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heckCompatibility="1"/>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89D85D6E-1E59-45DE-AD72-188626BF06CF}" xr6:coauthVersionLast="47" xr6:coauthVersionMax="47" xr10:uidLastSave="{00000000-0000-0000-0000-000000000000}"/>
  <bookViews>
    <workbookView xWindow="-120" yWindow="-120" windowWidth="29040" windowHeight="15720" activeTab="1" xr2:uid="{00000000-000D-0000-FFFF-FFFF00000000}"/>
  </bookViews>
  <sheets>
    <sheet name="要項" sheetId="19" r:id="rId1"/>
    <sheet name="1部～３部 " sheetId="29" r:id="rId2"/>
    <sheet name="４部～5部" sheetId="30" r:id="rId3"/>
    <sheet name="結果報告方法について" sheetId="21" r:id="rId4"/>
    <sheet name="歴代入賞者" sheetId="5" r:id="rId5"/>
    <sheet name="次回要項(予定）" sheetId="6" r:id="rId6"/>
    <sheet name="Sheet1 (2)" sheetId="24" state="hidden" r:id="rId7"/>
    <sheet name="Sheet2 (2)" sheetId="23" state="hidden" r:id="rId8"/>
    <sheet name="1" sheetId="22" state="hidden" r:id="rId9"/>
    <sheet name="賞品" sheetId="25" state="hidden" r:id="rId10"/>
    <sheet name="賞品 (2)" sheetId="26" state="hidden" r:id="rId11"/>
    <sheet name="0" sheetId="7" state="hidden" r:id="rId12"/>
    <sheet name="メンバー" sheetId="10" state="hidden" r:id="rId13"/>
    <sheet name="互換性レポート" sheetId="12" state="hidden" r:id="rId14"/>
  </sheets>
  <definedNames>
    <definedName name="ExternalData_8" localSheetId="4">歴代入賞者!$A$1:$J$70</definedName>
    <definedName name="_xlnm.Print_Area" localSheetId="11">'0'!$A$482:$C$556</definedName>
    <definedName name="_xlnm.Print_Area" localSheetId="1">'1部～３部 '!$A$1:$AB$52</definedName>
    <definedName name="_xlnm.Print_Area" localSheetId="2">'４部～5部'!$A$1:$Z$53</definedName>
    <definedName name="_xlnm.Print_Area" localSheetId="0">要項!$A$1:$N$53</definedName>
    <definedName name="_xlnm.Print_Area" localSheetId="4">歴代入賞者!$A$1:$H$166</definedName>
  </definedNames>
  <calcPr calcId="191029"/>
  <fileRecoveryPr autoRecover="0"/>
</workbook>
</file>

<file path=xl/calcChain.xml><?xml version="1.0" encoding="utf-8"?>
<calcChain xmlns="http://schemas.openxmlformats.org/spreadsheetml/2006/main">
  <c r="W13" i="29" l="1"/>
  <c r="U7" i="30"/>
  <c r="U9" i="30"/>
  <c r="U11" i="30"/>
  <c r="U13" i="30"/>
  <c r="U5" i="30"/>
  <c r="U21" i="30"/>
  <c r="Z50" i="29"/>
  <c r="Y50" i="29"/>
  <c r="AA49" i="29"/>
  <c r="V49" i="29"/>
  <c r="U49" i="29"/>
  <c r="T49" i="29"/>
  <c r="S49" i="29"/>
  <c r="R49" i="29"/>
  <c r="Q49" i="29"/>
  <c r="P49" i="29"/>
  <c r="O49" i="29"/>
  <c r="N49" i="29"/>
  <c r="M49" i="29"/>
  <c r="L49" i="29"/>
  <c r="K49" i="29"/>
  <c r="J49" i="29"/>
  <c r="Z49" i="29" s="1"/>
  <c r="I49" i="29"/>
  <c r="Y49" i="29" l="1"/>
  <c r="I15" i="29" l="1"/>
  <c r="J15" i="29"/>
  <c r="K15" i="29"/>
  <c r="L15" i="29"/>
  <c r="M15" i="29"/>
  <c r="N15" i="29"/>
  <c r="O15" i="29"/>
  <c r="P15" i="29"/>
  <c r="Q15" i="29"/>
  <c r="R15" i="29"/>
  <c r="S15" i="29"/>
  <c r="T15" i="29"/>
  <c r="U15" i="29"/>
  <c r="V15" i="29"/>
  <c r="W15" i="29"/>
  <c r="Y15" i="29"/>
  <c r="Z15" i="29"/>
  <c r="Y16" i="29"/>
  <c r="Z16" i="29"/>
  <c r="AA15" i="29" s="1"/>
  <c r="U5" i="29"/>
  <c r="V5" i="29"/>
  <c r="W5" i="29"/>
  <c r="Y5" i="29"/>
  <c r="Z5" i="29"/>
  <c r="Y6" i="29"/>
  <c r="Z6" i="29"/>
  <c r="AA5" i="29" s="1"/>
  <c r="U13" i="29"/>
  <c r="V13" i="29"/>
  <c r="Y13" i="29"/>
  <c r="Z13" i="29"/>
  <c r="Y14" i="29"/>
  <c r="Z14" i="29"/>
  <c r="AA13" i="29" s="1"/>
  <c r="U7" i="29"/>
  <c r="V7" i="29"/>
  <c r="W7" i="29"/>
  <c r="Y7" i="29"/>
  <c r="Z7" i="29"/>
  <c r="Y8" i="29"/>
  <c r="Z8" i="29"/>
  <c r="AA7" i="29" s="1"/>
  <c r="U30" i="29"/>
  <c r="V30" i="29"/>
  <c r="W30" i="29"/>
  <c r="Y30" i="29"/>
  <c r="Z30" i="29"/>
  <c r="Y31" i="29"/>
  <c r="Z31" i="29"/>
  <c r="AA30" i="29" s="1"/>
  <c r="U9" i="29"/>
  <c r="V9" i="29"/>
  <c r="W9" i="29"/>
  <c r="Y9" i="29"/>
  <c r="Z9" i="29"/>
  <c r="Y10" i="29"/>
  <c r="Z10" i="29"/>
  <c r="AA9" i="29" s="1"/>
  <c r="R29" i="30"/>
  <c r="Q29" i="30"/>
  <c r="R27" i="30"/>
  <c r="Q27" i="30"/>
  <c r="R25" i="30"/>
  <c r="Q25" i="30"/>
  <c r="R23" i="30"/>
  <c r="Q23" i="30"/>
  <c r="R21" i="30"/>
  <c r="Q21" i="30"/>
  <c r="Y4" i="29"/>
  <c r="Z4" i="29"/>
  <c r="AA3" i="29" s="1"/>
  <c r="Y12" i="29"/>
  <c r="Z12" i="29"/>
  <c r="AA11" i="29" s="1"/>
  <c r="V37" i="29"/>
  <c r="U37" i="29"/>
  <c r="W24" i="30"/>
  <c r="X24" i="30"/>
  <c r="Y23" i="30" s="1"/>
  <c r="W26" i="30"/>
  <c r="X26" i="30"/>
  <c r="Y25" i="30" s="1"/>
  <c r="W28" i="30"/>
  <c r="X28" i="30"/>
  <c r="Y27" i="30" s="1"/>
  <c r="W30" i="30"/>
  <c r="X30" i="30"/>
  <c r="Y29" i="30" s="1"/>
  <c r="X51" i="30"/>
  <c r="W51" i="30"/>
  <c r="Y50" i="30"/>
  <c r="T50" i="30"/>
  <c r="S50" i="30"/>
  <c r="R50" i="30"/>
  <c r="Q50" i="30"/>
  <c r="P50" i="30"/>
  <c r="O50" i="30"/>
  <c r="N50" i="30"/>
  <c r="M50" i="30"/>
  <c r="L50" i="30"/>
  <c r="K50" i="30"/>
  <c r="J50" i="30"/>
  <c r="I50" i="30"/>
  <c r="H50" i="30"/>
  <c r="X50" i="30" s="1"/>
  <c r="G50" i="30"/>
  <c r="W50" i="30" s="1"/>
  <c r="X49" i="30"/>
  <c r="W49" i="30"/>
  <c r="Y48" i="30"/>
  <c r="T48" i="30"/>
  <c r="S48" i="30"/>
  <c r="P48" i="30"/>
  <c r="O48" i="30"/>
  <c r="N48" i="30"/>
  <c r="M48" i="30"/>
  <c r="L48" i="30"/>
  <c r="K48" i="30"/>
  <c r="J48" i="30"/>
  <c r="I48" i="30"/>
  <c r="H48" i="30"/>
  <c r="G48" i="30"/>
  <c r="U48" i="30" s="1"/>
  <c r="X47" i="30"/>
  <c r="Y46" i="30" s="1"/>
  <c r="W47" i="30"/>
  <c r="T46" i="30"/>
  <c r="S46" i="30"/>
  <c r="R46" i="30"/>
  <c r="Q46" i="30"/>
  <c r="P46" i="30"/>
  <c r="O46" i="30"/>
  <c r="N46" i="30"/>
  <c r="M46" i="30"/>
  <c r="L46" i="30"/>
  <c r="K46" i="30"/>
  <c r="J46" i="30"/>
  <c r="I46" i="30"/>
  <c r="H46" i="30"/>
  <c r="X46" i="30" s="1"/>
  <c r="G46" i="30"/>
  <c r="X45" i="30"/>
  <c r="Y44" i="30" s="1"/>
  <c r="W45" i="30"/>
  <c r="T44" i="30"/>
  <c r="S44" i="30"/>
  <c r="R44" i="30"/>
  <c r="Q44" i="30"/>
  <c r="P44" i="30"/>
  <c r="O44" i="30"/>
  <c r="L44" i="30"/>
  <c r="K44" i="30"/>
  <c r="J44" i="30"/>
  <c r="I44" i="30"/>
  <c r="H44" i="30"/>
  <c r="X44" i="30" s="1"/>
  <c r="G44" i="30"/>
  <c r="U44" i="30" s="1"/>
  <c r="X43" i="30"/>
  <c r="W43" i="30"/>
  <c r="Y42" i="30"/>
  <c r="T42" i="30"/>
  <c r="S42" i="30"/>
  <c r="R42" i="30"/>
  <c r="Q42" i="30"/>
  <c r="P42" i="30"/>
  <c r="O42" i="30"/>
  <c r="N42" i="30"/>
  <c r="M42" i="30"/>
  <c r="L42" i="30"/>
  <c r="K42" i="30"/>
  <c r="J42" i="30"/>
  <c r="I42" i="30"/>
  <c r="H42" i="30"/>
  <c r="X42" i="30" s="1"/>
  <c r="G42" i="30"/>
  <c r="W42" i="30" s="1"/>
  <c r="X41" i="30"/>
  <c r="W41" i="30"/>
  <c r="Y40" i="30"/>
  <c r="T40" i="30"/>
  <c r="S40" i="30"/>
  <c r="R40" i="30"/>
  <c r="Q40" i="30"/>
  <c r="P40" i="30"/>
  <c r="O40" i="30"/>
  <c r="N40" i="30"/>
  <c r="M40" i="30"/>
  <c r="L40" i="30"/>
  <c r="K40" i="30"/>
  <c r="H40" i="30"/>
  <c r="G40" i="30"/>
  <c r="W40" i="30" s="1"/>
  <c r="X39" i="30"/>
  <c r="Y38" i="30" s="1"/>
  <c r="W39" i="30"/>
  <c r="W52" i="30" s="1"/>
  <c r="T38" i="30"/>
  <c r="S38" i="30"/>
  <c r="R38" i="30"/>
  <c r="Q38" i="30"/>
  <c r="P38" i="30"/>
  <c r="O38" i="30"/>
  <c r="N38" i="30"/>
  <c r="M38" i="30"/>
  <c r="L38" i="30"/>
  <c r="K38" i="30"/>
  <c r="J38" i="30"/>
  <c r="I38" i="30"/>
  <c r="H38" i="30"/>
  <c r="X38" i="30" s="1"/>
  <c r="S37" i="30"/>
  <c r="Q37" i="30"/>
  <c r="O37" i="30"/>
  <c r="M37" i="30"/>
  <c r="K37" i="30"/>
  <c r="I37" i="30"/>
  <c r="G37" i="30"/>
  <c r="X34" i="30"/>
  <c r="Y33" i="30" s="1"/>
  <c r="W34" i="30"/>
  <c r="T33" i="30"/>
  <c r="S33" i="30"/>
  <c r="Q33" i="30"/>
  <c r="U33" i="30"/>
  <c r="X33" i="30"/>
  <c r="X32" i="30"/>
  <c r="Y31" i="30" s="1"/>
  <c r="W32" i="30"/>
  <c r="T31" i="30"/>
  <c r="S31" i="30"/>
  <c r="X31" i="30"/>
  <c r="W31" i="30"/>
  <c r="T29" i="30"/>
  <c r="S29" i="30"/>
  <c r="X29" i="30"/>
  <c r="T27" i="30"/>
  <c r="X27" i="30" s="1"/>
  <c r="S27" i="30"/>
  <c r="T25" i="30"/>
  <c r="S25" i="30"/>
  <c r="X25" i="30"/>
  <c r="W25" i="30"/>
  <c r="U25" i="30"/>
  <c r="T23" i="30"/>
  <c r="S23" i="30"/>
  <c r="W23" i="30" s="1"/>
  <c r="X22" i="30"/>
  <c r="W22" i="30"/>
  <c r="T21" i="30"/>
  <c r="S21" i="30"/>
  <c r="W21" i="30"/>
  <c r="X21" i="30"/>
  <c r="S20" i="30"/>
  <c r="Q20" i="30"/>
  <c r="O20" i="30"/>
  <c r="M20" i="30"/>
  <c r="K20" i="30"/>
  <c r="I20" i="30"/>
  <c r="G20" i="30"/>
  <c r="X16" i="30"/>
  <c r="Y15" i="30" s="1"/>
  <c r="W16" i="30"/>
  <c r="T15" i="30"/>
  <c r="S15" i="30"/>
  <c r="R15" i="30"/>
  <c r="Q15" i="30"/>
  <c r="P15" i="30"/>
  <c r="O15" i="30"/>
  <c r="N15" i="30"/>
  <c r="M15" i="30"/>
  <c r="L15" i="30"/>
  <c r="K15" i="30"/>
  <c r="J15" i="30"/>
  <c r="I15" i="30"/>
  <c r="H15" i="30"/>
  <c r="X15" i="30" s="1"/>
  <c r="G15" i="30"/>
  <c r="W15" i="30" s="1"/>
  <c r="X14" i="30"/>
  <c r="W14" i="30"/>
  <c r="X13" i="30"/>
  <c r="X12" i="30"/>
  <c r="W12" i="30"/>
  <c r="X10" i="30"/>
  <c r="W10" i="30"/>
  <c r="W9" i="30"/>
  <c r="X8" i="30"/>
  <c r="W8" i="30"/>
  <c r="X7" i="30"/>
  <c r="X6" i="30"/>
  <c r="W6" i="30"/>
  <c r="W5" i="30"/>
  <c r="X4" i="30"/>
  <c r="W4" i="30"/>
  <c r="X3" i="30"/>
  <c r="S2" i="30"/>
  <c r="Q2" i="30"/>
  <c r="O2" i="30"/>
  <c r="M2" i="30"/>
  <c r="K2" i="30"/>
  <c r="I2" i="30"/>
  <c r="G2" i="30"/>
  <c r="H130" i="29"/>
  <c r="Z48" i="29"/>
  <c r="Y48" i="29"/>
  <c r="V47" i="29"/>
  <c r="U47" i="29"/>
  <c r="Y47" i="29"/>
  <c r="Z46" i="29"/>
  <c r="Y46" i="29"/>
  <c r="V45" i="29"/>
  <c r="U45" i="29"/>
  <c r="W45" i="29"/>
  <c r="Z44" i="29"/>
  <c r="Y44" i="29"/>
  <c r="V43" i="29"/>
  <c r="U43" i="29"/>
  <c r="W43" i="29"/>
  <c r="Z42" i="29"/>
  <c r="Y42" i="29"/>
  <c r="V41" i="29"/>
  <c r="U41" i="29"/>
  <c r="Z41" i="29"/>
  <c r="Y41" i="29"/>
  <c r="Z40" i="29"/>
  <c r="Y40" i="29"/>
  <c r="V39" i="29"/>
  <c r="U39" i="29"/>
  <c r="Z39" i="29"/>
  <c r="Y39" i="29"/>
  <c r="Z38" i="29"/>
  <c r="Y38" i="29"/>
  <c r="Y51" i="29" s="1"/>
  <c r="Z37" i="29"/>
  <c r="W37" i="29"/>
  <c r="U36" i="29"/>
  <c r="S36" i="29"/>
  <c r="Q36" i="29"/>
  <c r="O36" i="29"/>
  <c r="M36" i="29"/>
  <c r="K36" i="29"/>
  <c r="I36" i="29"/>
  <c r="Z33" i="29"/>
  <c r="AA32" i="29" s="1"/>
  <c r="Y33" i="29"/>
  <c r="V32" i="29"/>
  <c r="U32" i="29"/>
  <c r="T32" i="29"/>
  <c r="S32" i="29"/>
  <c r="R32" i="29"/>
  <c r="Q32" i="29"/>
  <c r="P32" i="29"/>
  <c r="O32" i="29"/>
  <c r="N32" i="29"/>
  <c r="M32" i="29"/>
  <c r="L32" i="29"/>
  <c r="K32" i="29"/>
  <c r="J32" i="29"/>
  <c r="Z32" i="29" s="1"/>
  <c r="I32" i="29"/>
  <c r="Z29" i="29"/>
  <c r="Y29" i="29"/>
  <c r="V28" i="29"/>
  <c r="U28" i="29"/>
  <c r="T28" i="29"/>
  <c r="S28" i="29"/>
  <c r="Z27" i="29"/>
  <c r="Y27" i="29"/>
  <c r="V26" i="29"/>
  <c r="U26" i="29"/>
  <c r="T26" i="29"/>
  <c r="Z26" i="29"/>
  <c r="Z25" i="29"/>
  <c r="Y25" i="29"/>
  <c r="V24" i="29"/>
  <c r="U24" i="29"/>
  <c r="T24" i="29"/>
  <c r="S24" i="29"/>
  <c r="Z23" i="29"/>
  <c r="Y23" i="29"/>
  <c r="V22" i="29"/>
  <c r="U22" i="29"/>
  <c r="T22" i="29"/>
  <c r="S22" i="29"/>
  <c r="W22" i="29"/>
  <c r="Z21" i="29"/>
  <c r="Y21" i="29"/>
  <c r="Y34" i="29" s="1"/>
  <c r="V20" i="29"/>
  <c r="U20" i="29"/>
  <c r="T20" i="29"/>
  <c r="S20" i="29"/>
  <c r="Y20" i="29"/>
  <c r="U19" i="29"/>
  <c r="S19" i="29"/>
  <c r="Q19" i="29"/>
  <c r="O19" i="29"/>
  <c r="M19" i="29"/>
  <c r="K19" i="29"/>
  <c r="I19" i="29"/>
  <c r="V11" i="29"/>
  <c r="U11" i="29"/>
  <c r="Z11" i="29"/>
  <c r="Y17" i="29"/>
  <c r="V3" i="29"/>
  <c r="U3" i="29"/>
  <c r="Y3" i="29"/>
  <c r="U2" i="29"/>
  <c r="S2" i="29"/>
  <c r="Q2" i="29"/>
  <c r="O2" i="29"/>
  <c r="M2" i="29"/>
  <c r="K2" i="29"/>
  <c r="I2" i="29"/>
  <c r="Y21" i="30" l="1"/>
  <c r="AA22" i="29"/>
  <c r="AA28" i="29"/>
  <c r="Y11" i="30"/>
  <c r="AA47" i="29"/>
  <c r="AA39" i="29"/>
  <c r="AA24" i="29"/>
  <c r="AA26" i="29"/>
  <c r="AA45" i="29"/>
  <c r="AA37" i="29"/>
  <c r="Y5" i="30"/>
  <c r="Y9" i="30"/>
  <c r="Y13" i="30"/>
  <c r="Y7" i="30"/>
  <c r="AA43" i="29"/>
  <c r="AA41" i="29"/>
  <c r="U23" i="30"/>
  <c r="X23" i="30"/>
  <c r="W3" i="29"/>
  <c r="Z3" i="29"/>
  <c r="W11" i="29"/>
  <c r="Y11" i="29"/>
  <c r="Z22" i="29"/>
  <c r="Z43" i="29"/>
  <c r="Z45" i="29"/>
  <c r="X11" i="30"/>
  <c r="W27" i="30"/>
  <c r="U27" i="30"/>
  <c r="W29" i="30"/>
  <c r="U29" i="30"/>
  <c r="U38" i="30"/>
  <c r="X40" i="30"/>
  <c r="U46" i="30"/>
  <c r="W48" i="30"/>
  <c r="X48" i="30"/>
  <c r="Z47" i="29"/>
  <c r="W41" i="29"/>
  <c r="W28" i="29"/>
  <c r="Z28" i="29"/>
  <c r="Y28" i="29"/>
  <c r="Y26" i="29"/>
  <c r="Z24" i="29"/>
  <c r="W24" i="29"/>
  <c r="Z34" i="29"/>
  <c r="Z20" i="29"/>
  <c r="W7" i="30"/>
  <c r="W17" i="30"/>
  <c r="X5" i="30"/>
  <c r="X35" i="30"/>
  <c r="W13" i="30"/>
  <c r="W35" i="30"/>
  <c r="U40" i="30"/>
  <c r="U42" i="30"/>
  <c r="U50" i="30"/>
  <c r="H131" i="30"/>
  <c r="W3" i="30"/>
  <c r="X9" i="30"/>
  <c r="U15" i="30"/>
  <c r="W33" i="30"/>
  <c r="W38" i="30"/>
  <c r="W44" i="30"/>
  <c r="W46" i="30"/>
  <c r="X52" i="30"/>
  <c r="W11" i="30"/>
  <c r="X17" i="30"/>
  <c r="W26" i="29"/>
  <c r="W39" i="29"/>
  <c r="Z17" i="29"/>
  <c r="AA20" i="29"/>
  <c r="Y22" i="29"/>
  <c r="Y24" i="29"/>
  <c r="Y32" i="29"/>
  <c r="Y37" i="29"/>
  <c r="Y43" i="29"/>
  <c r="Y45" i="29"/>
  <c r="Z51" i="29"/>
  <c r="W20" i="29"/>
  <c r="W47" i="29"/>
  <c r="E160" i="5"/>
  <c r="D127" i="5"/>
  <c r="D126" i="5"/>
  <c r="E157" i="5" l="1"/>
  <c r="G133" i="5"/>
  <c r="G130" i="19"/>
  <c r="G132" i="5"/>
  <c r="G123" i="5" l="1"/>
  <c r="E166" i="5" l="1"/>
  <c r="E165" i="5"/>
  <c r="E164" i="5"/>
  <c r="E155" i="5"/>
  <c r="E163" i="5"/>
  <c r="E162" i="5"/>
  <c r="E161" i="5"/>
  <c r="E159" i="5"/>
  <c r="E158" i="5"/>
  <c r="E153" i="5"/>
  <c r="E156" i="5"/>
  <c r="E154" i="5"/>
  <c r="E152" i="5"/>
  <c r="E151" i="5"/>
  <c r="E148" i="5"/>
  <c r="E150" i="5"/>
  <c r="E147" i="5"/>
  <c r="E146" i="5"/>
  <c r="E149" i="5"/>
  <c r="E145" i="5"/>
  <c r="E144" i="5"/>
  <c r="E143" i="5"/>
  <c r="E142" i="5"/>
  <c r="E141" i="5"/>
  <c r="E140" i="5"/>
  <c r="E139" i="5"/>
  <c r="G131" i="5"/>
  <c r="G130" i="5"/>
  <c r="G129" i="5"/>
  <c r="G128" i="5"/>
  <c r="G127" i="5"/>
  <c r="G126" i="5"/>
  <c r="G125" i="5"/>
  <c r="G124" i="5"/>
  <c r="G122" i="5"/>
  <c r="G121" i="5"/>
  <c r="G120" i="5"/>
  <c r="G119" i="5"/>
  <c r="G118" i="5"/>
  <c r="G117" i="5"/>
  <c r="G116" i="5"/>
  <c r="G115" i="5"/>
  <c r="G114" i="5"/>
  <c r="G113" i="5"/>
  <c r="G112" i="5"/>
  <c r="D125" i="5"/>
  <c r="D124" i="5"/>
  <c r="D123" i="5"/>
  <c r="D122" i="5"/>
  <c r="D121" i="5"/>
  <c r="D120" i="5"/>
  <c r="D119" i="5"/>
  <c r="D118" i="5"/>
  <c r="D117" i="5"/>
  <c r="D116" i="5"/>
  <c r="D115" i="5"/>
  <c r="D114" i="5"/>
  <c r="D113" i="5"/>
  <c r="D112" i="5"/>
  <c r="D129" i="5" l="1"/>
  <c r="G135" i="5"/>
  <c r="E66" i="10" l="1"/>
  <c r="G2" i="7"/>
  <c r="H2" i="7" s="1"/>
  <c r="G3" i="7"/>
  <c r="K3" i="7"/>
  <c r="G4" i="7"/>
  <c r="K4" i="7"/>
  <c r="G5" i="7"/>
  <c r="K5" i="7"/>
  <c r="G6" i="7"/>
  <c r="K6" i="7"/>
  <c r="G7" i="7"/>
  <c r="K7" i="7"/>
  <c r="G8" i="7"/>
  <c r="K8" i="7"/>
  <c r="G9" i="7"/>
  <c r="K9" i="7"/>
  <c r="G10" i="7"/>
  <c r="K10" i="7"/>
  <c r="G11" i="7"/>
  <c r="K11" i="7"/>
  <c r="G12" i="7"/>
  <c r="K12" i="7"/>
  <c r="G13" i="7"/>
  <c r="K13" i="7"/>
  <c r="G14" i="7"/>
  <c r="K14" i="7"/>
  <c r="G15" i="7"/>
  <c r="K15" i="7"/>
  <c r="G16" i="7"/>
  <c r="K16" i="7"/>
  <c r="G17" i="7"/>
  <c r="K17" i="7"/>
  <c r="G18" i="7"/>
  <c r="K18" i="7"/>
  <c r="G19" i="7"/>
  <c r="K19" i="7"/>
  <c r="G20" i="7"/>
  <c r="K20" i="7"/>
  <c r="G21" i="7"/>
  <c r="K21" i="7"/>
  <c r="G22" i="7"/>
  <c r="K22" i="7"/>
  <c r="G23" i="7"/>
  <c r="K23" i="7"/>
  <c r="G24" i="7"/>
  <c r="K24" i="7"/>
  <c r="G25" i="7"/>
  <c r="K25" i="7"/>
  <c r="G26" i="7"/>
  <c r="K26" i="7"/>
  <c r="G27" i="7"/>
  <c r="K27" i="7"/>
  <c r="G28" i="7"/>
  <c r="K28" i="7"/>
  <c r="G29" i="7"/>
  <c r="K29" i="7"/>
  <c r="G30" i="7"/>
  <c r="K30" i="7"/>
  <c r="G31" i="7"/>
  <c r="K31" i="7"/>
  <c r="G32" i="7"/>
  <c r="K32" i="7"/>
  <c r="G33" i="7"/>
  <c r="K33" i="7"/>
  <c r="G34" i="7"/>
  <c r="K34" i="7"/>
  <c r="G35" i="7"/>
  <c r="K35" i="7"/>
  <c r="G36" i="7"/>
  <c r="K36" i="7"/>
  <c r="G37" i="7"/>
  <c r="K37" i="7"/>
  <c r="G38" i="7"/>
  <c r="K38" i="7"/>
  <c r="G39" i="7"/>
  <c r="K39" i="7"/>
  <c r="G40" i="7"/>
  <c r="K40" i="7"/>
  <c r="G41" i="7"/>
  <c r="K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F73" i="7"/>
  <c r="G73" i="7"/>
  <c r="F75" i="7"/>
  <c r="G75" i="7"/>
  <c r="K75" i="7"/>
  <c r="F76" i="7"/>
  <c r="G76" i="7"/>
  <c r="K76" i="7"/>
  <c r="F77" i="7"/>
  <c r="G77" i="7"/>
  <c r="K77" i="7"/>
  <c r="F78" i="7"/>
  <c r="G78" i="7"/>
  <c r="K78" i="7"/>
  <c r="F79" i="7"/>
  <c r="G79" i="7"/>
  <c r="K79" i="7"/>
  <c r="F80" i="7"/>
  <c r="G80" i="7"/>
  <c r="K80" i="7"/>
  <c r="F81" i="7"/>
  <c r="G81" i="7"/>
  <c r="K81" i="7"/>
  <c r="F82" i="7"/>
  <c r="G82" i="7"/>
  <c r="K82" i="7"/>
  <c r="F83" i="7"/>
  <c r="G83" i="7"/>
  <c r="K83" i="7"/>
  <c r="F84" i="7"/>
  <c r="G84" i="7"/>
  <c r="K84" i="7"/>
  <c r="F85" i="7"/>
  <c r="G85" i="7"/>
  <c r="K85" i="7"/>
  <c r="F86" i="7"/>
  <c r="G86" i="7"/>
  <c r="K86" i="7"/>
  <c r="F87" i="7"/>
  <c r="G87" i="7"/>
  <c r="K87" i="7"/>
  <c r="F88" i="7"/>
  <c r="G88" i="7"/>
  <c r="K88" i="7"/>
  <c r="F89" i="7"/>
  <c r="G89" i="7"/>
  <c r="K89" i="7"/>
  <c r="F90" i="7"/>
  <c r="G90" i="7"/>
  <c r="K90" i="7"/>
  <c r="F91" i="7"/>
  <c r="G91" i="7"/>
  <c r="K91" i="7"/>
  <c r="F92" i="7"/>
  <c r="G92" i="7"/>
  <c r="K92" i="7"/>
  <c r="F93" i="7"/>
  <c r="G93" i="7"/>
  <c r="K93" i="7"/>
  <c r="F94" i="7"/>
  <c r="G94" i="7"/>
  <c r="K94" i="7"/>
  <c r="F95" i="7"/>
  <c r="G95" i="7"/>
  <c r="L95" i="7" s="1"/>
  <c r="K95" i="7"/>
  <c r="F96" i="7"/>
  <c r="G96" i="7"/>
  <c r="K96" i="7"/>
  <c r="F97" i="7"/>
  <c r="G97" i="7"/>
  <c r="K97" i="7"/>
  <c r="F98" i="7"/>
  <c r="G98" i="7"/>
  <c r="K98" i="7"/>
  <c r="F99" i="7"/>
  <c r="G99" i="7"/>
  <c r="K99" i="7"/>
  <c r="F100" i="7"/>
  <c r="G100" i="7"/>
  <c r="K100" i="7"/>
  <c r="F101" i="7"/>
  <c r="G101" i="7"/>
  <c r="K101" i="7"/>
  <c r="F102" i="7"/>
  <c r="G102" i="7"/>
  <c r="K102" i="7"/>
  <c r="F103" i="7"/>
  <c r="G103" i="7"/>
  <c r="K103" i="7"/>
  <c r="F104" i="7"/>
  <c r="G104" i="7"/>
  <c r="K104" i="7"/>
  <c r="F105" i="7"/>
  <c r="G105" i="7"/>
  <c r="K105" i="7"/>
  <c r="F106" i="7"/>
  <c r="G106" i="7"/>
  <c r="K106" i="7"/>
  <c r="F107" i="7"/>
  <c r="G107" i="7"/>
  <c r="K107" i="7"/>
  <c r="F108" i="7"/>
  <c r="G108" i="7"/>
  <c r="K108" i="7"/>
  <c r="F109" i="7"/>
  <c r="G109" i="7"/>
  <c r="K109" i="7"/>
  <c r="F110" i="7"/>
  <c r="G110" i="7"/>
  <c r="K110" i="7"/>
  <c r="F111" i="7"/>
  <c r="G111" i="7"/>
  <c r="K111" i="7"/>
  <c r="F112" i="7"/>
  <c r="G112" i="7"/>
  <c r="K112" i="7"/>
  <c r="L113" i="7"/>
  <c r="L114" i="7"/>
  <c r="L115" i="7"/>
  <c r="L116" i="7"/>
  <c r="L117" i="7"/>
  <c r="L118" i="7"/>
  <c r="L119" i="7"/>
  <c r="L120" i="7"/>
  <c r="L121" i="7"/>
  <c r="L122" i="7"/>
  <c r="L123" i="7"/>
  <c r="L124" i="7"/>
  <c r="L125" i="7"/>
  <c r="L126" i="7"/>
  <c r="L127" i="7"/>
  <c r="L128" i="7"/>
  <c r="L129" i="7"/>
  <c r="L130" i="7"/>
  <c r="L131" i="7"/>
  <c r="L132" i="7"/>
  <c r="L133" i="7"/>
  <c r="L134" i="7"/>
  <c r="L135" i="7"/>
  <c r="L136" i="7"/>
  <c r="F137" i="7"/>
  <c r="K137" i="7"/>
  <c r="F138" i="7"/>
  <c r="G138" i="7"/>
  <c r="H138" i="7" s="1"/>
  <c r="K138" i="7"/>
  <c r="F139" i="7"/>
  <c r="G139" i="7"/>
  <c r="K139" i="7"/>
  <c r="F140" i="7"/>
  <c r="G140" i="7"/>
  <c r="K140" i="7"/>
  <c r="F141" i="7"/>
  <c r="G141" i="7"/>
  <c r="K141" i="7"/>
  <c r="F142" i="7"/>
  <c r="G142" i="7"/>
  <c r="K142" i="7"/>
  <c r="F143" i="7"/>
  <c r="G143" i="7"/>
  <c r="K143" i="7"/>
  <c r="F144" i="7"/>
  <c r="G144" i="7"/>
  <c r="K144" i="7"/>
  <c r="F145" i="7"/>
  <c r="G145" i="7"/>
  <c r="K145" i="7"/>
  <c r="F146" i="7"/>
  <c r="G146" i="7"/>
  <c r="K146" i="7"/>
  <c r="F147" i="7"/>
  <c r="G147" i="7"/>
  <c r="K147" i="7"/>
  <c r="F148" i="7"/>
  <c r="G148" i="7"/>
  <c r="K148" i="7"/>
  <c r="F149" i="7"/>
  <c r="G149" i="7"/>
  <c r="K149" i="7"/>
  <c r="F150" i="7"/>
  <c r="G150" i="7"/>
  <c r="K150" i="7"/>
  <c r="F151" i="7"/>
  <c r="G151" i="7"/>
  <c r="K151" i="7"/>
  <c r="F152" i="7"/>
  <c r="G152" i="7"/>
  <c r="K152" i="7"/>
  <c r="F153" i="7"/>
  <c r="G153" i="7"/>
  <c r="K153" i="7"/>
  <c r="L153" i="7"/>
  <c r="F154" i="7"/>
  <c r="G154" i="7"/>
  <c r="K154" i="7"/>
  <c r="F155" i="7"/>
  <c r="G155" i="7"/>
  <c r="K155" i="7"/>
  <c r="F156" i="7"/>
  <c r="G156" i="7"/>
  <c r="K156" i="7"/>
  <c r="F157" i="7"/>
  <c r="G157" i="7"/>
  <c r="K157" i="7"/>
  <c r="F158" i="7"/>
  <c r="G158" i="7"/>
  <c r="K158" i="7"/>
  <c r="F159" i="7"/>
  <c r="G159" i="7"/>
  <c r="L159" i="7" s="1"/>
  <c r="K159" i="7"/>
  <c r="F160" i="7"/>
  <c r="G160" i="7"/>
  <c r="K160" i="7"/>
  <c r="F161" i="7"/>
  <c r="G161" i="7"/>
  <c r="K161" i="7"/>
  <c r="F162" i="7"/>
  <c r="G162" i="7"/>
  <c r="K162" i="7"/>
  <c r="L162" i="7"/>
  <c r="F163" i="7"/>
  <c r="G163" i="7"/>
  <c r="K163" i="7"/>
  <c r="F164" i="7"/>
  <c r="G164" i="7"/>
  <c r="L164" i="7" s="1"/>
  <c r="K164" i="7"/>
  <c r="F165" i="7"/>
  <c r="G165" i="7"/>
  <c r="L165" i="7" s="1"/>
  <c r="K165" i="7"/>
  <c r="F166" i="7"/>
  <c r="G166" i="7"/>
  <c r="K166" i="7"/>
  <c r="F167" i="7"/>
  <c r="G167" i="7"/>
  <c r="L167" i="7" s="1"/>
  <c r="K167" i="7"/>
  <c r="F168" i="7"/>
  <c r="G168" i="7"/>
  <c r="K168" i="7"/>
  <c r="F169" i="7"/>
  <c r="G169" i="7"/>
  <c r="K169" i="7"/>
  <c r="F170" i="7"/>
  <c r="G170" i="7"/>
  <c r="K170" i="7"/>
  <c r="F171" i="7"/>
  <c r="G171" i="7"/>
  <c r="K171" i="7"/>
  <c r="F172" i="7"/>
  <c r="G172" i="7"/>
  <c r="K172" i="7"/>
  <c r="F173" i="7"/>
  <c r="G173" i="7"/>
  <c r="K173" i="7"/>
  <c r="F174" i="7"/>
  <c r="G174" i="7"/>
  <c r="K174" i="7"/>
  <c r="F175" i="7"/>
  <c r="G175" i="7"/>
  <c r="L175" i="7" s="1"/>
  <c r="K175" i="7"/>
  <c r="F176" i="7"/>
  <c r="G176" i="7"/>
  <c r="K176" i="7"/>
  <c r="F177" i="7"/>
  <c r="G177" i="7"/>
  <c r="K177" i="7"/>
  <c r="F178" i="7"/>
  <c r="G178" i="7"/>
  <c r="K178" i="7"/>
  <c r="F179" i="7"/>
  <c r="G179" i="7"/>
  <c r="K179" i="7"/>
  <c r="F180" i="7"/>
  <c r="G180" i="7"/>
  <c r="K180" i="7"/>
  <c r="F181" i="7"/>
  <c r="G181" i="7"/>
  <c r="K181" i="7"/>
  <c r="F182" i="7"/>
  <c r="G182" i="7"/>
  <c r="L182" i="7" s="1"/>
  <c r="K182" i="7"/>
  <c r="F183" i="7"/>
  <c r="K183" i="7"/>
  <c r="L183" i="7"/>
  <c r="F184" i="7"/>
  <c r="G184" i="7"/>
  <c r="K184" i="7"/>
  <c r="F185" i="7"/>
  <c r="G185" i="7"/>
  <c r="K185" i="7"/>
  <c r="F186" i="7"/>
  <c r="G186" i="7"/>
  <c r="K186" i="7"/>
  <c r="F187" i="7"/>
  <c r="G187" i="7"/>
  <c r="K187" i="7"/>
  <c r="F188" i="7"/>
  <c r="G188" i="7"/>
  <c r="L188" i="7" s="1"/>
  <c r="K188" i="7"/>
  <c r="F189" i="7"/>
  <c r="G189" i="7"/>
  <c r="K189" i="7"/>
  <c r="F190" i="7"/>
  <c r="G190" i="7"/>
  <c r="K190" i="7"/>
  <c r="F191" i="7"/>
  <c r="G191" i="7"/>
  <c r="K191" i="7"/>
  <c r="F192" i="7"/>
  <c r="G192" i="7"/>
  <c r="K192" i="7"/>
  <c r="F193" i="7"/>
  <c r="G193" i="7"/>
  <c r="K193" i="7"/>
  <c r="F194" i="7"/>
  <c r="G194" i="7"/>
  <c r="K194" i="7"/>
  <c r="F195" i="7"/>
  <c r="G195" i="7"/>
  <c r="K195" i="7"/>
  <c r="F196" i="7"/>
  <c r="G196" i="7"/>
  <c r="K196" i="7"/>
  <c r="F197" i="7"/>
  <c r="G197" i="7"/>
  <c r="K197" i="7"/>
  <c r="F198" i="7"/>
  <c r="G198" i="7"/>
  <c r="K198" i="7"/>
  <c r="F199" i="7"/>
  <c r="G199" i="7"/>
  <c r="K199" i="7"/>
  <c r="L200" i="7"/>
  <c r="F201" i="7"/>
  <c r="K201" i="7"/>
  <c r="F202" i="7"/>
  <c r="G202" i="7"/>
  <c r="K202" i="7"/>
  <c r="G203" i="7"/>
  <c r="K203" i="7"/>
  <c r="F204" i="7"/>
  <c r="G204" i="7"/>
  <c r="K204" i="7"/>
  <c r="F205" i="7"/>
  <c r="G205" i="7"/>
  <c r="K205" i="7"/>
  <c r="F206" i="7"/>
  <c r="G206" i="7"/>
  <c r="K206" i="7"/>
  <c r="F207" i="7"/>
  <c r="G207" i="7"/>
  <c r="K207" i="7"/>
  <c r="F208" i="7"/>
  <c r="G208" i="7"/>
  <c r="K208" i="7"/>
  <c r="F209" i="7"/>
  <c r="G209" i="7"/>
  <c r="K209" i="7"/>
  <c r="F210" i="7"/>
  <c r="G210" i="7"/>
  <c r="K210" i="7"/>
  <c r="F211" i="7"/>
  <c r="G211" i="7"/>
  <c r="K211" i="7"/>
  <c r="F212" i="7"/>
  <c r="G212" i="7"/>
  <c r="K212" i="7"/>
  <c r="F213" i="7"/>
  <c r="G213" i="7"/>
  <c r="K213" i="7"/>
  <c r="F214" i="7"/>
  <c r="G214" i="7"/>
  <c r="K214" i="7"/>
  <c r="F215" i="7"/>
  <c r="G215" i="7"/>
  <c r="K215" i="7"/>
  <c r="F216" i="7"/>
  <c r="G216" i="7"/>
  <c r="K216" i="7"/>
  <c r="F217" i="7"/>
  <c r="G217" i="7"/>
  <c r="K217" i="7"/>
  <c r="F218" i="7"/>
  <c r="G218" i="7"/>
  <c r="K218" i="7"/>
  <c r="F219" i="7"/>
  <c r="G219" i="7"/>
  <c r="K219" i="7"/>
  <c r="F220" i="7"/>
  <c r="G220" i="7"/>
  <c r="K220" i="7"/>
  <c r="F221" i="7"/>
  <c r="G221" i="7"/>
  <c r="K221" i="7"/>
  <c r="F222" i="7"/>
  <c r="G222" i="7"/>
  <c r="K222" i="7"/>
  <c r="F223" i="7"/>
  <c r="G223" i="7"/>
  <c r="K223" i="7"/>
  <c r="F224" i="7"/>
  <c r="G224" i="7"/>
  <c r="K224" i="7"/>
  <c r="F225" i="7"/>
  <c r="G225" i="7"/>
  <c r="K225" i="7"/>
  <c r="F226" i="7"/>
  <c r="G226" i="7"/>
  <c r="K226" i="7"/>
  <c r="F227" i="7"/>
  <c r="G227" i="7"/>
  <c r="K227" i="7"/>
  <c r="F228" i="7"/>
  <c r="G228" i="7"/>
  <c r="K228" i="7"/>
  <c r="F229" i="7"/>
  <c r="G229" i="7"/>
  <c r="K229" i="7"/>
  <c r="F230" i="7"/>
  <c r="G230" i="7"/>
  <c r="K230" i="7"/>
  <c r="F231" i="7"/>
  <c r="G231" i="7"/>
  <c r="K231" i="7"/>
  <c r="F232" i="7"/>
  <c r="G232" i="7"/>
  <c r="K232" i="7"/>
  <c r="F233" i="7"/>
  <c r="G233" i="7"/>
  <c r="K233" i="7"/>
  <c r="F234" i="7"/>
  <c r="G234" i="7"/>
  <c r="K234" i="7"/>
  <c r="F235" i="7"/>
  <c r="G235" i="7"/>
  <c r="K235" i="7"/>
  <c r="F236" i="7"/>
  <c r="G236" i="7"/>
  <c r="K236" i="7"/>
  <c r="F237" i="7"/>
  <c r="G237" i="7"/>
  <c r="K237" i="7"/>
  <c r="F238" i="7"/>
  <c r="G238" i="7"/>
  <c r="K238" i="7"/>
  <c r="F239" i="7"/>
  <c r="G239" i="7"/>
  <c r="K239" i="7"/>
  <c r="F240" i="7"/>
  <c r="G240" i="7"/>
  <c r="K240" i="7"/>
  <c r="F241" i="7"/>
  <c r="G241" i="7"/>
  <c r="K241" i="7"/>
  <c r="F242" i="7"/>
  <c r="G242" i="7"/>
  <c r="K242" i="7"/>
  <c r="F243" i="7"/>
  <c r="G243" i="7"/>
  <c r="K243" i="7"/>
  <c r="F244" i="7"/>
  <c r="G244" i="7"/>
  <c r="K244" i="7"/>
  <c r="F245" i="7"/>
  <c r="G245" i="7"/>
  <c r="K245" i="7"/>
  <c r="F246" i="7"/>
  <c r="G246" i="7"/>
  <c r="K246" i="7"/>
  <c r="F247" i="7"/>
  <c r="G247" i="7"/>
  <c r="K247" i="7"/>
  <c r="F248" i="7"/>
  <c r="G248" i="7"/>
  <c r="K248" i="7"/>
  <c r="F249" i="7"/>
  <c r="G249" i="7"/>
  <c r="K249" i="7"/>
  <c r="F250" i="7"/>
  <c r="G250" i="7"/>
  <c r="K250" i="7"/>
  <c r="F251" i="7"/>
  <c r="G251" i="7"/>
  <c r="K251" i="7"/>
  <c r="F252" i="7"/>
  <c r="G252" i="7"/>
  <c r="K252" i="7"/>
  <c r="F253" i="7"/>
  <c r="G253" i="7"/>
  <c r="K253" i="7"/>
  <c r="F254" i="7"/>
  <c r="G254" i="7"/>
  <c r="K254" i="7"/>
  <c r="F255" i="7"/>
  <c r="G255" i="7"/>
  <c r="K255" i="7"/>
  <c r="F256" i="7"/>
  <c r="G256" i="7"/>
  <c r="K256" i="7"/>
  <c r="F257" i="7"/>
  <c r="G257" i="7"/>
  <c r="K257" i="7"/>
  <c r="F258" i="7"/>
  <c r="G258" i="7"/>
  <c r="K258" i="7"/>
  <c r="F259" i="7"/>
  <c r="G259" i="7"/>
  <c r="K259" i="7"/>
  <c r="F260" i="7"/>
  <c r="G260" i="7"/>
  <c r="K260" i="7"/>
  <c r="F261" i="7"/>
  <c r="G261" i="7"/>
  <c r="K261" i="7"/>
  <c r="L262" i="7"/>
  <c r="L263" i="7"/>
  <c r="L264" i="7"/>
  <c r="G267" i="7"/>
  <c r="F268" i="7"/>
  <c r="G268" i="7"/>
  <c r="H268" i="7"/>
  <c r="K268" i="7"/>
  <c r="F269" i="7"/>
  <c r="G269" i="7"/>
  <c r="H269" i="7"/>
  <c r="K269" i="7"/>
  <c r="F270" i="7"/>
  <c r="G270" i="7"/>
  <c r="H270" i="7"/>
  <c r="K270" i="7"/>
  <c r="F271" i="7"/>
  <c r="G271" i="7"/>
  <c r="H271" i="7"/>
  <c r="K271" i="7"/>
  <c r="F272" i="7"/>
  <c r="G272" i="7"/>
  <c r="H272" i="7"/>
  <c r="K272" i="7"/>
  <c r="F273" i="7"/>
  <c r="G273" i="7"/>
  <c r="H273" i="7"/>
  <c r="K273" i="7"/>
  <c r="F274" i="7"/>
  <c r="G274" i="7"/>
  <c r="H274" i="7"/>
  <c r="K274" i="7"/>
  <c r="M274" i="7"/>
  <c r="F275" i="7"/>
  <c r="G275" i="7"/>
  <c r="H275" i="7"/>
  <c r="M275" i="7"/>
  <c r="F276" i="7"/>
  <c r="G276" i="7"/>
  <c r="H276" i="7"/>
  <c r="K276" i="7"/>
  <c r="M276" i="7"/>
  <c r="M283" i="7" s="1"/>
  <c r="F277" i="7"/>
  <c r="G277" i="7"/>
  <c r="H277" i="7"/>
  <c r="K277" i="7"/>
  <c r="M277" i="7"/>
  <c r="F278" i="7"/>
  <c r="G278" i="7"/>
  <c r="H278" i="7"/>
  <c r="K278" i="7"/>
  <c r="F279" i="7"/>
  <c r="G279" i="7"/>
  <c r="H279" i="7"/>
  <c r="K279" i="7"/>
  <c r="M279" i="7"/>
  <c r="F280" i="7"/>
  <c r="G280" i="7"/>
  <c r="H280" i="7"/>
  <c r="K280" i="7"/>
  <c r="M280" i="7"/>
  <c r="F281" i="7"/>
  <c r="G281" i="7"/>
  <c r="H281" i="7"/>
  <c r="K281" i="7"/>
  <c r="M281" i="7"/>
  <c r="F282" i="7"/>
  <c r="G282" i="7"/>
  <c r="H282" i="7"/>
  <c r="M282" i="7"/>
  <c r="M285" i="7" s="1"/>
  <c r="M310" i="7" s="1"/>
  <c r="F283" i="7"/>
  <c r="G283" i="7"/>
  <c r="H283" i="7"/>
  <c r="K283" i="7"/>
  <c r="F284" i="7"/>
  <c r="G284" i="7"/>
  <c r="H284" i="7"/>
  <c r="K284" i="7"/>
  <c r="M284" i="7"/>
  <c r="F285" i="7"/>
  <c r="G285" i="7"/>
  <c r="H285" i="7"/>
  <c r="K285" i="7"/>
  <c r="F286" i="7"/>
  <c r="G286" i="7"/>
  <c r="H286" i="7"/>
  <c r="K286" i="7"/>
  <c r="F287" i="7"/>
  <c r="G287" i="7"/>
  <c r="H287" i="7"/>
  <c r="M287" i="7"/>
  <c r="F288" i="7"/>
  <c r="G288" i="7"/>
  <c r="H288" i="7"/>
  <c r="K288" i="7"/>
  <c r="M288" i="7"/>
  <c r="M302" i="7" s="1"/>
  <c r="F289" i="7"/>
  <c r="G289" i="7"/>
  <c r="H289" i="7"/>
  <c r="K289" i="7"/>
  <c r="M289" i="7"/>
  <c r="F290" i="7"/>
  <c r="G290" i="7"/>
  <c r="H290" i="7"/>
  <c r="K290" i="7"/>
  <c r="F291" i="7"/>
  <c r="G291" i="7"/>
  <c r="H291" i="7"/>
  <c r="K291" i="7"/>
  <c r="F292" i="7"/>
  <c r="G292" i="7"/>
  <c r="H292" i="7"/>
  <c r="K292" i="7"/>
  <c r="F293" i="7"/>
  <c r="G293" i="7"/>
  <c r="H293" i="7"/>
  <c r="K293" i="7"/>
  <c r="M293" i="7"/>
  <c r="F294" i="7"/>
  <c r="G294" i="7"/>
  <c r="H294" i="7"/>
  <c r="K294" i="7"/>
  <c r="F295" i="7"/>
  <c r="G295" i="7"/>
  <c r="H295" i="7"/>
  <c r="K295" i="7"/>
  <c r="F296" i="7"/>
  <c r="G296" i="7"/>
  <c r="H296" i="7"/>
  <c r="K296" i="7"/>
  <c r="F297" i="7"/>
  <c r="G297" i="7"/>
  <c r="H297" i="7"/>
  <c r="F298" i="7"/>
  <c r="G298" i="7"/>
  <c r="H298" i="7"/>
  <c r="F299" i="7"/>
  <c r="G299" i="7"/>
  <c r="H299" i="7"/>
  <c r="F300" i="7"/>
  <c r="G300" i="7"/>
  <c r="H300" i="7"/>
  <c r="K300" i="7"/>
  <c r="M300" i="7"/>
  <c r="F301" i="7"/>
  <c r="G301" i="7"/>
  <c r="H301" i="7"/>
  <c r="M301" i="7"/>
  <c r="F302" i="7"/>
  <c r="G302" i="7"/>
  <c r="H302" i="7"/>
  <c r="K302" i="7"/>
  <c r="F303" i="7"/>
  <c r="G303" i="7"/>
  <c r="H303" i="7"/>
  <c r="K303" i="7"/>
  <c r="M303" i="7"/>
  <c r="F304" i="7"/>
  <c r="G304" i="7"/>
  <c r="H304" i="7"/>
  <c r="F305" i="7"/>
  <c r="G305" i="7"/>
  <c r="H305" i="7"/>
  <c r="K305" i="7"/>
  <c r="F306" i="7"/>
  <c r="G306" i="7"/>
  <c r="H306" i="7"/>
  <c r="K306" i="7"/>
  <c r="F307" i="7"/>
  <c r="G307" i="7"/>
  <c r="H307" i="7"/>
  <c r="K307" i="7"/>
  <c r="F308" i="7"/>
  <c r="G308" i="7"/>
  <c r="H308" i="7"/>
  <c r="K308" i="7"/>
  <c r="F309" i="7"/>
  <c r="G309" i="7"/>
  <c r="H309" i="7"/>
  <c r="K309" i="7"/>
  <c r="M309" i="7"/>
  <c r="M307" i="7" s="1"/>
  <c r="F310" i="7"/>
  <c r="G310" i="7"/>
  <c r="H310" i="7"/>
  <c r="K310" i="7"/>
  <c r="F311" i="7"/>
  <c r="G311" i="7"/>
  <c r="H311" i="7"/>
  <c r="K311" i="7"/>
  <c r="F312" i="7"/>
  <c r="G312" i="7"/>
  <c r="H312" i="7"/>
  <c r="K312" i="7"/>
  <c r="F313" i="7"/>
  <c r="G313" i="7"/>
  <c r="H313" i="7"/>
  <c r="K313" i="7"/>
  <c r="K314" i="7"/>
  <c r="L314" i="7"/>
  <c r="L323" i="7"/>
  <c r="L324" i="7"/>
  <c r="L325" i="7"/>
  <c r="L326" i="7"/>
  <c r="L327" i="7"/>
  <c r="L328" i="7"/>
  <c r="F329" i="7"/>
  <c r="K329" i="7"/>
  <c r="L329" i="7"/>
  <c r="L330" i="7"/>
  <c r="H331" i="7"/>
  <c r="L331" i="7"/>
  <c r="F332" i="7"/>
  <c r="K332" i="7"/>
  <c r="L332" i="7"/>
  <c r="F333" i="7"/>
  <c r="G333" i="7"/>
  <c r="K333" i="7"/>
  <c r="F334" i="7"/>
  <c r="G334" i="7"/>
  <c r="K334" i="7"/>
  <c r="F335" i="7"/>
  <c r="G335" i="7"/>
  <c r="K335" i="7"/>
  <c r="F336" i="7"/>
  <c r="G336" i="7"/>
  <c r="K336" i="7"/>
  <c r="F337" i="7"/>
  <c r="G337" i="7"/>
  <c r="K337" i="7"/>
  <c r="F338" i="7"/>
  <c r="G338" i="7"/>
  <c r="K338" i="7"/>
  <c r="F339" i="7"/>
  <c r="G339" i="7"/>
  <c r="K339" i="7"/>
  <c r="F340" i="7"/>
  <c r="G340" i="7"/>
  <c r="K340" i="7"/>
  <c r="F341" i="7"/>
  <c r="G341" i="7"/>
  <c r="K341" i="7"/>
  <c r="F342" i="7"/>
  <c r="G342" i="7"/>
  <c r="K342" i="7"/>
  <c r="F343" i="7"/>
  <c r="G343" i="7"/>
  <c r="K343" i="7"/>
  <c r="F344" i="7"/>
  <c r="G344" i="7"/>
  <c r="K344" i="7"/>
  <c r="F345" i="7"/>
  <c r="G345" i="7"/>
  <c r="K345" i="7"/>
  <c r="F346" i="7"/>
  <c r="G346" i="7"/>
  <c r="K346" i="7"/>
  <c r="F347" i="7"/>
  <c r="G347" i="7"/>
  <c r="K347" i="7"/>
  <c r="F348" i="7"/>
  <c r="G348" i="7"/>
  <c r="K348" i="7"/>
  <c r="F349" i="7"/>
  <c r="G349" i="7"/>
  <c r="K349" i="7"/>
  <c r="F350" i="7"/>
  <c r="G350" i="7"/>
  <c r="K350" i="7"/>
  <c r="F351" i="7"/>
  <c r="G351" i="7"/>
  <c r="K351" i="7"/>
  <c r="F352" i="7"/>
  <c r="G352" i="7"/>
  <c r="K352" i="7"/>
  <c r="F353" i="7"/>
  <c r="G353" i="7"/>
  <c r="K353" i="7"/>
  <c r="F354" i="7"/>
  <c r="G354" i="7"/>
  <c r="K354" i="7"/>
  <c r="F355" i="7"/>
  <c r="G355" i="7"/>
  <c r="K355" i="7"/>
  <c r="F356" i="7"/>
  <c r="G356" i="7"/>
  <c r="K356" i="7"/>
  <c r="F357" i="7"/>
  <c r="G357" i="7"/>
  <c r="K357" i="7"/>
  <c r="F358" i="7"/>
  <c r="G358" i="7"/>
  <c r="K358" i="7"/>
  <c r="F359" i="7"/>
  <c r="G359" i="7"/>
  <c r="K359" i="7"/>
  <c r="F360" i="7"/>
  <c r="G360" i="7"/>
  <c r="K360" i="7"/>
  <c r="F361" i="7"/>
  <c r="G361" i="7"/>
  <c r="K361" i="7"/>
  <c r="F362" i="7"/>
  <c r="G362" i="7"/>
  <c r="K362" i="7"/>
  <c r="F363" i="7"/>
  <c r="G363" i="7"/>
  <c r="K363" i="7"/>
  <c r="F364" i="7"/>
  <c r="G364" i="7"/>
  <c r="K364" i="7"/>
  <c r="F365" i="7"/>
  <c r="G365" i="7"/>
  <c r="K365" i="7"/>
  <c r="F366" i="7"/>
  <c r="G366" i="7"/>
  <c r="K366" i="7"/>
  <c r="F367" i="7"/>
  <c r="G367" i="7"/>
  <c r="K367" i="7"/>
  <c r="F368" i="7"/>
  <c r="G368" i="7"/>
  <c r="K368" i="7"/>
  <c r="L369" i="7"/>
  <c r="L370" i="7"/>
  <c r="L371" i="7"/>
  <c r="L372" i="7"/>
  <c r="L373" i="7"/>
  <c r="L374" i="7"/>
  <c r="L375" i="7"/>
  <c r="L376" i="7"/>
  <c r="L377" i="7"/>
  <c r="L378" i="7"/>
  <c r="L379" i="7"/>
  <c r="L380" i="7"/>
  <c r="L381" i="7"/>
  <c r="L382" i="7"/>
  <c r="L383" i="7"/>
  <c r="L384" i="7"/>
  <c r="L385" i="7"/>
  <c r="L386" i="7"/>
  <c r="L387" i="7"/>
  <c r="L388" i="7"/>
  <c r="L389" i="7"/>
  <c r="L390" i="7"/>
  <c r="L391" i="7"/>
  <c r="L393" i="7"/>
  <c r="G395" i="7"/>
  <c r="H395" i="7" s="1"/>
  <c r="F396" i="7"/>
  <c r="G396" i="7"/>
  <c r="G397" i="7"/>
  <c r="K397" i="7"/>
  <c r="G398" i="7"/>
  <c r="K398" i="7"/>
  <c r="G399" i="7"/>
  <c r="K399" i="7"/>
  <c r="G400" i="7"/>
  <c r="K400" i="7"/>
  <c r="G401" i="7"/>
  <c r="K401" i="7"/>
  <c r="G402" i="7"/>
  <c r="K402" i="7"/>
  <c r="G403" i="7"/>
  <c r="K403" i="7"/>
  <c r="G404" i="7"/>
  <c r="K404" i="7"/>
  <c r="G405" i="7"/>
  <c r="K405" i="7"/>
  <c r="G406" i="7"/>
  <c r="K406" i="7"/>
  <c r="G407" i="7"/>
  <c r="K407" i="7"/>
  <c r="G408" i="7"/>
  <c r="K408" i="7"/>
  <c r="G409" i="7"/>
  <c r="K409" i="7"/>
  <c r="G410" i="7"/>
  <c r="K410" i="7"/>
  <c r="G411" i="7"/>
  <c r="K411" i="7"/>
  <c r="G412" i="7"/>
  <c r="K412" i="7"/>
  <c r="G413" i="7"/>
  <c r="K413" i="7"/>
  <c r="G414" i="7"/>
  <c r="K414" i="7"/>
  <c r="G415" i="7"/>
  <c r="K415" i="7"/>
  <c r="G416" i="7"/>
  <c r="K416" i="7"/>
  <c r="G417" i="7"/>
  <c r="K417" i="7"/>
  <c r="G418" i="7"/>
  <c r="K418" i="7"/>
  <c r="G419" i="7"/>
  <c r="K419" i="7"/>
  <c r="G420" i="7"/>
  <c r="K420" i="7"/>
  <c r="G421" i="7"/>
  <c r="K421" i="7"/>
  <c r="G422" i="7"/>
  <c r="K422" i="7"/>
  <c r="G423" i="7"/>
  <c r="K423" i="7"/>
  <c r="G424" i="7"/>
  <c r="K424" i="7"/>
  <c r="G425" i="7"/>
  <c r="K425" i="7"/>
  <c r="G426" i="7"/>
  <c r="K426" i="7"/>
  <c r="G427" i="7"/>
  <c r="K427" i="7"/>
  <c r="G428" i="7"/>
  <c r="K428" i="7"/>
  <c r="G429" i="7"/>
  <c r="K429" i="7"/>
  <c r="G430" i="7"/>
  <c r="K430" i="7"/>
  <c r="G431" i="7"/>
  <c r="K431" i="7"/>
  <c r="G432" i="7"/>
  <c r="K432" i="7"/>
  <c r="G433" i="7"/>
  <c r="K433" i="7"/>
  <c r="G434" i="7"/>
  <c r="K434" i="7"/>
  <c r="G435" i="7"/>
  <c r="K435" i="7"/>
  <c r="G436" i="7"/>
  <c r="K436" i="7"/>
  <c r="G437" i="7"/>
  <c r="K437" i="7"/>
  <c r="G438" i="7"/>
  <c r="K438" i="7"/>
  <c r="G439" i="7"/>
  <c r="K439" i="7"/>
  <c r="G440" i="7"/>
  <c r="K440" i="7"/>
  <c r="G441" i="7"/>
  <c r="K441" i="7"/>
  <c r="L442" i="7"/>
  <c r="L443" i="7"/>
  <c r="L444" i="7"/>
  <c r="L445" i="7"/>
  <c r="L446" i="7"/>
  <c r="L447" i="7"/>
  <c r="L448" i="7"/>
  <c r="L449" i="7"/>
  <c r="L450" i="7"/>
  <c r="L451" i="7"/>
  <c r="L452" i="7"/>
  <c r="L453" i="7"/>
  <c r="L454" i="7"/>
  <c r="L455" i="7"/>
  <c r="L456" i="7"/>
  <c r="L457" i="7"/>
  <c r="L458" i="7"/>
  <c r="F460" i="7"/>
  <c r="G460" i="7"/>
  <c r="H460" i="7" s="1"/>
  <c r="K460" i="7"/>
  <c r="F461" i="7"/>
  <c r="K461" i="7"/>
  <c r="L461" i="7"/>
  <c r="G463" i="7"/>
  <c r="K463" i="7"/>
  <c r="G464" i="7"/>
  <c r="K464" i="7"/>
  <c r="G465" i="7"/>
  <c r="K465" i="7"/>
  <c r="G466" i="7"/>
  <c r="K466" i="7"/>
  <c r="G467" i="7"/>
  <c r="K467" i="7"/>
  <c r="G468" i="7"/>
  <c r="K468" i="7"/>
  <c r="G469" i="7"/>
  <c r="K469" i="7"/>
  <c r="G470" i="7"/>
  <c r="K470" i="7"/>
  <c r="G471" i="7"/>
  <c r="K471" i="7"/>
  <c r="G472" i="7"/>
  <c r="K472" i="7"/>
  <c r="G473" i="7"/>
  <c r="K473" i="7"/>
  <c r="G474" i="7"/>
  <c r="K474" i="7"/>
  <c r="G475" i="7"/>
  <c r="K475" i="7"/>
  <c r="G476" i="7"/>
  <c r="K476" i="7"/>
  <c r="G477" i="7"/>
  <c r="K477" i="7"/>
  <c r="G478" i="7"/>
  <c r="K478" i="7"/>
  <c r="G479" i="7"/>
  <c r="K479" i="7"/>
  <c r="G480" i="7"/>
  <c r="K480" i="7"/>
  <c r="G481" i="7"/>
  <c r="K481" i="7"/>
  <c r="G482" i="7"/>
  <c r="K482" i="7"/>
  <c r="G483" i="7"/>
  <c r="K483" i="7"/>
  <c r="G484" i="7"/>
  <c r="K484" i="7"/>
  <c r="G485" i="7"/>
  <c r="K485" i="7"/>
  <c r="G486" i="7"/>
  <c r="K486" i="7"/>
  <c r="G487" i="7"/>
  <c r="K487" i="7"/>
  <c r="G488" i="7"/>
  <c r="K488" i="7"/>
  <c r="G489" i="7"/>
  <c r="K489" i="7"/>
  <c r="G490" i="7"/>
  <c r="K490" i="7"/>
  <c r="G491" i="7"/>
  <c r="K491" i="7"/>
  <c r="G492" i="7"/>
  <c r="K492" i="7"/>
  <c r="G493" i="7"/>
  <c r="K493" i="7"/>
  <c r="G494" i="7"/>
  <c r="K494" i="7"/>
  <c r="G495" i="7"/>
  <c r="K495" i="7"/>
  <c r="G496" i="7"/>
  <c r="K496" i="7"/>
  <c r="G497" i="7"/>
  <c r="K497" i="7"/>
  <c r="G498" i="7"/>
  <c r="K498" i="7"/>
  <c r="G499" i="7"/>
  <c r="K499" i="7"/>
  <c r="G500" i="7"/>
  <c r="K500" i="7"/>
  <c r="G501" i="7"/>
  <c r="K501" i="7"/>
  <c r="G502" i="7"/>
  <c r="K502" i="7"/>
  <c r="G503" i="7"/>
  <c r="K503" i="7"/>
  <c r="G504" i="7"/>
  <c r="K504" i="7"/>
  <c r="G505" i="7"/>
  <c r="K505" i="7"/>
  <c r="G506" i="7"/>
  <c r="K506" i="7"/>
  <c r="G507" i="7"/>
  <c r="K507" i="7"/>
  <c r="G508" i="7"/>
  <c r="K508" i="7"/>
  <c r="G509" i="7"/>
  <c r="K509" i="7"/>
  <c r="G510" i="7"/>
  <c r="K510" i="7"/>
  <c r="G511" i="7"/>
  <c r="K511" i="7"/>
  <c r="G512" i="7"/>
  <c r="K512" i="7"/>
  <c r="G513" i="7"/>
  <c r="K513" i="7"/>
  <c r="G514" i="7"/>
  <c r="K514" i="7"/>
  <c r="G515" i="7"/>
  <c r="K515" i="7"/>
  <c r="G516" i="7"/>
  <c r="K516" i="7"/>
  <c r="G517" i="7"/>
  <c r="K517" i="7"/>
  <c r="G518" i="7"/>
  <c r="K518" i="7"/>
  <c r="G519" i="7"/>
  <c r="K519" i="7"/>
  <c r="G520" i="7"/>
  <c r="K520" i="7"/>
  <c r="G521" i="7"/>
  <c r="K521" i="7"/>
  <c r="G522" i="7"/>
  <c r="K522" i="7"/>
  <c r="L522" i="7"/>
  <c r="L523" i="7"/>
  <c r="G525" i="7"/>
  <c r="F526" i="7"/>
  <c r="G526" i="7"/>
  <c r="K526" i="7"/>
  <c r="F527" i="7"/>
  <c r="G527" i="7"/>
  <c r="K527" i="7"/>
  <c r="F528" i="7"/>
  <c r="G528" i="7"/>
  <c r="K528" i="7"/>
  <c r="F529" i="7"/>
  <c r="G529" i="7"/>
  <c r="G531" i="7"/>
  <c r="F532" i="7"/>
  <c r="G532" i="7"/>
  <c r="K532" i="7"/>
  <c r="F533" i="7"/>
  <c r="G533" i="7"/>
  <c r="K533" i="7"/>
  <c r="F534" i="7"/>
  <c r="G534" i="7"/>
  <c r="K534" i="7"/>
  <c r="F535" i="7"/>
  <c r="G535" i="7"/>
  <c r="K535" i="7"/>
  <c r="F536" i="7"/>
  <c r="G536" i="7"/>
  <c r="K536" i="7"/>
  <c r="F537" i="7"/>
  <c r="G537" i="7"/>
  <c r="K537" i="7"/>
  <c r="F538" i="7"/>
  <c r="G538" i="7"/>
  <c r="K538" i="7"/>
  <c r="F539" i="7"/>
  <c r="G539" i="7"/>
  <c r="K539" i="7"/>
  <c r="F540" i="7"/>
  <c r="G540" i="7"/>
  <c r="K540" i="7"/>
  <c r="F541" i="7"/>
  <c r="G541" i="7"/>
  <c r="K541" i="7"/>
  <c r="F542" i="7"/>
  <c r="G542" i="7"/>
  <c r="K542" i="7"/>
  <c r="L543" i="7"/>
  <c r="G545" i="7"/>
  <c r="H545" i="7" s="1"/>
  <c r="K546" i="7"/>
  <c r="K547" i="7"/>
  <c r="K548" i="7"/>
  <c r="K549" i="7"/>
  <c r="K550" i="7"/>
  <c r="K551" i="7"/>
  <c r="K552" i="7"/>
  <c r="K553" i="7"/>
  <c r="K554" i="7"/>
  <c r="K555" i="7"/>
  <c r="K556" i="7"/>
  <c r="K557" i="7"/>
  <c r="K558" i="7"/>
  <c r="K559" i="7"/>
  <c r="K560" i="7"/>
  <c r="K561" i="7"/>
  <c r="K562" i="7"/>
  <c r="K563" i="7"/>
  <c r="K564" i="7"/>
  <c r="K565" i="7"/>
  <c r="K566" i="7"/>
  <c r="K567" i="7"/>
  <c r="K568" i="7"/>
  <c r="K569" i="7"/>
  <c r="K570" i="7"/>
  <c r="K571" i="7"/>
  <c r="K572" i="7"/>
  <c r="K573" i="7"/>
  <c r="K574" i="7"/>
  <c r="K575" i="7"/>
  <c r="K576" i="7"/>
  <c r="K577" i="7"/>
  <c r="K578" i="7"/>
  <c r="K579" i="7"/>
  <c r="K580" i="7"/>
  <c r="K581" i="7"/>
  <c r="G583" i="7"/>
  <c r="H583" i="7" s="1"/>
  <c r="K583" i="7"/>
  <c r="K584" i="7"/>
  <c r="K585" i="7"/>
  <c r="K586" i="7"/>
  <c r="K587" i="7"/>
  <c r="K588" i="7"/>
  <c r="K589" i="7"/>
  <c r="K590" i="7"/>
  <c r="D598" i="7"/>
  <c r="G23" i="26"/>
  <c r="G23" i="25"/>
  <c r="F1" i="22"/>
  <c r="G1" i="22"/>
  <c r="K1" i="22"/>
  <c r="F2" i="22"/>
  <c r="G2" i="22"/>
  <c r="K2" i="22"/>
  <c r="F3" i="22"/>
  <c r="G3" i="22"/>
  <c r="K3" i="22"/>
  <c r="F4" i="22"/>
  <c r="G4" i="22"/>
  <c r="K4" i="22"/>
  <c r="F5" i="22"/>
  <c r="G5" i="22"/>
  <c r="K5" i="22"/>
  <c r="F6" i="22"/>
  <c r="G6" i="22"/>
  <c r="K6" i="22"/>
  <c r="F7" i="22"/>
  <c r="G7" i="22"/>
  <c r="K7" i="22"/>
  <c r="F8" i="22"/>
  <c r="G8" i="22"/>
  <c r="K8" i="22"/>
  <c r="F9" i="22"/>
  <c r="G9" i="22"/>
  <c r="K9" i="22"/>
  <c r="F10" i="22"/>
  <c r="G10" i="22"/>
  <c r="K10" i="22"/>
  <c r="F11" i="22"/>
  <c r="G11" i="22"/>
  <c r="K11" i="22"/>
  <c r="F12" i="22"/>
  <c r="G12" i="22"/>
  <c r="K12" i="22"/>
  <c r="F13" i="22"/>
  <c r="G13" i="22"/>
  <c r="K13" i="22"/>
  <c r="F14" i="22"/>
  <c r="G14" i="22"/>
  <c r="K14" i="22"/>
  <c r="F15" i="22"/>
  <c r="G15" i="22"/>
  <c r="K15" i="22"/>
  <c r="F18" i="22"/>
  <c r="G18" i="22"/>
  <c r="K18" i="22"/>
  <c r="F19" i="22"/>
  <c r="G19" i="22"/>
  <c r="K19" i="22"/>
  <c r="F20" i="22"/>
  <c r="G20" i="22"/>
  <c r="K20" i="22"/>
  <c r="F21" i="22"/>
  <c r="G21" i="22"/>
  <c r="K21" i="22"/>
  <c r="F22" i="22"/>
  <c r="G22" i="22"/>
  <c r="K22" i="22"/>
  <c r="F23" i="22"/>
  <c r="G23" i="22"/>
  <c r="K23" i="22"/>
  <c r="F24" i="22"/>
  <c r="G24" i="22"/>
  <c r="K24" i="22"/>
  <c r="F25" i="22"/>
  <c r="G25" i="22"/>
  <c r="K25" i="22"/>
  <c r="F26" i="22"/>
  <c r="G26" i="22"/>
  <c r="K26" i="22"/>
  <c r="F27" i="22"/>
  <c r="G27" i="22"/>
  <c r="K27" i="22"/>
  <c r="F28" i="22"/>
  <c r="G28" i="22"/>
  <c r="K28" i="22"/>
  <c r="F29" i="22"/>
  <c r="G29" i="22"/>
  <c r="K29" i="22"/>
  <c r="F30" i="22"/>
  <c r="G30" i="22"/>
  <c r="K30" i="22"/>
  <c r="F31" i="22"/>
  <c r="G31" i="22"/>
  <c r="K31" i="22"/>
  <c r="F32" i="22"/>
  <c r="G32" i="22"/>
  <c r="K32" i="22"/>
  <c r="F33" i="22"/>
  <c r="G33" i="22"/>
  <c r="K33" i="22"/>
  <c r="F34" i="22"/>
  <c r="G34" i="22"/>
  <c r="K34" i="22"/>
  <c r="F35" i="22"/>
  <c r="G35" i="22"/>
  <c r="K35" i="22"/>
  <c r="F36" i="22"/>
  <c r="G36" i="22"/>
  <c r="K36" i="22"/>
  <c r="F37" i="22"/>
  <c r="G37" i="22"/>
  <c r="K37" i="22"/>
  <c r="F38" i="22"/>
  <c r="G38" i="22"/>
  <c r="K38" i="22"/>
  <c r="F39" i="22"/>
  <c r="G39" i="22"/>
  <c r="K39" i="22"/>
  <c r="F40" i="22"/>
  <c r="G40" i="22"/>
  <c r="K40" i="22"/>
  <c r="F41" i="22"/>
  <c r="G41" i="22"/>
  <c r="K41" i="22"/>
  <c r="F42" i="22"/>
  <c r="G42" i="22"/>
  <c r="K42" i="22"/>
  <c r="F43" i="22"/>
  <c r="G43" i="22"/>
  <c r="K43" i="22"/>
  <c r="L49" i="22"/>
  <c r="L50" i="22"/>
  <c r="L51" i="22"/>
  <c r="L52" i="22"/>
  <c r="L53" i="22"/>
  <c r="L54" i="22"/>
  <c r="L55" i="22"/>
  <c r="L56" i="22"/>
  <c r="L57" i="22"/>
  <c r="L58" i="22"/>
  <c r="F59" i="22"/>
  <c r="G59" i="22"/>
  <c r="K59" i="22"/>
  <c r="F60" i="22"/>
  <c r="G60" i="22"/>
  <c r="K60" i="22"/>
  <c r="F61" i="22"/>
  <c r="G61" i="22"/>
  <c r="K61" i="22"/>
  <c r="F62" i="22"/>
  <c r="G62" i="22"/>
  <c r="K62" i="22"/>
  <c r="F63" i="22"/>
  <c r="G63" i="22"/>
  <c r="K63" i="22"/>
  <c r="F64" i="22"/>
  <c r="G64" i="22"/>
  <c r="K64" i="22"/>
  <c r="F65" i="22"/>
  <c r="G65" i="22"/>
  <c r="K65" i="22"/>
  <c r="F66" i="22"/>
  <c r="G66" i="22"/>
  <c r="K66" i="22"/>
  <c r="F67" i="22"/>
  <c r="G67" i="22"/>
  <c r="K67" i="22"/>
  <c r="F68" i="22"/>
  <c r="G68" i="22"/>
  <c r="K68" i="22"/>
  <c r="F69" i="22"/>
  <c r="G69" i="22"/>
  <c r="K69" i="22"/>
  <c r="F70" i="22"/>
  <c r="G70" i="22"/>
  <c r="K70" i="22"/>
  <c r="F71" i="22"/>
  <c r="G71" i="22"/>
  <c r="K71" i="22"/>
  <c r="F72" i="22"/>
  <c r="G72" i="22"/>
  <c r="K72" i="22"/>
  <c r="F73" i="22"/>
  <c r="G73" i="22"/>
  <c r="K73" i="22"/>
  <c r="F74" i="22"/>
  <c r="G74" i="22"/>
  <c r="K74" i="22"/>
  <c r="F75" i="22"/>
  <c r="G75" i="22"/>
  <c r="K75" i="22"/>
  <c r="F76" i="22"/>
  <c r="G76" i="22"/>
  <c r="K76" i="22"/>
  <c r="F77" i="22"/>
  <c r="G77" i="22"/>
  <c r="K77" i="22"/>
  <c r="F78" i="22"/>
  <c r="G78" i="22"/>
  <c r="K78" i="22"/>
  <c r="F79" i="22"/>
  <c r="G79" i="22"/>
  <c r="K79" i="22"/>
  <c r="F80" i="22"/>
  <c r="G80" i="22"/>
  <c r="K80" i="22"/>
  <c r="F81" i="22"/>
  <c r="G81" i="22"/>
  <c r="K81" i="22"/>
  <c r="F82" i="22"/>
  <c r="G82" i="22"/>
  <c r="K82" i="22"/>
  <c r="G83" i="22"/>
  <c r="K83" i="22"/>
  <c r="F84" i="22"/>
  <c r="G84" i="22"/>
  <c r="K84" i="22"/>
  <c r="F85" i="22"/>
  <c r="G85" i="22"/>
  <c r="K85" i="22"/>
  <c r="F86" i="22"/>
  <c r="G86" i="22"/>
  <c r="K86" i="22"/>
  <c r="F87" i="22"/>
  <c r="G87" i="22"/>
  <c r="K87" i="22"/>
  <c r="F88" i="22"/>
  <c r="G88" i="22"/>
  <c r="K88" i="22"/>
  <c r="F89" i="22"/>
  <c r="G89" i="22"/>
  <c r="K89" i="22"/>
  <c r="F90" i="22"/>
  <c r="G90" i="22"/>
  <c r="K90" i="22"/>
  <c r="K91" i="22"/>
  <c r="F92" i="22"/>
  <c r="G92" i="22"/>
  <c r="K92" i="22"/>
  <c r="F93" i="22"/>
  <c r="G93" i="22"/>
  <c r="K93" i="22"/>
  <c r="F94" i="22"/>
  <c r="G94" i="22"/>
  <c r="K94" i="22"/>
  <c r="F95" i="22"/>
  <c r="G95" i="22"/>
  <c r="K95" i="22"/>
  <c r="F96" i="22"/>
  <c r="G96" i="22"/>
  <c r="K96" i="22"/>
  <c r="F97" i="22"/>
  <c r="G97" i="22"/>
  <c r="K97" i="22"/>
  <c r="F98" i="22"/>
  <c r="G98" i="22"/>
  <c r="K98" i="22"/>
  <c r="F99" i="22"/>
  <c r="G99" i="22"/>
  <c r="K99" i="22"/>
  <c r="F100" i="22"/>
  <c r="G100" i="22"/>
  <c r="K100" i="22"/>
  <c r="F101" i="22"/>
  <c r="G101" i="22"/>
  <c r="K101" i="22"/>
  <c r="F102" i="22"/>
  <c r="G102" i="22"/>
  <c r="K102" i="22"/>
  <c r="F103" i="22"/>
  <c r="G103" i="22"/>
  <c r="K103" i="22"/>
  <c r="F104" i="22"/>
  <c r="G104" i="22"/>
  <c r="K104" i="22"/>
  <c r="F105" i="22"/>
  <c r="G105" i="22"/>
  <c r="K105" i="22"/>
  <c r="F106" i="22"/>
  <c r="G106" i="22"/>
  <c r="K106" i="22"/>
  <c r="F107" i="22"/>
  <c r="G107" i="22"/>
  <c r="K107" i="22"/>
  <c r="F108" i="22"/>
  <c r="G108" i="22"/>
  <c r="K108" i="22"/>
  <c r="F109" i="22"/>
  <c r="G109" i="22"/>
  <c r="K109" i="22"/>
  <c r="F110" i="22"/>
  <c r="G110" i="22"/>
  <c r="K110" i="22"/>
  <c r="F111" i="22"/>
  <c r="G111" i="22"/>
  <c r="K111" i="22"/>
  <c r="F112" i="22"/>
  <c r="G112" i="22"/>
  <c r="K112" i="22"/>
  <c r="F113" i="22"/>
  <c r="G113" i="22"/>
  <c r="K113" i="22"/>
  <c r="L114" i="22"/>
  <c r="L115" i="22"/>
  <c r="L116" i="22"/>
  <c r="L117" i="22"/>
  <c r="L118" i="22"/>
  <c r="L119" i="22"/>
  <c r="L120" i="22"/>
  <c r="L121" i="22"/>
  <c r="L122" i="22"/>
  <c r="G123" i="22"/>
  <c r="K123" i="22"/>
  <c r="F124" i="22"/>
  <c r="G124" i="22"/>
  <c r="K124" i="22"/>
  <c r="F125" i="22"/>
  <c r="G125" i="22"/>
  <c r="K125" i="22"/>
  <c r="F126" i="22"/>
  <c r="G126" i="22"/>
  <c r="K126" i="22"/>
  <c r="F127" i="22"/>
  <c r="G127" i="22"/>
  <c r="K127" i="22"/>
  <c r="F128" i="22"/>
  <c r="G128" i="22"/>
  <c r="K128" i="22"/>
  <c r="F129" i="22"/>
  <c r="G129" i="22"/>
  <c r="K129" i="22"/>
  <c r="F130" i="22"/>
  <c r="G130" i="22"/>
  <c r="K130" i="22"/>
  <c r="F131" i="22"/>
  <c r="G131" i="22"/>
  <c r="K131" i="22"/>
  <c r="F132" i="22"/>
  <c r="G132" i="22"/>
  <c r="K132" i="22"/>
  <c r="F133" i="22"/>
  <c r="G133" i="22"/>
  <c r="K133" i="22"/>
  <c r="F134" i="22"/>
  <c r="G134" i="22"/>
  <c r="K134" i="22"/>
  <c r="F135" i="22"/>
  <c r="G135" i="22"/>
  <c r="K135" i="22"/>
  <c r="F136" i="22"/>
  <c r="G136" i="22"/>
  <c r="K136" i="22"/>
  <c r="F137" i="22"/>
  <c r="G137" i="22"/>
  <c r="K137" i="22"/>
  <c r="F138" i="22"/>
  <c r="G138" i="22"/>
  <c r="K138" i="22"/>
  <c r="F139" i="22"/>
  <c r="K139" i="22"/>
  <c r="F140" i="22"/>
  <c r="K140" i="22"/>
  <c r="F141" i="22"/>
  <c r="G141" i="22"/>
  <c r="K141" i="22"/>
  <c r="F142" i="22"/>
  <c r="G142" i="22"/>
  <c r="K142" i="22"/>
  <c r="F143" i="22"/>
  <c r="G143" i="22"/>
  <c r="K143" i="22"/>
  <c r="F144" i="22"/>
  <c r="G144" i="22"/>
  <c r="K144" i="22"/>
  <c r="F145" i="22"/>
  <c r="G145" i="22"/>
  <c r="K145" i="22"/>
  <c r="F146" i="22"/>
  <c r="G146" i="22"/>
  <c r="K146" i="22"/>
  <c r="F147" i="22"/>
  <c r="G147" i="22"/>
  <c r="K147" i="22"/>
  <c r="F148" i="22"/>
  <c r="G148" i="22"/>
  <c r="K148" i="22"/>
  <c r="F149" i="22"/>
  <c r="G149" i="22"/>
  <c r="K149" i="22"/>
  <c r="F150" i="22"/>
  <c r="K150" i="22"/>
  <c r="F151" i="22"/>
  <c r="G151" i="22"/>
  <c r="K151" i="22"/>
  <c r="F152" i="22"/>
  <c r="G152" i="22"/>
  <c r="K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F176" i="22"/>
  <c r="G176" i="22"/>
  <c r="K176" i="22"/>
  <c r="F177" i="22"/>
  <c r="G177" i="22"/>
  <c r="K177" i="22"/>
  <c r="F178" i="22"/>
  <c r="G178" i="22"/>
  <c r="K178" i="22"/>
  <c r="F179" i="22"/>
  <c r="G179" i="22"/>
  <c r="K179" i="22"/>
  <c r="F180" i="22"/>
  <c r="G180" i="22"/>
  <c r="K180" i="22"/>
  <c r="F181" i="22"/>
  <c r="G181" i="22"/>
  <c r="K181" i="22"/>
  <c r="F182" i="22"/>
  <c r="G182" i="22"/>
  <c r="L182" i="22" s="1"/>
  <c r="K182" i="22"/>
  <c r="F183" i="22"/>
  <c r="G183" i="22"/>
  <c r="K183" i="22"/>
  <c r="F184" i="22"/>
  <c r="G184" i="22"/>
  <c r="K184" i="22"/>
  <c r="F185" i="22"/>
  <c r="G185" i="22"/>
  <c r="K185" i="22"/>
  <c r="M185" i="22"/>
  <c r="F186" i="22"/>
  <c r="G186" i="22"/>
  <c r="K186" i="22"/>
  <c r="F187" i="22"/>
  <c r="G187" i="22"/>
  <c r="K187" i="22"/>
  <c r="F188" i="22"/>
  <c r="G188" i="22"/>
  <c r="K188" i="22"/>
  <c r="M188" i="22"/>
  <c r="F189" i="22"/>
  <c r="G189" i="22"/>
  <c r="K189" i="22"/>
  <c r="F190" i="22"/>
  <c r="G190" i="22"/>
  <c r="K190" i="22"/>
  <c r="F191" i="22"/>
  <c r="G191" i="22"/>
  <c r="K191" i="22"/>
  <c r="M191" i="22"/>
  <c r="F192" i="22"/>
  <c r="G192" i="22"/>
  <c r="K192" i="22"/>
  <c r="F193" i="22"/>
  <c r="G193" i="22"/>
  <c r="K193" i="22"/>
  <c r="F194" i="22"/>
  <c r="G194" i="22"/>
  <c r="K194" i="22"/>
  <c r="F195" i="22"/>
  <c r="G195" i="22"/>
  <c r="K195" i="22"/>
  <c r="F196" i="22"/>
  <c r="G196" i="22"/>
  <c r="K196" i="22"/>
  <c r="F197" i="22"/>
  <c r="G197" i="22"/>
  <c r="K197" i="22"/>
  <c r="F198" i="22"/>
  <c r="G198" i="22"/>
  <c r="K198" i="22"/>
  <c r="F199" i="22"/>
  <c r="G199" i="22"/>
  <c r="K199" i="22"/>
  <c r="F200" i="22"/>
  <c r="G200" i="22"/>
  <c r="K200" i="22"/>
  <c r="F201" i="22"/>
  <c r="G201" i="22"/>
  <c r="K201" i="22"/>
  <c r="F202" i="22"/>
  <c r="G202" i="22"/>
  <c r="K202" i="22"/>
  <c r="F203" i="22"/>
  <c r="G203" i="22"/>
  <c r="K203" i="22"/>
  <c r="F204" i="22"/>
  <c r="G204" i="22"/>
  <c r="K204" i="22"/>
  <c r="F205" i="22"/>
  <c r="G205" i="22"/>
  <c r="K205" i="22"/>
  <c r="F206" i="22"/>
  <c r="G206" i="22"/>
  <c r="K206" i="22"/>
  <c r="F207" i="22"/>
  <c r="G207" i="22"/>
  <c r="K207" i="22"/>
  <c r="F208" i="22"/>
  <c r="G208" i="22"/>
  <c r="K208" i="22"/>
  <c r="F209" i="22"/>
  <c r="G209" i="22"/>
  <c r="K209" i="22"/>
  <c r="F210" i="22"/>
  <c r="G210" i="22"/>
  <c r="K210" i="22"/>
  <c r="F211" i="22"/>
  <c r="G211" i="22"/>
  <c r="K211" i="22"/>
  <c r="F212" i="22"/>
  <c r="G212" i="22"/>
  <c r="K212" i="22"/>
  <c r="F213" i="22"/>
  <c r="G213" i="22"/>
  <c r="K213" i="22"/>
  <c r="F214" i="22"/>
  <c r="G214" i="22"/>
  <c r="K214" i="22"/>
  <c r="F215" i="22"/>
  <c r="G215" i="22"/>
  <c r="K215" i="22"/>
  <c r="F216" i="22"/>
  <c r="G216" i="22"/>
  <c r="K216" i="22"/>
  <c r="F217" i="22"/>
  <c r="G217" i="22"/>
  <c r="K217" i="22"/>
  <c r="F218" i="22"/>
  <c r="G218" i="22"/>
  <c r="K218" i="22"/>
  <c r="F219" i="22"/>
  <c r="G219" i="22"/>
  <c r="K219" i="22"/>
  <c r="F220" i="22"/>
  <c r="G220" i="22"/>
  <c r="K220" i="22"/>
  <c r="F221" i="22"/>
  <c r="G221" i="22"/>
  <c r="K221" i="22"/>
  <c r="F222" i="22"/>
  <c r="G222" i="22"/>
  <c r="K222" i="22"/>
  <c r="F223" i="22"/>
  <c r="G223" i="22"/>
  <c r="K223" i="22"/>
  <c r="F224" i="22"/>
  <c r="G224" i="22"/>
  <c r="K224" i="22"/>
  <c r="F225" i="22"/>
  <c r="G225" i="22"/>
  <c r="K225" i="22"/>
  <c r="L226" i="22"/>
  <c r="L227" i="22"/>
  <c r="F228" i="22"/>
  <c r="G228" i="22"/>
  <c r="K228" i="22"/>
  <c r="F229" i="22"/>
  <c r="G229" i="22"/>
  <c r="K229" i="22"/>
  <c r="F230" i="22"/>
  <c r="G230" i="22"/>
  <c r="K230" i="22"/>
  <c r="F231" i="22"/>
  <c r="G231" i="22"/>
  <c r="K231" i="22"/>
  <c r="F232" i="22"/>
  <c r="G232" i="22"/>
  <c r="K232" i="22"/>
  <c r="F233" i="22"/>
  <c r="G233" i="22"/>
  <c r="K233" i="22"/>
  <c r="F234" i="22"/>
  <c r="G234" i="22"/>
  <c r="K234" i="22"/>
  <c r="F235" i="22"/>
  <c r="G235" i="22"/>
  <c r="K235" i="22"/>
  <c r="F236" i="22"/>
  <c r="G236" i="22"/>
  <c r="K236" i="22"/>
  <c r="F237" i="22"/>
  <c r="G237" i="22"/>
  <c r="K237" i="22"/>
  <c r="F238" i="22"/>
  <c r="G238" i="22"/>
  <c r="K238" i="22"/>
  <c r="F239" i="22"/>
  <c r="G239" i="22"/>
  <c r="K239" i="22"/>
  <c r="F240" i="22"/>
  <c r="G240" i="22"/>
  <c r="K240" i="22"/>
  <c r="F241" i="22"/>
  <c r="G241" i="22"/>
  <c r="K241" i="22"/>
  <c r="F242" i="22"/>
  <c r="G242" i="22"/>
  <c r="K242" i="22"/>
  <c r="F243" i="22"/>
  <c r="G243" i="22"/>
  <c r="K243" i="22"/>
  <c r="F244" i="22"/>
  <c r="G244" i="22"/>
  <c r="K244" i="22"/>
  <c r="F245" i="22"/>
  <c r="G245" i="22"/>
  <c r="K245" i="22"/>
  <c r="F246" i="22"/>
  <c r="G246" i="22"/>
  <c r="K246" i="22"/>
  <c r="F247" i="22"/>
  <c r="G247" i="22"/>
  <c r="K247" i="22"/>
  <c r="F248" i="22"/>
  <c r="G248" i="22"/>
  <c r="K248" i="22"/>
  <c r="F249" i="22"/>
  <c r="G249" i="22"/>
  <c r="K249" i="22"/>
  <c r="F250" i="22"/>
  <c r="G250" i="22"/>
  <c r="K250" i="22"/>
  <c r="F251" i="22"/>
  <c r="G251" i="22"/>
  <c r="K251" i="22"/>
  <c r="F252" i="22"/>
  <c r="G252" i="22"/>
  <c r="K252" i="22"/>
  <c r="F253" i="22"/>
  <c r="G253" i="22"/>
  <c r="K253" i="22"/>
  <c r="F254" i="22"/>
  <c r="G254" i="22"/>
  <c r="K254" i="22"/>
  <c r="F255" i="22"/>
  <c r="G255" i="22"/>
  <c r="K255" i="22"/>
  <c r="F256" i="22"/>
  <c r="G256" i="22"/>
  <c r="K256" i="22"/>
  <c r="F257" i="22"/>
  <c r="G257" i="22"/>
  <c r="K257" i="22"/>
  <c r="F258" i="22"/>
  <c r="G258" i="22"/>
  <c r="K258" i="22"/>
  <c r="F259" i="22"/>
  <c r="G259" i="22"/>
  <c r="K259" i="22"/>
  <c r="F260" i="22"/>
  <c r="G260" i="22"/>
  <c r="K260" i="22"/>
  <c r="F261" i="22"/>
  <c r="G261" i="22"/>
  <c r="K261" i="22"/>
  <c r="F262" i="22"/>
  <c r="G262" i="22"/>
  <c r="K262" i="22"/>
  <c r="F263" i="22"/>
  <c r="G263" i="22"/>
  <c r="K263" i="22"/>
  <c r="F264" i="22"/>
  <c r="G264" i="22"/>
  <c r="K264" i="22"/>
  <c r="F265" i="22"/>
  <c r="G265" i="22"/>
  <c r="K265" i="22"/>
  <c r="F266" i="22"/>
  <c r="G266" i="22"/>
  <c r="K266" i="22"/>
  <c r="F267" i="22"/>
  <c r="G267" i="22"/>
  <c r="K267" i="22"/>
  <c r="F268" i="22"/>
  <c r="G268" i="22"/>
  <c r="K268" i="22"/>
  <c r="F269" i="22"/>
  <c r="G269" i="22"/>
  <c r="K269" i="22"/>
  <c r="F270" i="22"/>
  <c r="G270" i="22"/>
  <c r="K270" i="22"/>
  <c r="F271" i="22"/>
  <c r="G271" i="22"/>
  <c r="K271" i="22"/>
  <c r="F272" i="22"/>
  <c r="G272" i="22"/>
  <c r="K272" i="22"/>
  <c r="F277" i="22"/>
  <c r="G277" i="22"/>
  <c r="K277" i="22"/>
  <c r="F278" i="22"/>
  <c r="G278" i="22"/>
  <c r="K278" i="22"/>
  <c r="F279" i="22"/>
  <c r="G279" i="22"/>
  <c r="K279" i="22"/>
  <c r="F280" i="22"/>
  <c r="G280" i="22"/>
  <c r="K280" i="22"/>
  <c r="F281" i="22"/>
  <c r="G281" i="22"/>
  <c r="K281" i="22"/>
  <c r="F282" i="22"/>
  <c r="G282" i="22"/>
  <c r="K282" i="22"/>
  <c r="F283" i="22"/>
  <c r="G283" i="22"/>
  <c r="K283" i="22"/>
  <c r="F284" i="22"/>
  <c r="G284" i="22"/>
  <c r="K284" i="22"/>
  <c r="F285" i="22"/>
  <c r="G285" i="22"/>
  <c r="K285" i="22"/>
  <c r="F286" i="22"/>
  <c r="G286" i="22"/>
  <c r="K286" i="22"/>
  <c r="F287" i="22"/>
  <c r="G287" i="22"/>
  <c r="K287" i="22"/>
  <c r="F288" i="22"/>
  <c r="G288" i="22"/>
  <c r="K288" i="22"/>
  <c r="F289" i="22"/>
  <c r="G289" i="22"/>
  <c r="K289" i="22"/>
  <c r="F290" i="22"/>
  <c r="G290" i="22"/>
  <c r="K290" i="22"/>
  <c r="F291" i="22"/>
  <c r="G291" i="22"/>
  <c r="K291" i="22"/>
  <c r="F292" i="22"/>
  <c r="G292" i="22"/>
  <c r="K292" i="22"/>
  <c r="F293" i="22"/>
  <c r="G293" i="22"/>
  <c r="K293" i="22"/>
  <c r="F294" i="22"/>
  <c r="G294" i="22"/>
  <c r="K294" i="22"/>
  <c r="F295" i="22"/>
  <c r="G295" i="22"/>
  <c r="K295" i="22"/>
  <c r="F296" i="22"/>
  <c r="G296" i="22"/>
  <c r="K296" i="22"/>
  <c r="F297" i="22"/>
  <c r="G297" i="22"/>
  <c r="K297" i="22"/>
  <c r="F298" i="22"/>
  <c r="G298" i="22"/>
  <c r="K298" i="22"/>
  <c r="F299" i="22"/>
  <c r="G299" i="22"/>
  <c r="K299" i="22"/>
  <c r="F300" i="22"/>
  <c r="G300" i="22"/>
  <c r="K300" i="22"/>
  <c r="F301" i="22"/>
  <c r="G301" i="22"/>
  <c r="K301" i="22"/>
  <c r="F302" i="22"/>
  <c r="G302" i="22"/>
  <c r="K302" i="22"/>
  <c r="F303" i="22"/>
  <c r="G303" i="22"/>
  <c r="K303" i="22"/>
  <c r="F304" i="22"/>
  <c r="G304" i="22"/>
  <c r="K304" i="22"/>
  <c r="F305" i="22"/>
  <c r="G305" i="22"/>
  <c r="K305" i="22"/>
  <c r="F306" i="22"/>
  <c r="G306" i="22"/>
  <c r="K306" i="22"/>
  <c r="F307" i="22"/>
  <c r="G307" i="22"/>
  <c r="K307" i="22"/>
  <c r="F308" i="22"/>
  <c r="G308" i="22"/>
  <c r="K308" i="22"/>
  <c r="F309" i="22"/>
  <c r="G309" i="22"/>
  <c r="K309" i="22"/>
  <c r="F310" i="22"/>
  <c r="G310" i="22"/>
  <c r="K310" i="22"/>
  <c r="F311" i="22"/>
  <c r="G311" i="22"/>
  <c r="K311" i="22"/>
  <c r="F312" i="22"/>
  <c r="G312" i="22"/>
  <c r="K312" i="22"/>
  <c r="F313" i="22"/>
  <c r="G313" i="22"/>
  <c r="K313" i="22"/>
  <c r="F314" i="22"/>
  <c r="G314" i="22"/>
  <c r="K314" i="22"/>
  <c r="F315" i="22"/>
  <c r="G315" i="22"/>
  <c r="K315" i="22"/>
  <c r="F316" i="22"/>
  <c r="G316" i="22"/>
  <c r="K316" i="22"/>
  <c r="F317" i="22"/>
  <c r="G317" i="22"/>
  <c r="K317" i="22"/>
  <c r="F318" i="22"/>
  <c r="G318" i="22"/>
  <c r="K318" i="22"/>
  <c r="F319" i="22"/>
  <c r="K319" i="22"/>
  <c r="F320" i="22"/>
  <c r="K320" i="22"/>
  <c r="F321" i="22"/>
  <c r="K321" i="22"/>
  <c r="F322" i="22"/>
  <c r="K322" i="22"/>
  <c r="L322" i="22"/>
  <c r="F323" i="22"/>
  <c r="K323" i="22"/>
  <c r="L323" i="22"/>
  <c r="F324" i="22"/>
  <c r="K324" i="22"/>
  <c r="L324" i="22"/>
  <c r="F325" i="22"/>
  <c r="K325" i="22"/>
  <c r="L325" i="22"/>
  <c r="K326" i="22"/>
  <c r="K330" i="22"/>
  <c r="L330" i="22"/>
  <c r="K331" i="22"/>
  <c r="L331" i="22"/>
  <c r="K332" i="22"/>
  <c r="L332" i="22"/>
  <c r="K333" i="22"/>
  <c r="L333" i="22"/>
  <c r="K334" i="22"/>
  <c r="L334" i="22"/>
  <c r="K335" i="22"/>
  <c r="L335" i="22"/>
  <c r="F336" i="22"/>
  <c r="G336" i="22"/>
  <c r="K336" i="22"/>
  <c r="F337" i="22"/>
  <c r="G337" i="22"/>
  <c r="K337" i="22"/>
  <c r="F338" i="22"/>
  <c r="G338" i="22"/>
  <c r="K338" i="22"/>
  <c r="F339" i="22"/>
  <c r="G339" i="22"/>
  <c r="K339" i="22"/>
  <c r="F340" i="22"/>
  <c r="G340" i="22"/>
  <c r="K340" i="22"/>
  <c r="F341" i="22"/>
  <c r="G341" i="22"/>
  <c r="K341" i="22"/>
  <c r="F342" i="22"/>
  <c r="G342" i="22"/>
  <c r="K342" i="22"/>
  <c r="F343" i="22"/>
  <c r="G343" i="22"/>
  <c r="K343" i="22"/>
  <c r="F344" i="22"/>
  <c r="G344" i="22"/>
  <c r="K344" i="22"/>
  <c r="F345" i="22"/>
  <c r="G345" i="22"/>
  <c r="K345" i="22"/>
  <c r="F346" i="22"/>
  <c r="G346" i="22"/>
  <c r="K346" i="22"/>
  <c r="F347" i="22"/>
  <c r="G347" i="22"/>
  <c r="K347" i="22"/>
  <c r="F348" i="22"/>
  <c r="G348" i="22"/>
  <c r="K348" i="22"/>
  <c r="F349" i="22"/>
  <c r="G349" i="22"/>
  <c r="K349" i="22"/>
  <c r="F350" i="22"/>
  <c r="G350" i="22"/>
  <c r="K350" i="22"/>
  <c r="F351" i="22"/>
  <c r="G351" i="22"/>
  <c r="K351" i="22"/>
  <c r="F352" i="22"/>
  <c r="G352" i="22"/>
  <c r="K352" i="22"/>
  <c r="F353" i="22"/>
  <c r="G353" i="22"/>
  <c r="K353" i="22"/>
  <c r="F354" i="22"/>
  <c r="G354" i="22"/>
  <c r="K354" i="22"/>
  <c r="F355" i="22"/>
  <c r="G355" i="22"/>
  <c r="K355" i="22"/>
  <c r="F356" i="22"/>
  <c r="G356" i="22"/>
  <c r="K356" i="22"/>
  <c r="F357" i="22"/>
  <c r="G357" i="22"/>
  <c r="K357" i="22"/>
  <c r="F358" i="22"/>
  <c r="G358" i="22"/>
  <c r="K358" i="22"/>
  <c r="F359" i="22"/>
  <c r="G359" i="22"/>
  <c r="K359" i="22"/>
  <c r="F360" i="22"/>
  <c r="G360" i="22"/>
  <c r="K360" i="22"/>
  <c r="F361" i="22"/>
  <c r="G361" i="22"/>
  <c r="K361" i="22"/>
  <c r="F362" i="22"/>
  <c r="G362" i="22"/>
  <c r="K362" i="22"/>
  <c r="F363" i="22"/>
  <c r="G363" i="22"/>
  <c r="K363" i="22"/>
  <c r="F364" i="22"/>
  <c r="G364" i="22"/>
  <c r="K364" i="22"/>
  <c r="F365" i="22"/>
  <c r="G365" i="22"/>
  <c r="K365" i="22"/>
  <c r="L370" i="22"/>
  <c r="L387" i="22"/>
  <c r="L388" i="22"/>
  <c r="L389" i="22"/>
  <c r="L390" i="22"/>
  <c r="F391" i="22"/>
  <c r="G391" i="22"/>
  <c r="K391" i="22"/>
  <c r="F392" i="22"/>
  <c r="G392" i="22"/>
  <c r="K392" i="22"/>
  <c r="F393" i="22"/>
  <c r="G393" i="22"/>
  <c r="K393" i="22"/>
  <c r="F394" i="22"/>
  <c r="G394" i="22"/>
  <c r="K394" i="22"/>
  <c r="F395" i="22"/>
  <c r="G395" i="22"/>
  <c r="K395" i="22"/>
  <c r="F396" i="22"/>
  <c r="G396" i="22"/>
  <c r="K396" i="22"/>
  <c r="F397" i="22"/>
  <c r="G397" i="22"/>
  <c r="K397" i="22"/>
  <c r="F398" i="22"/>
  <c r="G398" i="22"/>
  <c r="K398" i="22"/>
  <c r="F399" i="22"/>
  <c r="G399" i="22"/>
  <c r="K399" i="22"/>
  <c r="F400" i="22"/>
  <c r="G400" i="22"/>
  <c r="K400" i="22"/>
  <c r="F401" i="22"/>
  <c r="G401" i="22"/>
  <c r="K401" i="22"/>
  <c r="F402" i="22"/>
  <c r="G402" i="22"/>
  <c r="K402" i="22"/>
  <c r="F403" i="22"/>
  <c r="G403" i="22"/>
  <c r="K403" i="22"/>
  <c r="F404" i="22"/>
  <c r="G404" i="22"/>
  <c r="K404" i="22"/>
  <c r="F405" i="22"/>
  <c r="G405" i="22"/>
  <c r="K405" i="22"/>
  <c r="F406" i="22"/>
  <c r="G406" i="22"/>
  <c r="K406" i="22"/>
  <c r="F407" i="22"/>
  <c r="G407" i="22"/>
  <c r="K407" i="22"/>
  <c r="F408" i="22"/>
  <c r="G408" i="22"/>
  <c r="K408" i="22"/>
  <c r="F409" i="22"/>
  <c r="G409" i="22"/>
  <c r="K409" i="22"/>
  <c r="F410" i="22"/>
  <c r="G410" i="22"/>
  <c r="K410" i="22"/>
  <c r="F411" i="22"/>
  <c r="G411" i="22"/>
  <c r="K411" i="22"/>
  <c r="F412" i="22"/>
  <c r="G412" i="22"/>
  <c r="K412" i="22"/>
  <c r="F413" i="22"/>
  <c r="G413" i="22"/>
  <c r="K413" i="22"/>
  <c r="F414" i="22"/>
  <c r="G414" i="22"/>
  <c r="K414" i="22"/>
  <c r="F415" i="22"/>
  <c r="G415" i="22"/>
  <c r="K415" i="22"/>
  <c r="F416" i="22"/>
  <c r="G416" i="22"/>
  <c r="K416" i="22"/>
  <c r="F417" i="22"/>
  <c r="G417" i="22"/>
  <c r="K417" i="22"/>
  <c r="F418" i="22"/>
  <c r="G418" i="22"/>
  <c r="K418" i="22"/>
  <c r="F419" i="22"/>
  <c r="G419" i="22"/>
  <c r="K419" i="22"/>
  <c r="F420" i="22"/>
  <c r="G420" i="22"/>
  <c r="K420" i="22"/>
  <c r="F421" i="22"/>
  <c r="G421" i="22"/>
  <c r="K421" i="22"/>
  <c r="F422" i="22"/>
  <c r="G422" i="22"/>
  <c r="K422" i="22"/>
  <c r="F423" i="22"/>
  <c r="G423" i="22"/>
  <c r="K423" i="22"/>
  <c r="F424" i="22"/>
  <c r="G424" i="22"/>
  <c r="K424" i="22"/>
  <c r="F425" i="22"/>
  <c r="G425" i="22"/>
  <c r="K425" i="22"/>
  <c r="F426" i="22"/>
  <c r="G426" i="22"/>
  <c r="K426" i="22"/>
  <c r="F427" i="22"/>
  <c r="G427" i="22"/>
  <c r="K427" i="22"/>
  <c r="F428" i="22"/>
  <c r="G428" i="22"/>
  <c r="K428" i="22"/>
  <c r="L431" i="22"/>
  <c r="L432" i="22"/>
  <c r="F433" i="22"/>
  <c r="G433" i="22"/>
  <c r="K433" i="22"/>
  <c r="F434" i="22"/>
  <c r="G434" i="22"/>
  <c r="K434" i="22"/>
  <c r="F435" i="22"/>
  <c r="G435" i="22"/>
  <c r="K435" i="22"/>
  <c r="F436" i="22"/>
  <c r="G436" i="22"/>
  <c r="K436" i="22"/>
  <c r="F437" i="22"/>
  <c r="G437" i="22"/>
  <c r="K437" i="22"/>
  <c r="F438" i="22"/>
  <c r="G438" i="22"/>
  <c r="K438" i="22"/>
  <c r="F439" i="22"/>
  <c r="G439" i="22"/>
  <c r="K439" i="22"/>
  <c r="F440" i="22"/>
  <c r="G440" i="22"/>
  <c r="K440" i="22"/>
  <c r="F441" i="22"/>
  <c r="G441" i="22"/>
  <c r="K441" i="22"/>
  <c r="F442" i="22"/>
  <c r="G442" i="22"/>
  <c r="K442" i="22"/>
  <c r="F443" i="22"/>
  <c r="G443" i="22"/>
  <c r="K443" i="22"/>
  <c r="F444" i="22"/>
  <c r="G444" i="22"/>
  <c r="K444" i="22"/>
  <c r="F445" i="22"/>
  <c r="K445" i="22"/>
  <c r="F446" i="22"/>
  <c r="G446" i="22"/>
  <c r="K446" i="22"/>
  <c r="F447" i="22"/>
  <c r="G447" i="22"/>
  <c r="K447" i="22"/>
  <c r="F448" i="22"/>
  <c r="G448" i="22"/>
  <c r="K448" i="22"/>
  <c r="F449" i="22"/>
  <c r="G449" i="22"/>
  <c r="K449" i="22"/>
  <c r="F450" i="22"/>
  <c r="G450" i="22"/>
  <c r="K450" i="22"/>
  <c r="F451" i="22"/>
  <c r="G451" i="22"/>
  <c r="K451" i="22"/>
  <c r="F452" i="22"/>
  <c r="G452" i="22"/>
  <c r="K452" i="22"/>
  <c r="F453" i="22"/>
  <c r="K453" i="22"/>
  <c r="F454" i="22"/>
  <c r="G454" i="22"/>
  <c r="K454" i="22"/>
  <c r="F455" i="22"/>
  <c r="G455" i="22"/>
  <c r="K455" i="22"/>
  <c r="F456" i="22"/>
  <c r="K456" i="22"/>
  <c r="F457" i="22"/>
  <c r="G457" i="22"/>
  <c r="K457" i="22"/>
  <c r="F458" i="22"/>
  <c r="G458" i="22"/>
  <c r="K458" i="22"/>
  <c r="F459" i="22"/>
  <c r="G459" i="22"/>
  <c r="K459" i="22"/>
  <c r="F460" i="22"/>
  <c r="G460" i="22"/>
  <c r="K460" i="22"/>
  <c r="F461" i="22"/>
  <c r="G461" i="22"/>
  <c r="K461" i="22"/>
  <c r="F462" i="22"/>
  <c r="G462" i="22"/>
  <c r="K462" i="22"/>
  <c r="F463" i="22"/>
  <c r="G463" i="22"/>
  <c r="K463" i="22"/>
  <c r="F464" i="22"/>
  <c r="G464" i="22"/>
  <c r="K464" i="22"/>
  <c r="F465" i="22"/>
  <c r="G465" i="22"/>
  <c r="K465" i="22"/>
  <c r="F466" i="22"/>
  <c r="G466" i="22"/>
  <c r="K466" i="22"/>
  <c r="F467" i="22"/>
  <c r="G467" i="22"/>
  <c r="K467" i="22"/>
  <c r="F468" i="22"/>
  <c r="G468" i="22"/>
  <c r="K468" i="22"/>
  <c r="F469" i="22"/>
  <c r="K469" i="22"/>
  <c r="F470" i="22"/>
  <c r="G470" i="22"/>
  <c r="K470" i="22"/>
  <c r="F471" i="22"/>
  <c r="G471" i="22"/>
  <c r="K471" i="22"/>
  <c r="F472" i="22"/>
  <c r="G472" i="22"/>
  <c r="K472" i="22"/>
  <c r="F473" i="22"/>
  <c r="G473" i="22"/>
  <c r="K473" i="22"/>
  <c r="F474" i="22"/>
  <c r="G474" i="22"/>
  <c r="K474" i="22"/>
  <c r="F475" i="22"/>
  <c r="G475" i="22"/>
  <c r="K475" i="22"/>
  <c r="F476" i="22"/>
  <c r="K476" i="22"/>
  <c r="F477" i="22"/>
  <c r="G477" i="22"/>
  <c r="K477" i="22"/>
  <c r="F478" i="22"/>
  <c r="G478" i="22"/>
  <c r="K478" i="22"/>
  <c r="F479" i="22"/>
  <c r="K479" i="22"/>
  <c r="F480" i="22"/>
  <c r="G480" i="22"/>
  <c r="K480" i="22"/>
  <c r="G28" i="23"/>
  <c r="G28" i="24"/>
  <c r="L184" i="22" l="1"/>
  <c r="L176" i="22"/>
  <c r="L181" i="22"/>
  <c r="L178" i="22"/>
  <c r="L179" i="22"/>
  <c r="L183" i="22"/>
  <c r="L180" i="22"/>
  <c r="L185" i="22"/>
  <c r="L177" i="22"/>
  <c r="L315" i="22"/>
  <c r="L223" i="22"/>
  <c r="L222" i="22"/>
  <c r="L316" i="22"/>
  <c r="L218" i="22"/>
  <c r="L214" i="22"/>
  <c r="L210" i="22"/>
  <c r="L206" i="22"/>
  <c r="L202" i="22"/>
  <c r="L198" i="22"/>
  <c r="L194" i="22"/>
  <c r="L224" i="22"/>
  <c r="I331" i="7"/>
  <c r="L341" i="22"/>
  <c r="L225" i="22"/>
  <c r="H531" i="7"/>
  <c r="H73" i="7"/>
  <c r="L189" i="22"/>
  <c r="L93" i="22"/>
  <c r="L87" i="22"/>
  <c r="L312" i="22"/>
  <c r="L308" i="22"/>
  <c r="L302" i="22"/>
  <c r="L298" i="22"/>
  <c r="L294" i="22"/>
  <c r="L288" i="22"/>
  <c r="L284" i="22"/>
  <c r="L278" i="22"/>
  <c r="L270" i="22"/>
  <c r="L466" i="22"/>
  <c r="L363" i="22"/>
  <c r="L360" i="22"/>
  <c r="L355" i="22"/>
  <c r="L352" i="22"/>
  <c r="L349" i="22"/>
  <c r="L344" i="22"/>
  <c r="L434" i="22"/>
  <c r="L146" i="22"/>
  <c r="L142" i="22"/>
  <c r="M308" i="7"/>
  <c r="G266" i="7"/>
  <c r="L311" i="22"/>
  <c r="L307" i="22"/>
  <c r="L301" i="22"/>
  <c r="L297" i="22"/>
  <c r="L293" i="22"/>
  <c r="L287" i="22"/>
  <c r="L283" i="22"/>
  <c r="L277" i="22"/>
  <c r="L269" i="22"/>
  <c r="L266" i="22"/>
  <c r="L265" i="22"/>
  <c r="L264" i="22"/>
  <c r="L263" i="22"/>
  <c r="L262" i="22"/>
  <c r="L261" i="22"/>
  <c r="L260" i="22"/>
  <c r="L259" i="22"/>
  <c r="L318" i="22"/>
  <c r="L314" i="22"/>
  <c r="L310" i="22"/>
  <c r="L306" i="22"/>
  <c r="L304" i="22"/>
  <c r="L299" i="22"/>
  <c r="L296" i="22"/>
  <c r="L292" i="22"/>
  <c r="L290" i="22"/>
  <c r="L286" i="22"/>
  <c r="L282" i="22"/>
  <c r="L280" i="22"/>
  <c r="L272" i="22"/>
  <c r="L268" i="22"/>
  <c r="L473" i="22"/>
  <c r="L364" i="22"/>
  <c r="L361" i="22"/>
  <c r="L359" i="22"/>
  <c r="L356" i="22"/>
  <c r="L353" i="22"/>
  <c r="L350" i="22"/>
  <c r="L347" i="22"/>
  <c r="L346" i="22"/>
  <c r="L343" i="22"/>
  <c r="L340" i="22"/>
  <c r="L338" i="22"/>
  <c r="L336" i="22"/>
  <c r="L392" i="22"/>
  <c r="L393" i="22"/>
  <c r="L394" i="22"/>
  <c r="L395" i="22"/>
  <c r="L396" i="22"/>
  <c r="L397" i="22"/>
  <c r="L398" i="22"/>
  <c r="L399" i="22"/>
  <c r="L400" i="22"/>
  <c r="L401" i="22"/>
  <c r="L402" i="22"/>
  <c r="L403" i="22"/>
  <c r="L405" i="22"/>
  <c r="L409" i="22"/>
  <c r="L410" i="22"/>
  <c r="L411" i="22"/>
  <c r="L412" i="22"/>
  <c r="L413" i="22"/>
  <c r="L414" i="22"/>
  <c r="L416" i="22"/>
  <c r="L417" i="22"/>
  <c r="L418" i="22"/>
  <c r="L419" i="22"/>
  <c r="L420" i="22"/>
  <c r="L421" i="22"/>
  <c r="L422" i="22"/>
  <c r="L423" i="22"/>
  <c r="L424" i="22"/>
  <c r="L425" i="22"/>
  <c r="L426" i="22"/>
  <c r="L427" i="22"/>
  <c r="L428" i="22"/>
  <c r="L43" i="22"/>
  <c r="L39" i="22"/>
  <c r="L35" i="22"/>
  <c r="L31" i="22"/>
  <c r="L27" i="22"/>
  <c r="L229" i="22"/>
  <c r="L231" i="22"/>
  <c r="L233" i="22"/>
  <c r="L235" i="22"/>
  <c r="L237" i="22"/>
  <c r="L240" i="22"/>
  <c r="L241" i="22"/>
  <c r="L244" i="22"/>
  <c r="L247" i="22"/>
  <c r="L251" i="22"/>
  <c r="L254" i="22"/>
  <c r="L257" i="22"/>
  <c r="L228" i="22"/>
  <c r="L230" i="22"/>
  <c r="L232" i="22"/>
  <c r="L234" i="22"/>
  <c r="L236" i="22"/>
  <c r="L238" i="22"/>
  <c r="L242" i="22"/>
  <c r="L245" i="22"/>
  <c r="L249" i="22"/>
  <c r="L252" i="22"/>
  <c r="L255" i="22"/>
  <c r="L239" i="22"/>
  <c r="L243" i="22"/>
  <c r="L246" i="22"/>
  <c r="L248" i="22"/>
  <c r="L250" i="22"/>
  <c r="L253" i="22"/>
  <c r="L256" i="22"/>
  <c r="L258" i="22"/>
  <c r="L23" i="22"/>
  <c r="L19" i="22"/>
  <c r="L319" i="22"/>
  <c r="L320" i="22"/>
  <c r="L13" i="22"/>
  <c r="L9" i="22"/>
  <c r="L5" i="22"/>
  <c r="L1" i="22"/>
  <c r="L139" i="22"/>
  <c r="L140" i="22"/>
  <c r="L59" i="22"/>
  <c r="L61" i="22"/>
  <c r="L63" i="22"/>
  <c r="L65" i="22"/>
  <c r="L68" i="22"/>
  <c r="L70" i="22"/>
  <c r="L71" i="22"/>
  <c r="L73" i="22"/>
  <c r="L75" i="22"/>
  <c r="L77" i="22"/>
  <c r="L79" i="22"/>
  <c r="L81" i="22"/>
  <c r="L97" i="22"/>
  <c r="L99" i="22"/>
  <c r="L101" i="22"/>
  <c r="L103" i="22"/>
  <c r="L105" i="22"/>
  <c r="L107" i="22"/>
  <c r="L109" i="22"/>
  <c r="L111" i="22"/>
  <c r="L113" i="22"/>
  <c r="L124" i="22"/>
  <c r="L126" i="22"/>
  <c r="L128" i="22"/>
  <c r="L130" i="22"/>
  <c r="L132" i="22"/>
  <c r="L134" i="22"/>
  <c r="L136" i="22"/>
  <c r="L138" i="22"/>
  <c r="L60" i="22"/>
  <c r="L62" i="22"/>
  <c r="L64" i="22"/>
  <c r="L66" i="22"/>
  <c r="L67" i="22"/>
  <c r="L69" i="22"/>
  <c r="L72" i="22"/>
  <c r="L74" i="22"/>
  <c r="L76" i="22"/>
  <c r="L78" i="22"/>
  <c r="L80" i="22"/>
  <c r="L82" i="22"/>
  <c r="L96" i="22"/>
  <c r="L98" i="22"/>
  <c r="L100" i="22"/>
  <c r="L102" i="22"/>
  <c r="L104" i="22"/>
  <c r="L106" i="22"/>
  <c r="L108" i="22"/>
  <c r="L110" i="22"/>
  <c r="L112" i="22"/>
  <c r="L123" i="22"/>
  <c r="L125" i="22"/>
  <c r="L127" i="22"/>
  <c r="L129" i="22"/>
  <c r="L131" i="22"/>
  <c r="L133" i="22"/>
  <c r="L135" i="22"/>
  <c r="L137" i="22"/>
  <c r="L150" i="22"/>
  <c r="L151" i="22"/>
  <c r="L152" i="22"/>
  <c r="L186" i="22"/>
  <c r="L187" i="22"/>
  <c r="L188" i="22"/>
  <c r="L391" i="22"/>
  <c r="L404" i="22"/>
  <c r="L406" i="22"/>
  <c r="L407" i="22"/>
  <c r="L408" i="22"/>
  <c r="L415" i="22"/>
  <c r="L447" i="22"/>
  <c r="L317" i="22"/>
  <c r="L313" i="22"/>
  <c r="L309" i="22"/>
  <c r="L305" i="22"/>
  <c r="L303" i="22"/>
  <c r="L300" i="22"/>
  <c r="L295" i="22"/>
  <c r="L291" i="22"/>
  <c r="L289" i="22"/>
  <c r="L285" i="22"/>
  <c r="L281" i="22"/>
  <c r="L279" i="22"/>
  <c r="L271" i="22"/>
  <c r="L267" i="22"/>
  <c r="L449" i="22"/>
  <c r="L365" i="22"/>
  <c r="L362" i="22"/>
  <c r="L358" i="22"/>
  <c r="L357" i="22"/>
  <c r="L354" i="22"/>
  <c r="L351" i="22"/>
  <c r="L348" i="22"/>
  <c r="L345" i="22"/>
  <c r="L342" i="22"/>
  <c r="L339" i="22"/>
  <c r="L337" i="22"/>
  <c r="L474" i="22"/>
  <c r="L451" i="22"/>
  <c r="L221" i="22"/>
  <c r="L217" i="22"/>
  <c r="L213" i="22"/>
  <c r="L209" i="22"/>
  <c r="L205" i="22"/>
  <c r="L201" i="22"/>
  <c r="L197" i="22"/>
  <c r="L193" i="22"/>
  <c r="L149" i="22"/>
  <c r="L145" i="22"/>
  <c r="L141" i="22"/>
  <c r="L90" i="22"/>
  <c r="L86" i="22"/>
  <c r="L42" i="22"/>
  <c r="L38" i="22"/>
  <c r="L34" i="22"/>
  <c r="L30" i="22"/>
  <c r="L26" i="22"/>
  <c r="L22" i="22"/>
  <c r="L18" i="22"/>
  <c r="L321" i="22"/>
  <c r="L12" i="22"/>
  <c r="L8" i="22"/>
  <c r="L4" i="22"/>
  <c r="L215" i="22"/>
  <c r="L207" i="22"/>
  <c r="L199" i="22"/>
  <c r="L190" i="22"/>
  <c r="L143" i="22"/>
  <c r="L88" i="22"/>
  <c r="L40" i="22"/>
  <c r="L32" i="22"/>
  <c r="L24" i="22"/>
  <c r="L14" i="22"/>
  <c r="L6" i="22"/>
  <c r="H202" i="7"/>
  <c r="G598" i="7"/>
  <c r="G603" i="7" s="1"/>
  <c r="L525" i="7"/>
  <c r="L207" i="7"/>
  <c r="L219" i="7"/>
  <c r="L225" i="7"/>
  <c r="L231" i="7"/>
  <c r="L235" i="7"/>
  <c r="L241" i="7"/>
  <c r="L242" i="7"/>
  <c r="L244" i="7"/>
  <c r="L249" i="7"/>
  <c r="L250" i="7"/>
  <c r="L252" i="7"/>
  <c r="L33" i="7"/>
  <c r="L272" i="7"/>
  <c r="L404" i="7"/>
  <c r="L470" i="7"/>
  <c r="L478" i="7"/>
  <c r="L494" i="7"/>
  <c r="L534" i="7"/>
  <c r="L535" i="7"/>
  <c r="L537" i="7"/>
  <c r="L542" i="7"/>
  <c r="L546" i="7"/>
  <c r="L584" i="7"/>
  <c r="L560" i="7"/>
  <c r="L562" i="7"/>
  <c r="L566" i="7"/>
  <c r="L219" i="22"/>
  <c r="L211" i="22"/>
  <c r="L203" i="22"/>
  <c r="L195" i="22"/>
  <c r="L147" i="22"/>
  <c r="L94" i="22"/>
  <c r="L84" i="22"/>
  <c r="L36" i="22"/>
  <c r="L28" i="22"/>
  <c r="L20" i="22"/>
  <c r="L10" i="22"/>
  <c r="L2" i="22"/>
  <c r="L220" i="22"/>
  <c r="L216" i="22"/>
  <c r="L212" i="22"/>
  <c r="L208" i="22"/>
  <c r="L204" i="22"/>
  <c r="L200" i="22"/>
  <c r="L196" i="22"/>
  <c r="L192" i="22"/>
  <c r="L191" i="22"/>
  <c r="L148" i="22"/>
  <c r="L144" i="22"/>
  <c r="L89" i="22"/>
  <c r="L85" i="22"/>
  <c r="L41" i="22"/>
  <c r="L37" i="22"/>
  <c r="L33" i="22"/>
  <c r="L29" i="22"/>
  <c r="L25" i="22"/>
  <c r="L21" i="22"/>
  <c r="L15" i="22"/>
  <c r="L11" i="22"/>
  <c r="L7" i="22"/>
  <c r="L3" i="22"/>
  <c r="L441" i="7"/>
  <c r="L352" i="7"/>
  <c r="L348" i="7"/>
  <c r="L340" i="7"/>
  <c r="L95" i="22"/>
  <c r="L92" i="22"/>
  <c r="H525" i="7"/>
  <c r="L415" i="7"/>
  <c r="L358" i="7"/>
  <c r="L354" i="7"/>
  <c r="L304" i="7"/>
  <c r="L198" i="7"/>
  <c r="L194" i="7"/>
  <c r="L186" i="7"/>
  <c r="L111" i="7"/>
  <c r="L107" i="7"/>
  <c r="L103" i="7"/>
  <c r="L99" i="7"/>
  <c r="L91" i="7"/>
  <c r="L87" i="7"/>
  <c r="L83" i="7"/>
  <c r="L79" i="7"/>
  <c r="L75" i="7"/>
  <c r="L37" i="7"/>
  <c r="L139" i="7"/>
  <c r="L141" i="7"/>
  <c r="L146" i="7"/>
  <c r="L147" i="7"/>
  <c r="L149" i="7"/>
  <c r="L155" i="7"/>
  <c r="L156" i="7"/>
  <c r="L158" i="7"/>
  <c r="L168" i="7"/>
  <c r="L169" i="7"/>
  <c r="L171" i="7"/>
  <c r="L177" i="7"/>
  <c r="L178" i="7"/>
  <c r="L180" i="7"/>
  <c r="L278" i="7"/>
  <c r="L285" i="7"/>
  <c r="L300" i="7"/>
  <c r="L585" i="7"/>
  <c r="L587" i="7"/>
  <c r="L29" i="7"/>
  <c r="L306" i="7"/>
  <c r="L405" i="7"/>
  <c r="L434" i="7"/>
  <c r="L553" i="7"/>
  <c r="L555" i="7"/>
  <c r="L559" i="7"/>
  <c r="L503" i="7"/>
  <c r="L500" i="7"/>
  <c r="L492" i="7"/>
  <c r="L479" i="7"/>
  <c r="L471" i="7"/>
  <c r="L468" i="7"/>
  <c r="L424" i="7"/>
  <c r="L361" i="7"/>
  <c r="L353" i="7"/>
  <c r="L349" i="7"/>
  <c r="L341" i="7"/>
  <c r="L333" i="7"/>
  <c r="L301" i="7"/>
  <c r="L423" i="7"/>
  <c r="L407" i="7"/>
  <c r="L342" i="7"/>
  <c r="L334" i="7"/>
  <c r="L199" i="7"/>
  <c r="L191" i="7"/>
  <c r="L187" i="7"/>
  <c r="L112" i="7"/>
  <c r="L108" i="7"/>
  <c r="L104" i="7"/>
  <c r="L100" i="7"/>
  <c r="L96" i="7"/>
  <c r="L92" i="7"/>
  <c r="L88" i="7"/>
  <c r="L84" i="7"/>
  <c r="L80" i="7"/>
  <c r="L76" i="7"/>
  <c r="L26" i="7"/>
  <c r="L19" i="7"/>
  <c r="L10" i="7"/>
  <c r="L6" i="7"/>
  <c r="L427" i="7"/>
  <c r="L411" i="7"/>
  <c r="L343" i="7"/>
  <c r="L339" i="7"/>
  <c r="L312" i="7"/>
  <c r="L295" i="7"/>
  <c r="L289" i="7"/>
  <c r="L284" i="7"/>
  <c r="L277" i="7"/>
  <c r="L196" i="7"/>
  <c r="L192" i="7"/>
  <c r="L184" i="7"/>
  <c r="L109" i="7"/>
  <c r="L105" i="7"/>
  <c r="L101" i="7"/>
  <c r="L97" i="7"/>
  <c r="L93" i="7"/>
  <c r="L89" i="7"/>
  <c r="L85" i="7"/>
  <c r="L81" i="7"/>
  <c r="L77" i="7"/>
  <c r="L38" i="7"/>
  <c r="L31" i="7"/>
  <c r="L22" i="7"/>
  <c r="L15" i="7"/>
  <c r="L185" i="7"/>
  <c r="L110" i="7"/>
  <c r="L106" i="7"/>
  <c r="L102" i="7"/>
  <c r="L98" i="7"/>
  <c r="L94" i="7"/>
  <c r="L90" i="7"/>
  <c r="L86" i="7"/>
  <c r="L82" i="7"/>
  <c r="L78" i="7"/>
  <c r="L34" i="7"/>
  <c r="L27" i="7"/>
  <c r="L18" i="7"/>
  <c r="L9" i="7"/>
  <c r="L203" i="7"/>
  <c r="L11" i="7"/>
  <c r="L311" i="7"/>
  <c r="L5" i="7"/>
  <c r="L435" i="7"/>
  <c r="L14" i="7"/>
  <c r="L309" i="7"/>
  <c r="L307" i="7"/>
  <c r="L303" i="7"/>
  <c r="L294" i="7"/>
  <c r="L291" i="7"/>
  <c r="L281" i="7"/>
  <c r="L279" i="7"/>
  <c r="L274" i="7"/>
  <c r="L270" i="7"/>
  <c r="L74" i="7"/>
  <c r="L7" i="7"/>
  <c r="L3" i="7"/>
  <c r="L40" i="7"/>
  <c r="L36" i="7"/>
  <c r="L32" i="7"/>
  <c r="L28" i="7"/>
  <c r="L24" i="7"/>
  <c r="L20" i="7"/>
  <c r="L16" i="7"/>
  <c r="L12" i="7"/>
  <c r="L8" i="7"/>
  <c r="L4" i="7"/>
  <c r="L347" i="7" l="1"/>
  <c r="L35" i="7"/>
  <c r="L338" i="7"/>
  <c r="L337" i="7"/>
  <c r="L422" i="7"/>
  <c r="L487" i="7"/>
  <c r="L519" i="7"/>
  <c r="L437" i="7"/>
  <c r="L269" i="7"/>
  <c r="L305" i="7"/>
  <c r="L181" i="7"/>
  <c r="L172" i="7"/>
  <c r="L160" i="7"/>
  <c r="L150" i="7"/>
  <c r="L142" i="7"/>
  <c r="L287" i="7"/>
  <c r="L412" i="7"/>
  <c r="L336" i="7"/>
  <c r="L368" i="7"/>
  <c r="L570" i="7"/>
  <c r="L526" i="7"/>
  <c r="L538" i="7"/>
  <c r="L502" i="7"/>
  <c r="L413" i="7"/>
  <c r="L253" i="7"/>
  <c r="L245" i="7"/>
  <c r="L237" i="7"/>
  <c r="L226" i="7"/>
  <c r="L209" i="7"/>
  <c r="L39" i="7"/>
  <c r="L399" i="7"/>
  <c r="L346" i="7"/>
  <c r="L345" i="7"/>
  <c r="L463" i="7"/>
  <c r="L495" i="7"/>
  <c r="L557" i="7"/>
  <c r="L421" i="7"/>
  <c r="L589" i="7"/>
  <c r="L290" i="7"/>
  <c r="L179" i="7"/>
  <c r="L170" i="7"/>
  <c r="L157" i="7"/>
  <c r="L148" i="7"/>
  <c r="L140" i="7"/>
  <c r="L190" i="7"/>
  <c r="L350" i="7"/>
  <c r="L418" i="7"/>
  <c r="L344" i="7"/>
  <c r="L564" i="7"/>
  <c r="L554" i="7"/>
  <c r="L536" i="7"/>
  <c r="L486" i="7"/>
  <c r="L302" i="7"/>
  <c r="L251" i="7"/>
  <c r="L243" i="7"/>
  <c r="L234" i="7"/>
  <c r="L222" i="7"/>
  <c r="L205" i="7"/>
  <c r="L233" i="7"/>
  <c r="L221" i="7"/>
  <c r="L572" i="7"/>
  <c r="L282" i="7"/>
  <c r="L529" i="7"/>
  <c r="L335" i="7"/>
  <c r="L13" i="7"/>
  <c r="L195" i="7"/>
  <c r="L271" i="7"/>
  <c r="L357" i="7"/>
  <c r="L476" i="7"/>
  <c r="L508" i="7"/>
  <c r="L551" i="7"/>
  <c r="L288" i="7"/>
  <c r="L438" i="7"/>
  <c r="L268" i="7"/>
  <c r="L176" i="7"/>
  <c r="L166" i="7"/>
  <c r="L154" i="7"/>
  <c r="L145" i="7"/>
  <c r="L21" i="7"/>
  <c r="L30" i="7"/>
  <c r="L362" i="7"/>
  <c r="L356" i="7"/>
  <c r="L590" i="7"/>
  <c r="L552" i="7"/>
  <c r="L541" i="7"/>
  <c r="L533" i="7"/>
  <c r="L462" i="7"/>
  <c r="L256" i="7"/>
  <c r="L248" i="7"/>
  <c r="L240" i="7"/>
  <c r="L230" i="7"/>
  <c r="L217" i="7"/>
  <c r="L509" i="7"/>
  <c r="L511" i="7"/>
  <c r="L549" i="7"/>
  <c r="L283" i="7"/>
  <c r="L425" i="7"/>
  <c r="L41" i="7"/>
  <c r="L174" i="7"/>
  <c r="L163" i="7"/>
  <c r="L152" i="7"/>
  <c r="L144" i="7"/>
  <c r="L17" i="7"/>
  <c r="L275" i="7"/>
  <c r="L366" i="7"/>
  <c r="L310" i="7"/>
  <c r="L360" i="7"/>
  <c r="L578" i="7"/>
  <c r="L528" i="7"/>
  <c r="L540" i="7"/>
  <c r="L518" i="7"/>
  <c r="L436" i="7"/>
  <c r="L255" i="7"/>
  <c r="L247" i="7"/>
  <c r="L239" i="7"/>
  <c r="L229" i="7"/>
  <c r="L215" i="7"/>
  <c r="L477" i="7"/>
  <c r="L365" i="7"/>
  <c r="L484" i="7"/>
  <c r="L516" i="7"/>
  <c r="L547" i="7"/>
  <c r="L276" i="7"/>
  <c r="L409" i="7"/>
  <c r="L25" i="7"/>
  <c r="L173" i="7"/>
  <c r="L161" i="7"/>
  <c r="L151" i="7"/>
  <c r="L143" i="7"/>
  <c r="L23" i="7"/>
  <c r="L286" i="7"/>
  <c r="L403" i="7"/>
  <c r="L313" i="7"/>
  <c r="L364" i="7"/>
  <c r="L574" i="7"/>
  <c r="L527" i="7"/>
  <c r="L539" i="7"/>
  <c r="L510" i="7"/>
  <c r="L416" i="7"/>
  <c r="L254" i="7"/>
  <c r="L246" i="7"/>
  <c r="L238" i="7"/>
  <c r="L227" i="7"/>
  <c r="L213" i="7"/>
  <c r="L410" i="7"/>
  <c r="L431" i="7"/>
  <c r="L515" i="7"/>
  <c r="L223" i="7"/>
  <c r="L218" i="7"/>
  <c r="L211" i="7"/>
  <c r="L580" i="7"/>
  <c r="L493" i="7"/>
  <c r="L398" i="7"/>
  <c r="L491" i="7"/>
  <c r="L428" i="7"/>
  <c r="L433" i="7"/>
  <c r="L193" i="7"/>
  <c r="L355" i="7"/>
  <c r="L483" i="7"/>
  <c r="L236" i="7"/>
  <c r="L232" i="7"/>
  <c r="L228" i="7"/>
  <c r="L224" i="7"/>
  <c r="L220" i="7"/>
  <c r="L216" i="7"/>
  <c r="L212" i="7"/>
  <c r="L208" i="7"/>
  <c r="L204" i="7"/>
  <c r="L568" i="7"/>
  <c r="L501" i="7"/>
  <c r="L469" i="7"/>
  <c r="L401" i="7"/>
  <c r="L189" i="7"/>
  <c r="L351" i="7"/>
  <c r="L367" i="7"/>
  <c r="L488" i="7"/>
  <c r="L520" i="7"/>
  <c r="L480" i="7"/>
  <c r="L512" i="7"/>
  <c r="L419" i="7"/>
  <c r="L257" i="7"/>
  <c r="L408" i="7"/>
  <c r="L308" i="7"/>
  <c r="L214" i="7"/>
  <c r="L210" i="7"/>
  <c r="L206" i="7"/>
  <c r="L576" i="7"/>
  <c r="L517" i="7"/>
  <c r="L485" i="7"/>
  <c r="L430" i="7"/>
  <c r="L273" i="7"/>
  <c r="L197" i="7"/>
  <c r="L292" i="7"/>
  <c r="L359" i="7"/>
  <c r="L472" i="7"/>
  <c r="L504" i="7"/>
  <c r="L464" i="7"/>
  <c r="L496" i="7"/>
  <c r="L402" i="7"/>
  <c r="H266" i="7"/>
  <c r="L397" i="7"/>
  <c r="L414" i="7"/>
  <c r="L439" i="7"/>
  <c r="L474" i="7"/>
  <c r="L490" i="7"/>
  <c r="L506" i="7"/>
  <c r="L550" i="7"/>
  <c r="L565" i="7"/>
  <c r="L573" i="7"/>
  <c r="L581" i="7"/>
  <c r="L548" i="7"/>
  <c r="L571" i="7"/>
  <c r="L296" i="7"/>
  <c r="L297" i="7"/>
  <c r="L298" i="7"/>
  <c r="L299" i="7"/>
  <c r="L432" i="7"/>
  <c r="L473" i="7"/>
  <c r="L489" i="7"/>
  <c r="L505" i="7"/>
  <c r="L521" i="7"/>
  <c r="L563" i="7"/>
  <c r="L579" i="7"/>
  <c r="L258" i="7"/>
  <c r="L259" i="7"/>
  <c r="L260" i="7"/>
  <c r="L261" i="7"/>
  <c r="L400" i="7"/>
  <c r="L417" i="7"/>
  <c r="L426" i="7"/>
  <c r="L440" i="7"/>
  <c r="L465" i="7"/>
  <c r="L481" i="7"/>
  <c r="L497" i="7"/>
  <c r="L513" i="7"/>
  <c r="L556" i="7"/>
  <c r="L567" i="7"/>
  <c r="L575" i="7"/>
  <c r="L586" i="7"/>
  <c r="L420" i="7"/>
  <c r="L482" i="7"/>
  <c r="L577" i="7"/>
  <c r="L498" i="7"/>
  <c r="L588" i="7"/>
  <c r="L514" i="7"/>
  <c r="L558" i="7"/>
  <c r="L561" i="7"/>
  <c r="L429" i="7"/>
  <c r="L466" i="7"/>
  <c r="L569" i="7"/>
  <c r="L293" i="7"/>
  <c r="L363" i="7"/>
  <c r="L475" i="7"/>
  <c r="L507" i="7"/>
  <c r="L467" i="7"/>
  <c r="L499" i="7"/>
  <c r="L280" i="7"/>
  <c r="L406" i="7"/>
  <c r="B24" i="2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7" type="4" refreshedVersion="0" background="1" saveData="1">
    <webPr url="http://h-teniss.web.infoseek.co.jp/H18.files/sheet007.htm" htmlTables="1">
      <tables count="1">
        <x v="1"/>
      </tables>
    </webPr>
  </connection>
</connections>
</file>

<file path=xl/sharedStrings.xml><?xml version="1.0" encoding="utf-8"?>
<sst xmlns="http://schemas.openxmlformats.org/spreadsheetml/2006/main" count="7508" uniqueCount="2563">
  <si>
    <t>大会役員</t>
  </si>
  <si>
    <t>大会会長　</t>
  </si>
  <si>
    <t>吉田</t>
  </si>
  <si>
    <t>知司</t>
  </si>
  <si>
    <t>大会事務局</t>
  </si>
  <si>
    <t>杉山</t>
  </si>
  <si>
    <t>邦夫</t>
  </si>
  <si>
    <t>パソコンアドレス</t>
  </si>
  <si>
    <t>東近江市シングルスリーグ戦ホームページ</t>
  </si>
  <si>
    <t>http://hta2012.minibird.jp/</t>
  </si>
  <si>
    <t>*試合結果は　上記ホームページに随時掲載しますので</t>
  </si>
  <si>
    <t>1.試合は８ゲームズプロセットマッチ方式(8-8タイブレーク）を採用する。（セットブレーク方式を採用する。）</t>
  </si>
  <si>
    <t>2.コートの手配・ボールの手配は対戦者同士で準備し　費用は均等に負担する。</t>
  </si>
  <si>
    <t>3.各リーグ責任者は　試合が円滑に進むように調整をお願いします。（マスに色付け者）</t>
  </si>
  <si>
    <t>*尚　報告期限までに報告できなかった場合は　いかなる理由があっても両者0-8とする。</t>
  </si>
  <si>
    <t>*未消化は　相手に迷惑をかけますので　必ず全試合消化してください。</t>
  </si>
  <si>
    <t>*試合消化は　リーグ責任者を中心に　各自責任をもって消化してください。</t>
  </si>
  <si>
    <t>*期限ぎりぎりになって　お互い迷惑をかけない様に計画的に消化してください。</t>
  </si>
  <si>
    <t>*賞品授与は、各種大会のドロー会議等で、所属チームの代表者に渡します。</t>
  </si>
  <si>
    <t>*個人登録の方へは、別途個別での調整をさせて頂きます。</t>
  </si>
  <si>
    <t>6.全試合棄権した方は　次回エントリー時は参加費を２倍とさせて頂きます。</t>
  </si>
  <si>
    <t>7.次回リーグの編成は　今回の成績を踏まえて理事の方で決めさせていただきます。尚　リーグ優勝者</t>
  </si>
  <si>
    <t>　　　　勝敗よりも試合を消化することが最優先されます。</t>
  </si>
  <si>
    <t>　　そこで相手選手に迷惑をかけないためにリタイアをする場合は必ずリーグ責任者等に連絡して下さい。</t>
  </si>
  <si>
    <t>　　連絡のない場合は両選手ともに未完了となります。</t>
  </si>
  <si>
    <t>　　相手選手が棄権した場合でも両者　０－８　になりますが、棄権されたほうは　完了試合になります。（連絡ありの場合のみ）</t>
  </si>
  <si>
    <t>　　また、締め切り１ヶ月前には残り試合の日程を確定させてください。</t>
  </si>
  <si>
    <t>　　その時点で連絡が取れない等の報告を受けた場合は残りの試合を棄権とみなします。</t>
  </si>
  <si>
    <t>9.ランキングのつけ方は　以下の通りとします。（優先順に並べた）</t>
  </si>
  <si>
    <t>　　　　ただしその相手選手は完了試合となる。スコアは両者０-８とする。</t>
  </si>
  <si>
    <t>　②勝率（勝ち試合/全試合）高い選手</t>
  </si>
  <si>
    <t>　④取得ゲーム率（取得ゲーム数/全ゲーム数）の高い選手</t>
  </si>
  <si>
    <t>　⑤ドローランキングの上位者</t>
  </si>
  <si>
    <t>１１．ﾄﾞﾛｰには連絡先は載せません。各リーグ毎のメンバーに個別でメール送ります。</t>
  </si>
  <si>
    <t>シングルスリーグの結果報告について</t>
  </si>
  <si>
    <t>「田中です。シングルスリーグの結果報告ですが、</t>
  </si>
  <si>
    <t>山田さんと試合をして、４－８でした。」</t>
  </si>
  <si>
    <t>このような連絡が　携帯メール、パソコンメール、ＬＩＮＥ、</t>
  </si>
  <si>
    <t>ショートメール等で送られてきます。</t>
  </si>
  <si>
    <t>これらを全て把握して、結果を集計するのは、</t>
  </si>
  <si>
    <t>大変です。</t>
  </si>
  <si>
    <t>そこで、送られる方法は仕方がないとして、</t>
  </si>
  <si>
    <t>結果報告の方法を</t>
  </si>
  <si>
    <t>山田⑧－４田中」</t>
  </si>
  <si>
    <t>の形に統一したいと思います。</t>
  </si>
  <si>
    <r>
      <t>勝った選手を先に書き</t>
    </r>
    <r>
      <rPr>
        <b/>
        <sz val="11"/>
        <rFont val="ＭＳ Ｐゴシック"/>
        <family val="3"/>
        <charset val="128"/>
      </rPr>
      <t>、８の変換で⑧に変える</t>
    </r>
  </si>
  <si>
    <t>これで　一目瞭然です。</t>
  </si>
  <si>
    <t>今回のリーグから適用したいと思います。</t>
  </si>
  <si>
    <t>形式が違う場合は　送り返したり、アップしない場合があります。</t>
  </si>
  <si>
    <t>リーグ責任者</t>
  </si>
  <si>
    <t>（成績の上段は勝負数、下段は取得・全ｹﾞｰﾑ、順位の下段は、取得ｹﾞｰﾑ率）</t>
  </si>
  <si>
    <t>登録ナンバー</t>
  </si>
  <si>
    <t>氏　　　名</t>
  </si>
  <si>
    <t>所属</t>
  </si>
  <si>
    <t>完了試合</t>
  </si>
  <si>
    <t>成績</t>
  </si>
  <si>
    <t>順位</t>
  </si>
  <si>
    <t>ふ１０</t>
  </si>
  <si>
    <t>ぼ０２</t>
  </si>
  <si>
    <t>む０８</t>
  </si>
  <si>
    <t>け１２</t>
  </si>
  <si>
    <t>ぼ０８</t>
  </si>
  <si>
    <t>ふ０９</t>
  </si>
  <si>
    <t>ぼ０４</t>
  </si>
  <si>
    <t>＊必ず全試合消化して、相手に迷惑をかけないようにしよう。日程にも余裕を持って終わろう！</t>
  </si>
  <si>
    <t>　第2部リーグ</t>
  </si>
  <si>
    <t>ふ１１</t>
  </si>
  <si>
    <t>む１６</t>
  </si>
  <si>
    <t>ぼ１３</t>
  </si>
  <si>
    <t>ふ１４</t>
  </si>
  <si>
    <t>け２６</t>
  </si>
  <si>
    <t>け１８</t>
  </si>
  <si>
    <t>ぼ０７</t>
  </si>
  <si>
    <t>　第３部リーグ</t>
  </si>
  <si>
    <t>う０３</t>
  </si>
  <si>
    <t>む０６</t>
  </si>
  <si>
    <t>け０５</t>
  </si>
  <si>
    <t>て１８</t>
  </si>
  <si>
    <t>む０５</t>
  </si>
  <si>
    <t>國本</t>
  </si>
  <si>
    <t>太郎</t>
  </si>
  <si>
    <t>個人登録</t>
  </si>
  <si>
    <t>　第４部リーグ</t>
  </si>
  <si>
    <t>け０９</t>
  </si>
  <si>
    <t>真逸</t>
  </si>
  <si>
    <t>う１７</t>
  </si>
  <si>
    <t>て３１</t>
  </si>
  <si>
    <t>う２８</t>
  </si>
  <si>
    <t>一般</t>
  </si>
  <si>
    <t>け１０</t>
  </si>
  <si>
    <t>　第５部リーグ</t>
  </si>
  <si>
    <t>う１８</t>
  </si>
  <si>
    <t>け２９</t>
  </si>
  <si>
    <t>け３７</t>
  </si>
  <si>
    <t>け４２</t>
  </si>
  <si>
    <t>山田</t>
  </si>
  <si>
    <t>園田</t>
  </si>
  <si>
    <t>定幸</t>
  </si>
  <si>
    <t>む４５</t>
  </si>
  <si>
    <t>き４５</t>
  </si>
  <si>
    <t>む１４</t>
  </si>
  <si>
    <t>む３６</t>
  </si>
  <si>
    <t>年度</t>
  </si>
  <si>
    <t>大会</t>
  </si>
  <si>
    <t>男子１部</t>
  </si>
  <si>
    <t>女子１部</t>
  </si>
  <si>
    <t>優勝</t>
  </si>
  <si>
    <t>２位</t>
  </si>
  <si>
    <t>３位</t>
  </si>
  <si>
    <t>1988年</t>
  </si>
  <si>
    <t>第1回　</t>
  </si>
  <si>
    <t>川並　和之</t>
  </si>
  <si>
    <t>高山　道寛</t>
  </si>
  <si>
    <t>川上　英二</t>
  </si>
  <si>
    <t>1989年</t>
  </si>
  <si>
    <t>第2回　</t>
  </si>
  <si>
    <t>羽田　昭夫</t>
  </si>
  <si>
    <t>阪井田　賢次</t>
  </si>
  <si>
    <t>第3回　</t>
  </si>
  <si>
    <t>山本　盛杲</t>
  </si>
  <si>
    <t>大谷　英江</t>
  </si>
  <si>
    <t>安井　夕子</t>
  </si>
  <si>
    <t>佐藤　頼子</t>
  </si>
  <si>
    <t>第4回　</t>
  </si>
  <si>
    <t>1990年</t>
  </si>
  <si>
    <t>第5回　</t>
  </si>
  <si>
    <t>重田　りえ子</t>
  </si>
  <si>
    <t>第6回　</t>
  </si>
  <si>
    <t>初古　好美</t>
  </si>
  <si>
    <t>第7回　</t>
  </si>
  <si>
    <t>1991年</t>
  </si>
  <si>
    <t>第8回　</t>
  </si>
  <si>
    <t>原田　明</t>
  </si>
  <si>
    <t>第9回　</t>
  </si>
  <si>
    <t>井上　ひとみ</t>
  </si>
  <si>
    <t>立岡　陽子</t>
  </si>
  <si>
    <t>第10回　</t>
  </si>
  <si>
    <t>高岡　範子</t>
  </si>
  <si>
    <t>成宮　正代</t>
  </si>
  <si>
    <t>1992年</t>
  </si>
  <si>
    <t>第11回　</t>
  </si>
  <si>
    <t>本持　善弘</t>
  </si>
  <si>
    <t>第12回　</t>
  </si>
  <si>
    <t>第13回　</t>
  </si>
  <si>
    <t>木村　善和　</t>
  </si>
  <si>
    <t>1993年</t>
  </si>
  <si>
    <t>第14回　</t>
  </si>
  <si>
    <t>第15回　</t>
  </si>
  <si>
    <t>広瀬　郁子</t>
  </si>
  <si>
    <t>1994年</t>
  </si>
  <si>
    <t>第16回　</t>
  </si>
  <si>
    <t>第17回　</t>
  </si>
  <si>
    <t>長谷出　浩</t>
  </si>
  <si>
    <t>第18回　</t>
  </si>
  <si>
    <t>1995年</t>
  </si>
  <si>
    <t>第19回　</t>
  </si>
  <si>
    <t>第20回　</t>
  </si>
  <si>
    <t>第21回　</t>
  </si>
  <si>
    <t>1996年</t>
  </si>
  <si>
    <t>第22回　</t>
  </si>
  <si>
    <t>第23回　</t>
  </si>
  <si>
    <t>森谷　洋子</t>
  </si>
  <si>
    <t>田中　和枝</t>
  </si>
  <si>
    <t xml:space="preserve">田中　一美 </t>
  </si>
  <si>
    <t>第24回　</t>
  </si>
  <si>
    <t>三代　康成　</t>
  </si>
  <si>
    <t>日比　正子</t>
  </si>
  <si>
    <t>1997年</t>
  </si>
  <si>
    <t>第25回　</t>
  </si>
  <si>
    <t>川口　薫</t>
  </si>
  <si>
    <t>第26回　</t>
  </si>
  <si>
    <t>中村　恭子</t>
  </si>
  <si>
    <t>第27回　</t>
  </si>
  <si>
    <t>1998年</t>
  </si>
  <si>
    <t>第28回　</t>
  </si>
  <si>
    <t>尾崎 なな江</t>
  </si>
  <si>
    <t>第29回　</t>
  </si>
  <si>
    <t>第30回　</t>
  </si>
  <si>
    <t>1999年</t>
  </si>
  <si>
    <t>第31回　</t>
  </si>
  <si>
    <t>第32回　</t>
  </si>
  <si>
    <t>第33回　</t>
  </si>
  <si>
    <t>2000年</t>
  </si>
  <si>
    <t>第34回　</t>
  </si>
  <si>
    <t>第35回　</t>
  </si>
  <si>
    <t>水本  淳史</t>
  </si>
  <si>
    <t>第36回　</t>
  </si>
  <si>
    <t>2001年</t>
  </si>
  <si>
    <t>第37回　</t>
  </si>
  <si>
    <t>仙波　敬子</t>
  </si>
  <si>
    <t>第38回　</t>
  </si>
  <si>
    <t>高田　貴代美</t>
  </si>
  <si>
    <t>第39回　</t>
  </si>
  <si>
    <t>池田　八江子</t>
  </si>
  <si>
    <t>2002年</t>
  </si>
  <si>
    <t>第40回　</t>
  </si>
  <si>
    <t>高瀬　英彦</t>
  </si>
  <si>
    <t>第41回　</t>
  </si>
  <si>
    <t>近藤　直美</t>
  </si>
  <si>
    <t>第42回　</t>
  </si>
  <si>
    <t>松山　遥</t>
  </si>
  <si>
    <t>高村　秀子</t>
  </si>
  <si>
    <t>2003年</t>
  </si>
  <si>
    <t>第43回　</t>
  </si>
  <si>
    <t>角本　真弓</t>
  </si>
  <si>
    <t>第44回　</t>
  </si>
  <si>
    <t>第45回　</t>
  </si>
  <si>
    <t>2004年</t>
  </si>
  <si>
    <t>第46回　</t>
  </si>
  <si>
    <t>松田　順子</t>
  </si>
  <si>
    <t>辻　郁江</t>
  </si>
  <si>
    <t>第47回　</t>
  </si>
  <si>
    <t>小笠原　容子</t>
  </si>
  <si>
    <t>吉岡　京子</t>
  </si>
  <si>
    <t>第48回　</t>
  </si>
  <si>
    <t>清水　善弘</t>
  </si>
  <si>
    <t>矢花　万里</t>
  </si>
  <si>
    <t>八日市市テニス協会から東近江市テニス協会に</t>
  </si>
  <si>
    <t>2005年</t>
  </si>
  <si>
    <t>第１回　</t>
  </si>
  <si>
    <t>第２回</t>
  </si>
  <si>
    <t>第３回</t>
  </si>
  <si>
    <t>児玉　朋子</t>
  </si>
  <si>
    <t>2006年</t>
  </si>
  <si>
    <t>第４回　</t>
  </si>
  <si>
    <t>第５回　</t>
  </si>
  <si>
    <t>福永　裕美</t>
  </si>
  <si>
    <t>第６回　</t>
  </si>
  <si>
    <t>2007年</t>
  </si>
  <si>
    <t>第７回　</t>
  </si>
  <si>
    <t>2008年</t>
  </si>
  <si>
    <t>杉本　佳美</t>
  </si>
  <si>
    <t>西内　友也</t>
  </si>
  <si>
    <t>森田　恵美</t>
  </si>
  <si>
    <t>近江　雅香</t>
  </si>
  <si>
    <t>宮村　朋子</t>
  </si>
  <si>
    <t>宮田　智美</t>
  </si>
  <si>
    <t>2009年</t>
  </si>
  <si>
    <t>上原　悠愛</t>
  </si>
  <si>
    <t>2010年</t>
  </si>
  <si>
    <t>浅田　亜祐子</t>
  </si>
  <si>
    <t>2011年</t>
  </si>
  <si>
    <t>中塚　豊</t>
  </si>
  <si>
    <t>2012年</t>
  </si>
  <si>
    <t>上原　悠希</t>
  </si>
  <si>
    <t>2013年</t>
  </si>
  <si>
    <t>北村　健</t>
  </si>
  <si>
    <t>2014年</t>
  </si>
  <si>
    <t>金谷太郎</t>
  </si>
  <si>
    <t>2015年</t>
  </si>
  <si>
    <t>2016年</t>
  </si>
  <si>
    <t>2017年</t>
  </si>
  <si>
    <t>男子1部優勝回数</t>
  </si>
  <si>
    <t>女子1部優勝回数</t>
  </si>
  <si>
    <t>合計</t>
  </si>
  <si>
    <t>総合点　（1位を10点　2位を5点　３位を1点として計算した）</t>
  </si>
  <si>
    <t>■一般参加、個人登録の方へ</t>
  </si>
  <si>
    <t>以下の２．振込み完了メールを送信（申込締切りまで）をもって、エントリーの受諾となります。</t>
  </si>
  <si>
    <t>２． e-mail　にて参加者情報①～⑤と振込み完了連絡を事務局宛に連絡する。</t>
  </si>
  <si>
    <t>新アドレス</t>
  </si>
  <si>
    <t>（パソコン）</t>
  </si>
  <si>
    <t>（携帯）</t>
  </si>
  <si>
    <t>①氏名</t>
  </si>
  <si>
    <t>②電話番号</t>
  </si>
  <si>
    <t>③e-mail</t>
  </si>
  <si>
    <t>＠</t>
  </si>
  <si>
    <t>④e-mail（携帯）</t>
  </si>
  <si>
    <t>⑤希望リーグ</t>
  </si>
  <si>
    <t>⑥登録ＮＯ．</t>
  </si>
  <si>
    <t>最後のページを見て登録ＮＯ．を入れてください。</t>
  </si>
  <si>
    <t>■クラブ単位の申込について</t>
  </si>
  <si>
    <t>１．クラブ単位で上記参加者情報のリストを作成し、申込締切りまでに事務局へ提出（e-mail)</t>
  </si>
  <si>
    <t>２．参加費はまとめて、事務局へ振り込みすること。</t>
  </si>
  <si>
    <t>あ０１</t>
  </si>
  <si>
    <t>水野</t>
  </si>
  <si>
    <t>圭補</t>
  </si>
  <si>
    <t>アビック</t>
  </si>
  <si>
    <t>アビックＢＢ</t>
  </si>
  <si>
    <t>男</t>
  </si>
  <si>
    <t>彦根市</t>
  </si>
  <si>
    <t>あ０２</t>
  </si>
  <si>
    <t>青木</t>
  </si>
  <si>
    <t>重之</t>
  </si>
  <si>
    <t>草津市</t>
  </si>
  <si>
    <t>あ０３</t>
  </si>
  <si>
    <t>乾</t>
  </si>
  <si>
    <t>勝彦</t>
  </si>
  <si>
    <t>京都市</t>
  </si>
  <si>
    <t>あ０４</t>
  </si>
  <si>
    <t>佐藤</t>
  </si>
  <si>
    <t>政之</t>
  </si>
  <si>
    <t>あ０５</t>
  </si>
  <si>
    <t>中村</t>
  </si>
  <si>
    <t>亨</t>
  </si>
  <si>
    <t>あ０６</t>
  </si>
  <si>
    <t>谷崎</t>
  </si>
  <si>
    <t>真也</t>
  </si>
  <si>
    <t>甲賀市</t>
  </si>
  <si>
    <t>あ０７</t>
  </si>
  <si>
    <t>齋田</t>
  </si>
  <si>
    <t>至</t>
  </si>
  <si>
    <t>あ０８</t>
  </si>
  <si>
    <t>優子</t>
  </si>
  <si>
    <t>女</t>
  </si>
  <si>
    <t>あ０９</t>
  </si>
  <si>
    <t>平居</t>
  </si>
  <si>
    <t>崇</t>
  </si>
  <si>
    <t>多賀町</t>
  </si>
  <si>
    <t>あ１０</t>
  </si>
  <si>
    <t>土居</t>
  </si>
  <si>
    <t>悟</t>
  </si>
  <si>
    <t>近江八幡市</t>
  </si>
  <si>
    <t>あ１１</t>
  </si>
  <si>
    <t>宮村</t>
  </si>
  <si>
    <t>ナオキ</t>
  </si>
  <si>
    <t>あ１２</t>
  </si>
  <si>
    <t>西山</t>
  </si>
  <si>
    <t>抄千代</t>
  </si>
  <si>
    <t>米原市</t>
  </si>
  <si>
    <t>あ１３</t>
  </si>
  <si>
    <t>三原</t>
  </si>
  <si>
    <t>啓子</t>
  </si>
  <si>
    <t>あ１４</t>
  </si>
  <si>
    <t>落合</t>
  </si>
  <si>
    <t>良弘</t>
  </si>
  <si>
    <t>長浜市</t>
  </si>
  <si>
    <t>あ１５</t>
  </si>
  <si>
    <t>杉原</t>
  </si>
  <si>
    <t>徹</t>
  </si>
  <si>
    <t>ぼ０１</t>
  </si>
  <si>
    <t>池端</t>
  </si>
  <si>
    <t>誠治</t>
  </si>
  <si>
    <t>ぼんズ</t>
  </si>
  <si>
    <t>金谷</t>
  </si>
  <si>
    <t>ぼ０３</t>
  </si>
  <si>
    <t>小林</t>
  </si>
  <si>
    <t>祐太</t>
  </si>
  <si>
    <t>佐野</t>
  </si>
  <si>
    <t>望</t>
  </si>
  <si>
    <t>ぼ０５</t>
  </si>
  <si>
    <t>谷口</t>
  </si>
  <si>
    <t>友宏</t>
  </si>
  <si>
    <t>ぼ０６</t>
  </si>
  <si>
    <t>土田</t>
  </si>
  <si>
    <t>哲也</t>
  </si>
  <si>
    <t>堤内</t>
  </si>
  <si>
    <t>昭仁</t>
  </si>
  <si>
    <t>成宮</t>
  </si>
  <si>
    <t>康弘</t>
  </si>
  <si>
    <t>ぼ０９</t>
  </si>
  <si>
    <t>西川</t>
  </si>
  <si>
    <t>昌一</t>
  </si>
  <si>
    <t>ぼ１０</t>
  </si>
  <si>
    <t>古市</t>
  </si>
  <si>
    <t>卓志</t>
  </si>
  <si>
    <t>ぼ１１</t>
  </si>
  <si>
    <t>松井</t>
  </si>
  <si>
    <t>寛司</t>
  </si>
  <si>
    <t>ぼ１２</t>
  </si>
  <si>
    <t>村上</t>
  </si>
  <si>
    <t>知孝</t>
  </si>
  <si>
    <t>八木</t>
  </si>
  <si>
    <t>篤司</t>
  </si>
  <si>
    <t>ぼ１４</t>
  </si>
  <si>
    <t>山崎</t>
  </si>
  <si>
    <t>正雄</t>
  </si>
  <si>
    <t>ぼ１５</t>
  </si>
  <si>
    <t>伊吹</t>
  </si>
  <si>
    <t>邦子</t>
  </si>
  <si>
    <t>ぼ１６</t>
  </si>
  <si>
    <t>木村</t>
  </si>
  <si>
    <t>美香</t>
  </si>
  <si>
    <t>ぼ１７</t>
  </si>
  <si>
    <t>近藤</t>
  </si>
  <si>
    <t>直美</t>
  </si>
  <si>
    <t>ぼ１８</t>
  </si>
  <si>
    <t>佐竹</t>
  </si>
  <si>
    <t>昌子</t>
  </si>
  <si>
    <t>ぼ１９</t>
  </si>
  <si>
    <t>筒井</t>
  </si>
  <si>
    <t>珠世</t>
  </si>
  <si>
    <t>ぼ２０</t>
  </si>
  <si>
    <t>千春</t>
  </si>
  <si>
    <t>守山市</t>
  </si>
  <si>
    <t>ぼ２１</t>
  </si>
  <si>
    <t>まき</t>
  </si>
  <si>
    <t>ぼ２２</t>
  </si>
  <si>
    <t>橋本</t>
  </si>
  <si>
    <t>真理</t>
  </si>
  <si>
    <t>ぼ２３</t>
  </si>
  <si>
    <t>藤田</t>
  </si>
  <si>
    <t>博美</t>
  </si>
  <si>
    <t>ぼ２４</t>
  </si>
  <si>
    <t>藤原</t>
  </si>
  <si>
    <t>泰子</t>
  </si>
  <si>
    <t>ぼ２５</t>
  </si>
  <si>
    <t>森</t>
  </si>
  <si>
    <t>薫吏</t>
  </si>
  <si>
    <t>ぼ２６</t>
  </si>
  <si>
    <t>日髙</t>
  </si>
  <si>
    <t>眞規子</t>
  </si>
  <si>
    <t>き０１</t>
  </si>
  <si>
    <t>片岡</t>
  </si>
  <si>
    <t>春己</t>
  </si>
  <si>
    <t>京セラ</t>
  </si>
  <si>
    <t>京セラTC</t>
  </si>
  <si>
    <t>東近江市</t>
  </si>
  <si>
    <t>き０２</t>
  </si>
  <si>
    <t>山本</t>
  </si>
  <si>
    <t>　真</t>
  </si>
  <si>
    <t>き０３</t>
  </si>
  <si>
    <t>西田</t>
  </si>
  <si>
    <t>裕信</t>
  </si>
  <si>
    <t>き０４</t>
  </si>
  <si>
    <t>柴谷</t>
  </si>
  <si>
    <t>義信</t>
  </si>
  <si>
    <t>き０５</t>
  </si>
  <si>
    <t>坂元</t>
  </si>
  <si>
    <t>智成</t>
  </si>
  <si>
    <t>き０６</t>
  </si>
  <si>
    <t>荒浪</t>
  </si>
  <si>
    <t>順次</t>
  </si>
  <si>
    <t>大津市</t>
  </si>
  <si>
    <t>き０７</t>
  </si>
  <si>
    <t>中本</t>
  </si>
  <si>
    <t>隆司</t>
  </si>
  <si>
    <t>き０８</t>
  </si>
  <si>
    <t>鉄川</t>
  </si>
  <si>
    <t>聡志</t>
  </si>
  <si>
    <t>き０９</t>
  </si>
  <si>
    <t>宮道</t>
  </si>
  <si>
    <t>祐介</t>
  </si>
  <si>
    <t>き１０</t>
  </si>
  <si>
    <t>本間</t>
  </si>
  <si>
    <t>靖教</t>
  </si>
  <si>
    <t>き１１</t>
  </si>
  <si>
    <t>並河</t>
  </si>
  <si>
    <t>智加</t>
  </si>
  <si>
    <t>き１２</t>
  </si>
  <si>
    <t>橘　</t>
  </si>
  <si>
    <t>崇博</t>
  </si>
  <si>
    <t>き１３</t>
  </si>
  <si>
    <t>岡本</t>
  </si>
  <si>
    <t>　彰</t>
  </si>
  <si>
    <t>き１４</t>
  </si>
  <si>
    <t>辻井</t>
  </si>
  <si>
    <t>貴大</t>
  </si>
  <si>
    <t>き１５</t>
  </si>
  <si>
    <t>寺岡</t>
  </si>
  <si>
    <t>淳平</t>
  </si>
  <si>
    <t>き１６</t>
  </si>
  <si>
    <t>牛尾</t>
  </si>
  <si>
    <t>紳之介</t>
  </si>
  <si>
    <t>き１７</t>
  </si>
  <si>
    <t>神山</t>
  </si>
  <si>
    <t>孝行</t>
  </si>
  <si>
    <t>き１８</t>
  </si>
  <si>
    <t>曽我</t>
  </si>
  <si>
    <t>卓矢</t>
  </si>
  <si>
    <t>き１９</t>
  </si>
  <si>
    <t>薮内</t>
  </si>
  <si>
    <t>陸久</t>
  </si>
  <si>
    <t>き２０</t>
  </si>
  <si>
    <t>龍村</t>
  </si>
  <si>
    <t>信</t>
  </si>
  <si>
    <t>き２１</t>
  </si>
  <si>
    <t>松島</t>
  </si>
  <si>
    <t>理和</t>
  </si>
  <si>
    <t>き２２</t>
  </si>
  <si>
    <t>西岡</t>
  </si>
  <si>
    <t>庸介</t>
  </si>
  <si>
    <t>蒲生郡</t>
  </si>
  <si>
    <t>き２３</t>
  </si>
  <si>
    <t>石川</t>
  </si>
  <si>
    <t>和洋</t>
  </si>
  <si>
    <t>き２４</t>
  </si>
  <si>
    <t>兼古</t>
  </si>
  <si>
    <t>翔太</t>
  </si>
  <si>
    <t>き２５</t>
  </si>
  <si>
    <t>井澤　</t>
  </si>
  <si>
    <t>匡志</t>
  </si>
  <si>
    <t>C57</t>
  </si>
  <si>
    <t>OK</t>
  </si>
  <si>
    <t>野洲市</t>
  </si>
  <si>
    <t>き２６</t>
  </si>
  <si>
    <t>奥田</t>
  </si>
  <si>
    <t>康博</t>
  </si>
  <si>
    <t>き２７</t>
  </si>
  <si>
    <t>茂智</t>
  </si>
  <si>
    <t>湖南市</t>
  </si>
  <si>
    <t>き２８</t>
  </si>
  <si>
    <t>秋山</t>
  </si>
  <si>
    <t>太助</t>
  </si>
  <si>
    <t>き２９</t>
  </si>
  <si>
    <t>廣瀬</t>
  </si>
  <si>
    <t>智也</t>
  </si>
  <si>
    <t>き３０</t>
  </si>
  <si>
    <t>玉川</t>
  </si>
  <si>
    <t>敬三</t>
  </si>
  <si>
    <t>き３１</t>
  </si>
  <si>
    <t>太田</t>
  </si>
  <si>
    <t>圭亮</t>
  </si>
  <si>
    <t>き３２</t>
  </si>
  <si>
    <t>馬場</t>
  </si>
  <si>
    <t>英年</t>
  </si>
  <si>
    <t>き３３</t>
  </si>
  <si>
    <t>石田</t>
  </si>
  <si>
    <t>文彦</t>
  </si>
  <si>
    <t>C55</t>
  </si>
  <si>
    <t>石田文彦</t>
  </si>
  <si>
    <t>き３４</t>
  </si>
  <si>
    <t>田中</t>
  </si>
  <si>
    <t>正行</t>
  </si>
  <si>
    <t>き３５</t>
  </si>
  <si>
    <t>一色</t>
  </si>
  <si>
    <t>翼</t>
  </si>
  <si>
    <t>き３６</t>
  </si>
  <si>
    <t>菊井</t>
  </si>
  <si>
    <t>鈴夏</t>
  </si>
  <si>
    <t>き３７</t>
  </si>
  <si>
    <t>和樹</t>
  </si>
  <si>
    <t>き３８</t>
  </si>
  <si>
    <t>島山</t>
  </si>
  <si>
    <t>莉旺</t>
  </si>
  <si>
    <t>き３９</t>
  </si>
  <si>
    <t>浅田</t>
  </si>
  <si>
    <t>光</t>
  </si>
  <si>
    <t>き４０</t>
  </si>
  <si>
    <t>桜井</t>
  </si>
  <si>
    <t>貴哉</t>
  </si>
  <si>
    <t>き４１</t>
  </si>
  <si>
    <t>湯本</t>
  </si>
  <si>
    <t>芳明</t>
  </si>
  <si>
    <t>き４２</t>
  </si>
  <si>
    <t>高橋</t>
  </si>
  <si>
    <t>雄祐</t>
  </si>
  <si>
    <t>き４３</t>
  </si>
  <si>
    <t>吉本</t>
  </si>
  <si>
    <t>泰二</t>
  </si>
  <si>
    <t>き４４</t>
  </si>
  <si>
    <t>村尾</t>
  </si>
  <si>
    <t>彰了</t>
  </si>
  <si>
    <t>澤田</t>
  </si>
  <si>
    <t>啓一</t>
  </si>
  <si>
    <t>き４６</t>
  </si>
  <si>
    <t>亜祐子</t>
  </si>
  <si>
    <t>き４７</t>
  </si>
  <si>
    <t>赤木</t>
  </si>
  <si>
    <t>拓</t>
  </si>
  <si>
    <t>き４８</t>
  </si>
  <si>
    <t>住谷</t>
  </si>
  <si>
    <t>岳司</t>
  </si>
  <si>
    <t>日野市</t>
  </si>
  <si>
    <t>き４９</t>
  </si>
  <si>
    <t>永田</t>
  </si>
  <si>
    <t>寛教</t>
  </si>
  <si>
    <t>き５０</t>
  </si>
  <si>
    <t>柴田</t>
  </si>
  <si>
    <t>雅寛</t>
  </si>
  <si>
    <t>名古屋市</t>
  </si>
  <si>
    <t>き５１</t>
  </si>
  <si>
    <t>大鳥</t>
  </si>
  <si>
    <t>有希子</t>
  </si>
  <si>
    <t>香芝市</t>
  </si>
  <si>
    <t>き５２</t>
  </si>
  <si>
    <t>菊池</t>
  </si>
  <si>
    <t>健太郎</t>
  </si>
  <si>
    <t>宇治市</t>
  </si>
  <si>
    <t>き５３</t>
  </si>
  <si>
    <t>村西</t>
  </si>
  <si>
    <t>き５４</t>
  </si>
  <si>
    <t>松本</t>
  </si>
  <si>
    <t>太一</t>
  </si>
  <si>
    <t>き５５</t>
  </si>
  <si>
    <t>竹村</t>
  </si>
  <si>
    <t>仁志</t>
  </si>
  <si>
    <t>霧島市</t>
  </si>
  <si>
    <t>ふ０１</t>
  </si>
  <si>
    <t>水本</t>
  </si>
  <si>
    <t>佑人</t>
  </si>
  <si>
    <t>フレンズ</t>
  </si>
  <si>
    <t>F01</t>
  </si>
  <si>
    <t>ふ０２</t>
  </si>
  <si>
    <t>大島</t>
  </si>
  <si>
    <t>巧也</t>
  </si>
  <si>
    <t>ふ０３</t>
  </si>
  <si>
    <t>津田</t>
  </si>
  <si>
    <t>原樹</t>
  </si>
  <si>
    <t>ふ０４</t>
  </si>
  <si>
    <t>土肥</t>
  </si>
  <si>
    <t>将博</t>
  </si>
  <si>
    <t>ふ０５</t>
  </si>
  <si>
    <t>奥内</t>
  </si>
  <si>
    <t>栄治</t>
  </si>
  <si>
    <t>ふ０６</t>
  </si>
  <si>
    <t>油利</t>
  </si>
  <si>
    <t xml:space="preserve"> 享</t>
  </si>
  <si>
    <t>ふ０７</t>
  </si>
  <si>
    <t>鈴木</t>
  </si>
  <si>
    <t>英夫</t>
  </si>
  <si>
    <t>ふ０８</t>
  </si>
  <si>
    <t>長谷出</t>
  </si>
  <si>
    <t xml:space="preserve"> 浩</t>
  </si>
  <si>
    <t xml:space="preserve">山崎 </t>
  </si>
  <si>
    <t xml:space="preserve"> 豊</t>
  </si>
  <si>
    <t>三代</t>
  </si>
  <si>
    <t>康成</t>
  </si>
  <si>
    <t>淳史</t>
  </si>
  <si>
    <t>ふ１２</t>
  </si>
  <si>
    <t>将義</t>
  </si>
  <si>
    <t>ふ１３</t>
  </si>
  <si>
    <t>大丸</t>
  </si>
  <si>
    <t>和輝</t>
  </si>
  <si>
    <t>清水</t>
  </si>
  <si>
    <t>善弘</t>
  </si>
  <si>
    <t>ふ１５</t>
  </si>
  <si>
    <t>平塚</t>
  </si>
  <si>
    <t xml:space="preserve"> 聡</t>
  </si>
  <si>
    <t>ふ１６</t>
  </si>
  <si>
    <t>脇野</t>
  </si>
  <si>
    <t>佳邦</t>
  </si>
  <si>
    <t>ふ１７</t>
  </si>
  <si>
    <t>森本</t>
  </si>
  <si>
    <t>進太郎</t>
  </si>
  <si>
    <t>森本進太郎</t>
  </si>
  <si>
    <t>ふ１８</t>
  </si>
  <si>
    <t>小路</t>
  </si>
  <si>
    <t xml:space="preserve"> 貴</t>
  </si>
  <si>
    <t>小路 貴</t>
  </si>
  <si>
    <t>ふ１９</t>
  </si>
  <si>
    <t>好真</t>
  </si>
  <si>
    <t>Jr</t>
  </si>
  <si>
    <t>ふ２０</t>
  </si>
  <si>
    <t>美和子</t>
  </si>
  <si>
    <t>ふ２１</t>
  </si>
  <si>
    <t>梨絵</t>
  </si>
  <si>
    <t>ふ２２</t>
  </si>
  <si>
    <t>祐子</t>
  </si>
  <si>
    <t>ふ２３</t>
  </si>
  <si>
    <t>西村</t>
  </si>
  <si>
    <t>千秋</t>
  </si>
  <si>
    <t>高島市</t>
  </si>
  <si>
    <t>ふ２４</t>
  </si>
  <si>
    <t>伸子</t>
  </si>
  <si>
    <t>ふ２５</t>
  </si>
  <si>
    <t>岩崎</t>
  </si>
  <si>
    <t>ひとみ</t>
  </si>
  <si>
    <t>ふ２６</t>
  </si>
  <si>
    <t>菜々</t>
  </si>
  <si>
    <t>ふ２７</t>
  </si>
  <si>
    <t>志村</t>
  </si>
  <si>
    <t xml:space="preserve"> 桃</t>
  </si>
  <si>
    <t>ふ２８</t>
  </si>
  <si>
    <t>松村</t>
  </si>
  <si>
    <t>明香</t>
  </si>
  <si>
    <t>松村明香</t>
  </si>
  <si>
    <t>ふ２９</t>
  </si>
  <si>
    <t>廣部</t>
  </si>
  <si>
    <t>節恵</t>
  </si>
  <si>
    <t>ふ３０</t>
  </si>
  <si>
    <t>吉岡</t>
  </si>
  <si>
    <t>京子</t>
  </si>
  <si>
    <t>愛荘町</t>
  </si>
  <si>
    <t>ぐ０１</t>
  </si>
  <si>
    <t>恵亮</t>
  </si>
  <si>
    <t>グリフィンズ</t>
  </si>
  <si>
    <t>東近江グリフィンズ</t>
  </si>
  <si>
    <t>ぐ０２</t>
  </si>
  <si>
    <t>石橋</t>
  </si>
  <si>
    <t>和基</t>
  </si>
  <si>
    <t>ぐ０３</t>
  </si>
  <si>
    <t>井ノ口</t>
  </si>
  <si>
    <t>弘祐</t>
  </si>
  <si>
    <t>ぐ０４</t>
  </si>
  <si>
    <t>幹也</t>
  </si>
  <si>
    <t>ぐ０５</t>
  </si>
  <si>
    <t>梅本</t>
  </si>
  <si>
    <t>彬充</t>
  </si>
  <si>
    <t>ぐ０６</t>
  </si>
  <si>
    <t>浦崎</t>
  </si>
  <si>
    <t>康平</t>
  </si>
  <si>
    <t>ぐ０７</t>
  </si>
  <si>
    <t>岡　</t>
  </si>
  <si>
    <t>仁史</t>
  </si>
  <si>
    <t>ぐ０８</t>
  </si>
  <si>
    <t>岡田</t>
  </si>
  <si>
    <t>真樹</t>
  </si>
  <si>
    <t>ぐ０９</t>
  </si>
  <si>
    <t>奥村</t>
  </si>
  <si>
    <t>隆広</t>
  </si>
  <si>
    <t>栗東市</t>
  </si>
  <si>
    <t>ぐ１０</t>
  </si>
  <si>
    <t>鍵谷</t>
  </si>
  <si>
    <t>浩太</t>
  </si>
  <si>
    <t>ぐ１１</t>
  </si>
  <si>
    <t>金武</t>
  </si>
  <si>
    <t>寿憲</t>
  </si>
  <si>
    <t>岐阜県</t>
  </si>
  <si>
    <t>ぐ１２</t>
  </si>
  <si>
    <t>岸本</t>
  </si>
  <si>
    <t>美敬</t>
  </si>
  <si>
    <t>ぐ１３</t>
  </si>
  <si>
    <t>北野</t>
  </si>
  <si>
    <t>照幸</t>
  </si>
  <si>
    <t>ぐ１４</t>
  </si>
  <si>
    <t>北村　</t>
  </si>
  <si>
    <t>健</t>
  </si>
  <si>
    <t>ぐ１５</t>
  </si>
  <si>
    <t>倉本</t>
  </si>
  <si>
    <t>亮太</t>
  </si>
  <si>
    <t>ぐ１６</t>
  </si>
  <si>
    <t>坪田</t>
  </si>
  <si>
    <t>英樹</t>
  </si>
  <si>
    <t>ぐ１７</t>
  </si>
  <si>
    <t>遠池</t>
  </si>
  <si>
    <t>建介</t>
  </si>
  <si>
    <t>ぐ１８</t>
  </si>
  <si>
    <t>西原</t>
  </si>
  <si>
    <t>達也</t>
  </si>
  <si>
    <t>京都府</t>
  </si>
  <si>
    <t>ぐ１９</t>
  </si>
  <si>
    <t>長谷川</t>
  </si>
  <si>
    <t>俊二</t>
  </si>
  <si>
    <t>ぐ２０</t>
  </si>
  <si>
    <t>浜田</t>
  </si>
  <si>
    <t>　豊</t>
  </si>
  <si>
    <t>愛知郡</t>
  </si>
  <si>
    <t>ぐ２１</t>
  </si>
  <si>
    <t>飛鷹</t>
  </si>
  <si>
    <t>強志</t>
  </si>
  <si>
    <t>ぐ２２</t>
  </si>
  <si>
    <t>藤井</t>
  </si>
  <si>
    <t>正和</t>
  </si>
  <si>
    <t>ぐ２３</t>
  </si>
  <si>
    <t>卓</t>
  </si>
  <si>
    <t>ぐ２４</t>
  </si>
  <si>
    <t>俊輔</t>
  </si>
  <si>
    <t>ぐ２５</t>
  </si>
  <si>
    <t>久保</t>
  </si>
  <si>
    <t>侑暉</t>
  </si>
  <si>
    <t>ぐ２６</t>
  </si>
  <si>
    <t>武藤</t>
  </si>
  <si>
    <t>幸宏</t>
  </si>
  <si>
    <t>ぐ２７</t>
  </si>
  <si>
    <t>小出</t>
  </si>
  <si>
    <t>周平</t>
  </si>
  <si>
    <t>ぐ２８</t>
  </si>
  <si>
    <t>中根</t>
  </si>
  <si>
    <t>啓伍</t>
  </si>
  <si>
    <t>ぐ２９</t>
  </si>
  <si>
    <t>恵太</t>
  </si>
  <si>
    <t>ぐ３０</t>
  </si>
  <si>
    <t>中山</t>
  </si>
  <si>
    <t>幸典</t>
  </si>
  <si>
    <t>ぐ３１</t>
  </si>
  <si>
    <t>塩谷</t>
  </si>
  <si>
    <t>敦彦</t>
  </si>
  <si>
    <t>ぐ３２</t>
  </si>
  <si>
    <t>良人</t>
  </si>
  <si>
    <t>ぐ３３</t>
  </si>
  <si>
    <t>友也</t>
  </si>
  <si>
    <t>ぐ３４</t>
  </si>
  <si>
    <t>恵</t>
  </si>
  <si>
    <t>ぐ３５</t>
  </si>
  <si>
    <t>佐々木</t>
  </si>
  <si>
    <t>恵子</t>
  </si>
  <si>
    <t>ぐ３６</t>
  </si>
  <si>
    <t>深尾</t>
  </si>
  <si>
    <t>純子</t>
  </si>
  <si>
    <t>ぐ３７</t>
  </si>
  <si>
    <t>岡</t>
  </si>
  <si>
    <t>麻公</t>
  </si>
  <si>
    <t>ぐ３８</t>
  </si>
  <si>
    <t>遠崎</t>
  </si>
  <si>
    <t>真依</t>
  </si>
  <si>
    <t>ぐ３９</t>
  </si>
  <si>
    <t>あづさ</t>
  </si>
  <si>
    <t>ぐ４０</t>
  </si>
  <si>
    <t>順子</t>
  </si>
  <si>
    <t>ぐ４１</t>
  </si>
  <si>
    <t>梅森</t>
  </si>
  <si>
    <t>ぐ４２</t>
  </si>
  <si>
    <t>由子</t>
  </si>
  <si>
    <t>ぐ４３</t>
  </si>
  <si>
    <t>伊藤</t>
  </si>
  <si>
    <t>牧子</t>
  </si>
  <si>
    <t>ぐ４４</t>
  </si>
  <si>
    <t>高田</t>
  </si>
  <si>
    <t>貴代美</t>
  </si>
  <si>
    <t>ぐ４５</t>
  </si>
  <si>
    <t>森田</t>
  </si>
  <si>
    <t>千瑛</t>
  </si>
  <si>
    <t>ぐ４６</t>
  </si>
  <si>
    <t>吉村</t>
  </si>
  <si>
    <t>安梨佐</t>
  </si>
  <si>
    <t>ぐ４７</t>
  </si>
  <si>
    <t>ぐ４８</t>
  </si>
  <si>
    <t>郊美</t>
  </si>
  <si>
    <t>ぐ４９</t>
  </si>
  <si>
    <t>直子</t>
  </si>
  <si>
    <t>ぐ５０</t>
  </si>
  <si>
    <t>大家</t>
  </si>
  <si>
    <t>香</t>
  </si>
  <si>
    <t>け０１</t>
  </si>
  <si>
    <t>稲岡</t>
  </si>
  <si>
    <t>和紀</t>
  </si>
  <si>
    <t>Kテニス</t>
  </si>
  <si>
    <t>Ｋテニスカレッジ</t>
  </si>
  <si>
    <t>け０２</t>
  </si>
  <si>
    <t>岩渕</t>
  </si>
  <si>
    <t>光紀</t>
  </si>
  <si>
    <t>け０３</t>
  </si>
  <si>
    <t>梅津</t>
  </si>
  <si>
    <t>圭</t>
  </si>
  <si>
    <t>大阪市</t>
  </si>
  <si>
    <t>け０４</t>
  </si>
  <si>
    <t>大樹</t>
  </si>
  <si>
    <t>押谷</t>
  </si>
  <si>
    <t>繁樹</t>
  </si>
  <si>
    <t>け０６</t>
  </si>
  <si>
    <t>小笠原</t>
  </si>
  <si>
    <t>光雄</t>
  </si>
  <si>
    <t>け０７</t>
  </si>
  <si>
    <t>浩範</t>
  </si>
  <si>
    <t>け０８</t>
  </si>
  <si>
    <t>川上</t>
  </si>
  <si>
    <t>政治</t>
  </si>
  <si>
    <t>上村</t>
  </si>
  <si>
    <t>悠大</t>
  </si>
  <si>
    <t>　武</t>
  </si>
  <si>
    <t>け１１</t>
  </si>
  <si>
    <t>悠作</t>
  </si>
  <si>
    <t>川並</t>
  </si>
  <si>
    <t>和之</t>
  </si>
  <si>
    <t>け１３</t>
  </si>
  <si>
    <t>　誠</t>
  </si>
  <si>
    <t>け１４</t>
  </si>
  <si>
    <t>菊居</t>
  </si>
  <si>
    <t>龍之介</t>
  </si>
  <si>
    <t>け１５</t>
  </si>
  <si>
    <t>善和</t>
  </si>
  <si>
    <t>犬上郡</t>
  </si>
  <si>
    <t>け１６</t>
  </si>
  <si>
    <t>　治</t>
  </si>
  <si>
    <t>日野町</t>
  </si>
  <si>
    <t>け１７</t>
  </si>
  <si>
    <t>　淳</t>
  </si>
  <si>
    <t>真嘉</t>
  </si>
  <si>
    <t>け１９</t>
  </si>
  <si>
    <t>永里</t>
  </si>
  <si>
    <t>裕次</t>
  </si>
  <si>
    <t>三重県</t>
  </si>
  <si>
    <t>け２０</t>
  </si>
  <si>
    <t>中西</t>
  </si>
  <si>
    <t>勇夫</t>
  </si>
  <si>
    <t>け２１</t>
  </si>
  <si>
    <t>泰輝</t>
  </si>
  <si>
    <t>け２２</t>
  </si>
  <si>
    <t>喜彦</t>
  </si>
  <si>
    <t>け２３</t>
  </si>
  <si>
    <t>浩之</t>
  </si>
  <si>
    <t>け２４</t>
  </si>
  <si>
    <t>和教</t>
  </si>
  <si>
    <t>け２５</t>
  </si>
  <si>
    <t>知宏</t>
  </si>
  <si>
    <t>宮嶋</t>
  </si>
  <si>
    <t>利行</t>
  </si>
  <si>
    <t>け２７</t>
  </si>
  <si>
    <t>山口</t>
  </si>
  <si>
    <t>直彦</t>
  </si>
  <si>
    <t>け２８</t>
  </si>
  <si>
    <t>真彦</t>
  </si>
  <si>
    <t>け３０</t>
  </si>
  <si>
    <t>吉野</t>
  </si>
  <si>
    <t>淳也</t>
  </si>
  <si>
    <t>Ｊｒ</t>
  </si>
  <si>
    <t>け３１</t>
  </si>
  <si>
    <t>石原</t>
  </si>
  <si>
    <t>はる美</t>
  </si>
  <si>
    <t>け３２</t>
  </si>
  <si>
    <t>池尻</t>
  </si>
  <si>
    <t>陽香</t>
  </si>
  <si>
    <t>け３３</t>
  </si>
  <si>
    <t>姫欧</t>
  </si>
  <si>
    <t>け３４</t>
  </si>
  <si>
    <t>出縄</t>
  </si>
  <si>
    <t>久子</t>
  </si>
  <si>
    <t>け３５</t>
  </si>
  <si>
    <t>容子</t>
  </si>
  <si>
    <t>け３６</t>
  </si>
  <si>
    <t>梶木</t>
  </si>
  <si>
    <t>和子</t>
  </si>
  <si>
    <t>美弥子</t>
  </si>
  <si>
    <t>け３８</t>
  </si>
  <si>
    <t>け３９</t>
  </si>
  <si>
    <t>和枝</t>
  </si>
  <si>
    <t>け４０</t>
  </si>
  <si>
    <t>有紀</t>
  </si>
  <si>
    <t>竜王町</t>
  </si>
  <si>
    <t>け４１</t>
  </si>
  <si>
    <t>永松</t>
  </si>
  <si>
    <t>貴子</t>
  </si>
  <si>
    <t>福永</t>
  </si>
  <si>
    <t>裕美</t>
  </si>
  <si>
    <t>け４３</t>
  </si>
  <si>
    <t>布藤</t>
  </si>
  <si>
    <t>江実子</t>
  </si>
  <si>
    <t>け４４</t>
  </si>
  <si>
    <t>美由希</t>
  </si>
  <si>
    <t>け４５</t>
  </si>
  <si>
    <t>廣田</t>
  </si>
  <si>
    <t>道子</t>
  </si>
  <si>
    <t>む０１</t>
  </si>
  <si>
    <t>安久</t>
  </si>
  <si>
    <t>智之</t>
  </si>
  <si>
    <t>村田ＴＣ</t>
  </si>
  <si>
    <t>村田八日市ＴＣ</t>
  </si>
  <si>
    <t>む０２</t>
  </si>
  <si>
    <t>稲泉　</t>
  </si>
  <si>
    <t>聡</t>
  </si>
  <si>
    <t>む０３</t>
  </si>
  <si>
    <t>岡川</t>
  </si>
  <si>
    <t>謙二</t>
  </si>
  <si>
    <t>む０４</t>
  </si>
  <si>
    <t>児玉</t>
  </si>
  <si>
    <t>雅弘</t>
  </si>
  <si>
    <t>徳永</t>
  </si>
  <si>
    <t xml:space="preserve"> 剛</t>
  </si>
  <si>
    <t>む０７</t>
  </si>
  <si>
    <t>杉本</t>
  </si>
  <si>
    <t>龍平</t>
  </si>
  <si>
    <t>英二</t>
  </si>
  <si>
    <t>む０９</t>
  </si>
  <si>
    <t>泉谷</t>
  </si>
  <si>
    <t>純也</t>
  </si>
  <si>
    <t>む１０</t>
  </si>
  <si>
    <t>隆昭</t>
  </si>
  <si>
    <t>む１１</t>
  </si>
  <si>
    <t>前田</t>
  </si>
  <si>
    <t>雅人</t>
  </si>
  <si>
    <t>む１２</t>
  </si>
  <si>
    <t>典人</t>
  </si>
  <si>
    <t>む１３</t>
  </si>
  <si>
    <t>二ツ井</t>
  </si>
  <si>
    <t>裕也</t>
  </si>
  <si>
    <t>森永</t>
  </si>
  <si>
    <t>洋介</t>
  </si>
  <si>
    <t>む１５</t>
  </si>
  <si>
    <t>冨田</t>
  </si>
  <si>
    <t>哲弥</t>
  </si>
  <si>
    <t>辰巳</t>
  </si>
  <si>
    <t>悟朗</t>
  </si>
  <si>
    <t>む１７</t>
  </si>
  <si>
    <t>河野</t>
  </si>
  <si>
    <t>晶子</t>
  </si>
  <si>
    <t>む１８</t>
  </si>
  <si>
    <t>恵美</t>
  </si>
  <si>
    <t>む１９</t>
  </si>
  <si>
    <t>西澤</t>
  </si>
  <si>
    <t>友紀</t>
  </si>
  <si>
    <t>む２０</t>
  </si>
  <si>
    <t>速水</t>
  </si>
  <si>
    <t>む２１</t>
  </si>
  <si>
    <t>多田</t>
  </si>
  <si>
    <t>麻実</t>
  </si>
  <si>
    <t>む２２</t>
  </si>
  <si>
    <t>む２３</t>
  </si>
  <si>
    <t>堀田</t>
  </si>
  <si>
    <t>明子</t>
  </si>
  <si>
    <t>む２４</t>
  </si>
  <si>
    <t>大脇</t>
  </si>
  <si>
    <t>和世</t>
  </si>
  <si>
    <t>む２５</t>
  </si>
  <si>
    <t>後藤</t>
  </si>
  <si>
    <t>圭介</t>
  </si>
  <si>
    <t>む２６</t>
  </si>
  <si>
    <t>晃平</t>
  </si>
  <si>
    <t>む２７</t>
  </si>
  <si>
    <t>原田</t>
  </si>
  <si>
    <t>真稔</t>
  </si>
  <si>
    <t>む２８</t>
  </si>
  <si>
    <t>池内</t>
  </si>
  <si>
    <t>伸介</t>
  </si>
  <si>
    <t>む２９</t>
  </si>
  <si>
    <t>彰</t>
  </si>
  <si>
    <t>む３０</t>
  </si>
  <si>
    <t>岩田</t>
  </si>
  <si>
    <t>光央</t>
  </si>
  <si>
    <t>む３１</t>
  </si>
  <si>
    <t>三神</t>
  </si>
  <si>
    <t>秀嗣</t>
  </si>
  <si>
    <t>む３２</t>
  </si>
  <si>
    <t>庸子</t>
  </si>
  <si>
    <t>む３３</t>
  </si>
  <si>
    <t>む３４</t>
  </si>
  <si>
    <t>村田</t>
  </si>
  <si>
    <t>朋子</t>
  </si>
  <si>
    <t>む３５</t>
  </si>
  <si>
    <t>あずさ</t>
  </si>
  <si>
    <t>文代</t>
  </si>
  <si>
    <t>む３７</t>
  </si>
  <si>
    <t>彩子</t>
  </si>
  <si>
    <t>む３８</t>
  </si>
  <si>
    <t>村川</t>
  </si>
  <si>
    <t>む３９</t>
  </si>
  <si>
    <t>洋平</t>
  </si>
  <si>
    <t>む４０</t>
  </si>
  <si>
    <t>田淵</t>
  </si>
  <si>
    <t>敏史</t>
  </si>
  <si>
    <t>む４１</t>
  </si>
  <si>
    <t>穐山</t>
  </si>
  <si>
    <t xml:space="preserve">  航</t>
  </si>
  <si>
    <t>む４２</t>
  </si>
  <si>
    <t>国太郎</t>
  </si>
  <si>
    <t>む４３</t>
  </si>
  <si>
    <t>南井</t>
  </si>
  <si>
    <t>まどか</t>
  </si>
  <si>
    <t>南井まどか</t>
  </si>
  <si>
    <t>む４４</t>
  </si>
  <si>
    <t>多佳美</t>
  </si>
  <si>
    <t>澤田多佳美</t>
  </si>
  <si>
    <t>春澄</t>
  </si>
  <si>
    <t>杉山春澄</t>
  </si>
  <si>
    <t>む４６</t>
  </si>
  <si>
    <t>二上</t>
  </si>
  <si>
    <t>貴光</t>
  </si>
  <si>
    <t>二上貴光</t>
  </si>
  <si>
    <t>む４７</t>
  </si>
  <si>
    <t>義大</t>
  </si>
  <si>
    <t>山田義大</t>
  </si>
  <si>
    <t>む４８</t>
  </si>
  <si>
    <t>大里</t>
  </si>
  <si>
    <t>哲哉</t>
  </si>
  <si>
    <t>大里哲哉</t>
  </si>
  <si>
    <t>む４９</t>
  </si>
  <si>
    <t>川東</t>
  </si>
  <si>
    <t>真央</t>
  </si>
  <si>
    <t>川東真央</t>
  </si>
  <si>
    <t>ぷ０１</t>
  </si>
  <si>
    <t>大林</t>
  </si>
  <si>
    <t xml:space="preserve"> 久</t>
  </si>
  <si>
    <t>プラチナ</t>
  </si>
  <si>
    <t>湖東プラチナ</t>
  </si>
  <si>
    <t>ぷ０２</t>
  </si>
  <si>
    <t>洋治</t>
  </si>
  <si>
    <t>ぷ０３</t>
  </si>
  <si>
    <t>中野</t>
  </si>
  <si>
    <t>潤</t>
  </si>
  <si>
    <t>ぷ０４</t>
  </si>
  <si>
    <t>ぷ０５</t>
  </si>
  <si>
    <t>堀江</t>
  </si>
  <si>
    <t>孝信</t>
  </si>
  <si>
    <t>ぷ０６</t>
  </si>
  <si>
    <t>羽田</t>
  </si>
  <si>
    <t>昭夫</t>
  </si>
  <si>
    <t>ぷ０７</t>
  </si>
  <si>
    <t>樋山</t>
  </si>
  <si>
    <t>達哉</t>
  </si>
  <si>
    <t>ぷ０８</t>
  </si>
  <si>
    <t>藤本</t>
  </si>
  <si>
    <t>昌彦</t>
  </si>
  <si>
    <t>ぷ０９</t>
  </si>
  <si>
    <t>安田</t>
  </si>
  <si>
    <t>和彦</t>
  </si>
  <si>
    <t>ぷ１０</t>
  </si>
  <si>
    <t>ぷ１１</t>
  </si>
  <si>
    <t>直八</t>
  </si>
  <si>
    <t>ぷ１２</t>
  </si>
  <si>
    <t>新屋</t>
  </si>
  <si>
    <t>正男</t>
  </si>
  <si>
    <t>ぷ１３</t>
  </si>
  <si>
    <t>保憲</t>
  </si>
  <si>
    <t>ぷ１４</t>
  </si>
  <si>
    <t>一男</t>
  </si>
  <si>
    <t>ぷ１５</t>
  </si>
  <si>
    <t>飯塚</t>
  </si>
  <si>
    <t>アイ子</t>
  </si>
  <si>
    <t>ぷ１６</t>
  </si>
  <si>
    <t>関塚</t>
  </si>
  <si>
    <t>清茂</t>
  </si>
  <si>
    <t>ぷ１７</t>
  </si>
  <si>
    <t>北川</t>
  </si>
  <si>
    <t>美由紀</t>
  </si>
  <si>
    <t>ぷ１８</t>
  </si>
  <si>
    <t>澤井</t>
  </si>
  <si>
    <t>ぷ１９</t>
  </si>
  <si>
    <t>平野</t>
  </si>
  <si>
    <t>志津子</t>
  </si>
  <si>
    <t>ぷ２０</t>
  </si>
  <si>
    <t>堀部</t>
  </si>
  <si>
    <t>品子</t>
  </si>
  <si>
    <t>ぷ２１</t>
  </si>
  <si>
    <t>森谷</t>
  </si>
  <si>
    <t>洋子</t>
  </si>
  <si>
    <t>ぷ２２</t>
  </si>
  <si>
    <t>川勝</t>
  </si>
  <si>
    <t>豊子</t>
  </si>
  <si>
    <t>ぷ２３</t>
  </si>
  <si>
    <t>田邉</t>
  </si>
  <si>
    <t>俊子</t>
  </si>
  <si>
    <t>ぷ２４</t>
  </si>
  <si>
    <t>松田</t>
  </si>
  <si>
    <t>ぷ２５</t>
  </si>
  <si>
    <t>本池</t>
  </si>
  <si>
    <t>清子</t>
  </si>
  <si>
    <t>ぷ２６</t>
  </si>
  <si>
    <t>晶枝</t>
  </si>
  <si>
    <t>ぷ２７</t>
  </si>
  <si>
    <t>征人</t>
  </si>
  <si>
    <t>ぷ２８</t>
  </si>
  <si>
    <t>鶴田</t>
  </si>
  <si>
    <t xml:space="preserve"> 進</t>
  </si>
  <si>
    <t>ぷ２９</t>
  </si>
  <si>
    <t>喜久子</t>
  </si>
  <si>
    <t>ぷ３０</t>
  </si>
  <si>
    <t>ぷ３１</t>
  </si>
  <si>
    <t>苗村</t>
  </si>
  <si>
    <t>裕子</t>
  </si>
  <si>
    <t>P31</t>
  </si>
  <si>
    <t>苗村裕子</t>
  </si>
  <si>
    <t>ぷ３２</t>
  </si>
  <si>
    <t>五十嵐</t>
  </si>
  <si>
    <t>英毅</t>
  </si>
  <si>
    <t>P32</t>
  </si>
  <si>
    <t>五十嵐英毅</t>
  </si>
  <si>
    <t>ぷ３３</t>
  </si>
  <si>
    <t>山形</t>
  </si>
  <si>
    <t>公平</t>
  </si>
  <si>
    <t>P33</t>
  </si>
  <si>
    <t>山形公平</t>
  </si>
  <si>
    <t>ぷ３４</t>
  </si>
  <si>
    <t>川島</t>
  </si>
  <si>
    <t>芳男</t>
  </si>
  <si>
    <t>P34</t>
  </si>
  <si>
    <t>川島芳男</t>
  </si>
  <si>
    <t>て０１</t>
  </si>
  <si>
    <t>池田</t>
  </si>
  <si>
    <t>ＴＤＣ</t>
  </si>
  <si>
    <t>て０２</t>
  </si>
  <si>
    <t>大野</t>
  </si>
  <si>
    <t>みずき</t>
  </si>
  <si>
    <t>て０３</t>
  </si>
  <si>
    <t>片桐</t>
  </si>
  <si>
    <t>美里</t>
  </si>
  <si>
    <t>て０４</t>
  </si>
  <si>
    <t>円香</t>
  </si>
  <si>
    <t>て０５</t>
  </si>
  <si>
    <t>草野</t>
  </si>
  <si>
    <t>菜摘</t>
  </si>
  <si>
    <t>て０６</t>
  </si>
  <si>
    <t>羽</t>
  </si>
  <si>
    <t>て０７</t>
  </si>
  <si>
    <t>辻</t>
  </si>
  <si>
    <t>真弓</t>
  </si>
  <si>
    <t>て０８</t>
  </si>
  <si>
    <t>中川</t>
  </si>
  <si>
    <t>久江</t>
  </si>
  <si>
    <t>て０９</t>
  </si>
  <si>
    <t>姫井</t>
  </si>
  <si>
    <t>亜利沙</t>
  </si>
  <si>
    <t>て１０</t>
  </si>
  <si>
    <t>福本</t>
  </si>
  <si>
    <t>香菜実</t>
  </si>
  <si>
    <t>て１１</t>
  </si>
  <si>
    <t>前川</t>
  </si>
  <si>
    <t>美恵</t>
  </si>
  <si>
    <t>て１２</t>
  </si>
  <si>
    <t>三浦</t>
  </si>
  <si>
    <t>朱莉</t>
  </si>
  <si>
    <t>て１３</t>
  </si>
  <si>
    <t>山岡</t>
  </si>
  <si>
    <t>て１４</t>
  </si>
  <si>
    <t>鹿野</t>
  </si>
  <si>
    <t>さつ紀</t>
  </si>
  <si>
    <t>て１５</t>
  </si>
  <si>
    <t>猪飼</t>
  </si>
  <si>
    <t>尚輝</t>
  </si>
  <si>
    <t>て１６</t>
  </si>
  <si>
    <t>石内</t>
  </si>
  <si>
    <t>伸幸</t>
  </si>
  <si>
    <t>て１７</t>
  </si>
  <si>
    <t>上原</t>
  </si>
  <si>
    <t>義弘</t>
  </si>
  <si>
    <t>上津</t>
  </si>
  <si>
    <t>慶和</t>
  </si>
  <si>
    <t>て１９</t>
  </si>
  <si>
    <t>栄介</t>
  </si>
  <si>
    <t>て２０</t>
  </si>
  <si>
    <t>悟志</t>
  </si>
  <si>
    <t>て２１</t>
  </si>
  <si>
    <t>靖之</t>
  </si>
  <si>
    <t>て２２</t>
  </si>
  <si>
    <t>川合</t>
  </si>
  <si>
    <t>優</t>
  </si>
  <si>
    <t>て２３</t>
  </si>
  <si>
    <t>川下</t>
  </si>
  <si>
    <t>て２４</t>
  </si>
  <si>
    <t>北澤</t>
  </si>
  <si>
    <t>純</t>
  </si>
  <si>
    <t>て２５</t>
  </si>
  <si>
    <t>北村</t>
  </si>
  <si>
    <t>拓也</t>
  </si>
  <si>
    <t>て２６</t>
  </si>
  <si>
    <t>雄大</t>
  </si>
  <si>
    <t>て２７</t>
  </si>
  <si>
    <t>澁谷</t>
  </si>
  <si>
    <t>晃大</t>
  </si>
  <si>
    <t>て２８</t>
  </si>
  <si>
    <t>嶋村</t>
  </si>
  <si>
    <t>て２９</t>
  </si>
  <si>
    <t>白井</t>
  </si>
  <si>
    <t>秀幸</t>
  </si>
  <si>
    <t>て３０</t>
  </si>
  <si>
    <t>孟</t>
  </si>
  <si>
    <t>津曲</t>
  </si>
  <si>
    <t>崇志</t>
  </si>
  <si>
    <t>て３２</t>
  </si>
  <si>
    <t>中尾</t>
  </si>
  <si>
    <t>巧</t>
  </si>
  <si>
    <t>大阪府</t>
  </si>
  <si>
    <t>て３３</t>
  </si>
  <si>
    <t>西嶌</t>
  </si>
  <si>
    <t>て３４</t>
  </si>
  <si>
    <t>野村</t>
  </si>
  <si>
    <t>良平</t>
  </si>
  <si>
    <t>て３５</t>
  </si>
  <si>
    <t>浜中</t>
  </si>
  <si>
    <t>岳史</t>
  </si>
  <si>
    <t>て３６</t>
  </si>
  <si>
    <t>東山</t>
  </si>
  <si>
    <t>博</t>
  </si>
  <si>
    <t>て３７</t>
  </si>
  <si>
    <t>遼太郎</t>
  </si>
  <si>
    <t>て３８</t>
  </si>
  <si>
    <t>稔貴</t>
  </si>
  <si>
    <t>う０１</t>
  </si>
  <si>
    <t>池上</t>
  </si>
  <si>
    <t>浩幸</t>
  </si>
  <si>
    <t>うさかめ</t>
  </si>
  <si>
    <t>うさぎとかめの集い</t>
  </si>
  <si>
    <t>う０２</t>
  </si>
  <si>
    <t>井内</t>
  </si>
  <si>
    <t>一博</t>
  </si>
  <si>
    <t>一寿</t>
  </si>
  <si>
    <t>う０４</t>
  </si>
  <si>
    <t xml:space="preserve">片岡  </t>
  </si>
  <si>
    <t>大</t>
  </si>
  <si>
    <t>う０５</t>
  </si>
  <si>
    <t>凛耶</t>
  </si>
  <si>
    <t>う０６</t>
  </si>
  <si>
    <t>亀井</t>
  </si>
  <si>
    <t>雅嗣</t>
  </si>
  <si>
    <t>う０７</t>
  </si>
  <si>
    <t>皓太</t>
  </si>
  <si>
    <t>う０８</t>
  </si>
  <si>
    <t>神田</t>
  </si>
  <si>
    <t>圭右</t>
  </si>
  <si>
    <t>岐阜市</t>
  </si>
  <si>
    <t>う０９</t>
  </si>
  <si>
    <t>木下</t>
  </si>
  <si>
    <t>進</t>
  </si>
  <si>
    <t>う１０</t>
  </si>
  <si>
    <t>久保田</t>
  </si>
  <si>
    <t>勉</t>
  </si>
  <si>
    <t>う１１</t>
  </si>
  <si>
    <t>渋谷</t>
  </si>
  <si>
    <t>拓哉</t>
  </si>
  <si>
    <t>う１２</t>
  </si>
  <si>
    <t>島</t>
  </si>
  <si>
    <t>新治</t>
  </si>
  <si>
    <t>う１３</t>
  </si>
  <si>
    <t>末</t>
  </si>
  <si>
    <t>和也</t>
  </si>
  <si>
    <t>末和也</t>
  </si>
  <si>
    <t>う１４</t>
  </si>
  <si>
    <t>高瀬</t>
  </si>
  <si>
    <t>眞志</t>
  </si>
  <si>
    <t>う１５</t>
  </si>
  <si>
    <t>竹下</t>
  </si>
  <si>
    <t>英伸</t>
  </si>
  <si>
    <t>う１６</t>
  </si>
  <si>
    <t>竹田</t>
  </si>
  <si>
    <t>圭佑</t>
  </si>
  <si>
    <t>邦明</t>
  </si>
  <si>
    <t>谷岡</t>
  </si>
  <si>
    <t>う１９</t>
  </si>
  <si>
    <t>谷野</t>
  </si>
  <si>
    <t>功</t>
  </si>
  <si>
    <t>う２０</t>
  </si>
  <si>
    <t>月森</t>
  </si>
  <si>
    <t>う２１</t>
  </si>
  <si>
    <t>中井</t>
  </si>
  <si>
    <t>夏樹</t>
  </si>
  <si>
    <t>中井夏樹</t>
  </si>
  <si>
    <t>う２２</t>
  </si>
  <si>
    <t>永瀬</t>
  </si>
  <si>
    <t>卓夫</t>
  </si>
  <si>
    <t>う２３</t>
  </si>
  <si>
    <t>中田</t>
  </si>
  <si>
    <t>富憲</t>
  </si>
  <si>
    <t>う２４</t>
  </si>
  <si>
    <t>西和田</t>
  </si>
  <si>
    <t>昌恭</t>
  </si>
  <si>
    <t>西和田昌恭</t>
  </si>
  <si>
    <t>う２５</t>
  </si>
  <si>
    <t>野上</t>
  </si>
  <si>
    <t>亮平</t>
  </si>
  <si>
    <t>う２６</t>
  </si>
  <si>
    <t>松野</t>
  </si>
  <si>
    <t>航平</t>
  </si>
  <si>
    <t>う２７</t>
  </si>
  <si>
    <t>健一</t>
  </si>
  <si>
    <t>智史</t>
  </si>
  <si>
    <t>う２９</t>
  </si>
  <si>
    <t>和宏</t>
  </si>
  <si>
    <t>う３０</t>
  </si>
  <si>
    <t>う３１</t>
  </si>
  <si>
    <t>昌紀</t>
  </si>
  <si>
    <t>う３２</t>
  </si>
  <si>
    <t>う３３</t>
  </si>
  <si>
    <t>淳</t>
  </si>
  <si>
    <t>う３４</t>
  </si>
  <si>
    <t>稙田</t>
  </si>
  <si>
    <t>優也</t>
  </si>
  <si>
    <t>う３５</t>
  </si>
  <si>
    <t>今井</t>
  </si>
  <si>
    <t>う３６</t>
  </si>
  <si>
    <t>植垣</t>
  </si>
  <si>
    <t>貴美子</t>
  </si>
  <si>
    <t>う３７</t>
  </si>
  <si>
    <t>叶丸</t>
  </si>
  <si>
    <t>利恵子</t>
  </si>
  <si>
    <t>叶丸利恵子</t>
  </si>
  <si>
    <t>う３８</t>
  </si>
  <si>
    <t>川崎</t>
  </si>
  <si>
    <t>悦子</t>
  </si>
  <si>
    <t>う３９</t>
  </si>
  <si>
    <t>古株</t>
  </si>
  <si>
    <t>淳子</t>
  </si>
  <si>
    <t>う４０</t>
  </si>
  <si>
    <t>仙波</t>
  </si>
  <si>
    <t>敬子</t>
  </si>
  <si>
    <t>う４１</t>
  </si>
  <si>
    <t>光代</t>
  </si>
  <si>
    <t>う４２</t>
  </si>
  <si>
    <t>佳子</t>
  </si>
  <si>
    <t>う４３</t>
  </si>
  <si>
    <t>西崎</t>
  </si>
  <si>
    <t>友香</t>
  </si>
  <si>
    <t>う４４</t>
  </si>
  <si>
    <t>倍田</t>
  </si>
  <si>
    <t>倍田優子</t>
  </si>
  <si>
    <t>う４５</t>
  </si>
  <si>
    <t>村井</t>
  </si>
  <si>
    <t>典子</t>
  </si>
  <si>
    <t>う４６</t>
  </si>
  <si>
    <t>矢野</t>
  </si>
  <si>
    <t>由美子</t>
  </si>
  <si>
    <t>う４７</t>
  </si>
  <si>
    <t>みほ</t>
  </si>
  <si>
    <t>山田みほ</t>
  </si>
  <si>
    <t>う４８</t>
  </si>
  <si>
    <t>山脇</t>
  </si>
  <si>
    <t>慶子</t>
  </si>
  <si>
    <t>あげぽん</t>
  </si>
  <si>
    <t>東近江市民</t>
  </si>
  <si>
    <t>東近江市民率</t>
  </si>
  <si>
    <t>ｱｹﾞﾎﾟﾝ</t>
  </si>
  <si>
    <t>生年</t>
  </si>
  <si>
    <t>年齢</t>
  </si>
  <si>
    <t>A01</t>
  </si>
  <si>
    <t>宇尾</t>
  </si>
  <si>
    <t>数行</t>
  </si>
  <si>
    <t>A02</t>
  </si>
  <si>
    <t>徳田</t>
  </si>
  <si>
    <t>昌司</t>
  </si>
  <si>
    <t>A03</t>
  </si>
  <si>
    <t xml:space="preserve">岡本 </t>
  </si>
  <si>
    <t>智</t>
  </si>
  <si>
    <t>A04</t>
  </si>
  <si>
    <t>小倉</t>
  </si>
  <si>
    <t>俊郎</t>
  </si>
  <si>
    <t>A05</t>
  </si>
  <si>
    <t xml:space="preserve">梅田  </t>
  </si>
  <si>
    <t>隆</t>
  </si>
  <si>
    <t>A06</t>
  </si>
  <si>
    <t>羽生田</t>
  </si>
  <si>
    <t>正</t>
  </si>
  <si>
    <t>A07</t>
  </si>
  <si>
    <t>智尋</t>
  </si>
  <si>
    <t>A08</t>
  </si>
  <si>
    <t>木森</t>
  </si>
  <si>
    <t>厚志</t>
  </si>
  <si>
    <t>A09</t>
  </si>
  <si>
    <t>仰倉</t>
  </si>
  <si>
    <t>隆男</t>
  </si>
  <si>
    <t>A10</t>
  </si>
  <si>
    <t>乗映</t>
  </si>
  <si>
    <t>A11</t>
  </si>
  <si>
    <t>宏樹</t>
  </si>
  <si>
    <t>A12</t>
  </si>
  <si>
    <t xml:space="preserve">谷野 </t>
  </si>
  <si>
    <t>A13</t>
  </si>
  <si>
    <t>A14</t>
  </si>
  <si>
    <t>敏裕</t>
  </si>
  <si>
    <t>A15</t>
  </si>
  <si>
    <t>和夫</t>
  </si>
  <si>
    <t>A16</t>
  </si>
  <si>
    <t>有史</t>
  </si>
  <si>
    <t>A17</t>
  </si>
  <si>
    <t>浦嶋</t>
  </si>
  <si>
    <t>博邦</t>
  </si>
  <si>
    <t>A18</t>
  </si>
  <si>
    <t>生岩</t>
  </si>
  <si>
    <t>寛史</t>
  </si>
  <si>
    <t>A19</t>
  </si>
  <si>
    <t xml:space="preserve">辻本 </t>
  </si>
  <si>
    <t>晃</t>
  </si>
  <si>
    <t>A20</t>
  </si>
  <si>
    <t xml:space="preserve">濱田 </t>
  </si>
  <si>
    <t>毅</t>
  </si>
  <si>
    <t>A21</t>
  </si>
  <si>
    <t xml:space="preserve">田中 </t>
  </si>
  <si>
    <t>A22</t>
  </si>
  <si>
    <t>別宮</t>
  </si>
  <si>
    <t>敏朗</t>
  </si>
  <si>
    <t>A23</t>
  </si>
  <si>
    <t>松岡</t>
  </si>
  <si>
    <t>俊孝</t>
  </si>
  <si>
    <t>A24</t>
  </si>
  <si>
    <t xml:space="preserve">水谷 </t>
  </si>
  <si>
    <t>透</t>
  </si>
  <si>
    <t>A25</t>
  </si>
  <si>
    <t>宮本</t>
  </si>
  <si>
    <t>佳明</t>
  </si>
  <si>
    <t>A26</t>
  </si>
  <si>
    <t>坂口</t>
  </si>
  <si>
    <t>直也</t>
  </si>
  <si>
    <t>A27</t>
  </si>
  <si>
    <t>和弘</t>
  </si>
  <si>
    <t>A28</t>
  </si>
  <si>
    <t>A29</t>
  </si>
  <si>
    <t>梅田</t>
  </si>
  <si>
    <t>陽子</t>
  </si>
  <si>
    <t>A30</t>
  </si>
  <si>
    <t>すぐる</t>
  </si>
  <si>
    <t>A31</t>
  </si>
  <si>
    <t>亜紀子</t>
  </si>
  <si>
    <t>A32</t>
  </si>
  <si>
    <t>美智枝</t>
  </si>
  <si>
    <t>A33</t>
  </si>
  <si>
    <t>春美</t>
  </si>
  <si>
    <t>A34</t>
  </si>
  <si>
    <t>A35</t>
  </si>
  <si>
    <t>A36</t>
  </si>
  <si>
    <t>真紀子</t>
  </si>
  <si>
    <t>A37</t>
  </si>
  <si>
    <t>A38</t>
  </si>
  <si>
    <t>更家</t>
  </si>
  <si>
    <t>真佐子</t>
  </si>
  <si>
    <t>A39</t>
  </si>
  <si>
    <t>和幸</t>
  </si>
  <si>
    <t>ぼんｽﾞ</t>
  </si>
  <si>
    <t>B01</t>
  </si>
  <si>
    <t>B02</t>
  </si>
  <si>
    <t>B03</t>
  </si>
  <si>
    <t>荻野</t>
  </si>
  <si>
    <t>義之</t>
  </si>
  <si>
    <t>B04</t>
  </si>
  <si>
    <t>B05</t>
  </si>
  <si>
    <t>金山</t>
  </si>
  <si>
    <t>載亨</t>
  </si>
  <si>
    <t>B06</t>
  </si>
  <si>
    <t>B07</t>
  </si>
  <si>
    <t>小菅</t>
  </si>
  <si>
    <t>真一</t>
  </si>
  <si>
    <t>B08</t>
  </si>
  <si>
    <t>但中</t>
  </si>
  <si>
    <t>昭三</t>
  </si>
  <si>
    <t>B09</t>
  </si>
  <si>
    <t>B10</t>
  </si>
  <si>
    <t xml:space="preserve">辻 </t>
  </si>
  <si>
    <t>義規</t>
  </si>
  <si>
    <t>B11</t>
  </si>
  <si>
    <t>B12</t>
  </si>
  <si>
    <t>B13</t>
  </si>
  <si>
    <t>康二郎</t>
  </si>
  <si>
    <t>B14</t>
  </si>
  <si>
    <t>一紀</t>
  </si>
  <si>
    <t>B15</t>
  </si>
  <si>
    <t>B16</t>
  </si>
  <si>
    <t>啓吾</t>
  </si>
  <si>
    <t>B17</t>
  </si>
  <si>
    <t>B18</t>
  </si>
  <si>
    <t>B19</t>
  </si>
  <si>
    <t>和雄</t>
  </si>
  <si>
    <t>B20</t>
  </si>
  <si>
    <t>山﨑</t>
  </si>
  <si>
    <t>B21</t>
  </si>
  <si>
    <t>B22</t>
  </si>
  <si>
    <t>B23</t>
  </si>
  <si>
    <t>B24</t>
  </si>
  <si>
    <t>B25</t>
  </si>
  <si>
    <t>B26</t>
  </si>
  <si>
    <t>茶谷</t>
  </si>
  <si>
    <t>なおみ</t>
  </si>
  <si>
    <t>B27</t>
  </si>
  <si>
    <t>B28</t>
  </si>
  <si>
    <t xml:space="preserve">西村 </t>
  </si>
  <si>
    <t>操</t>
  </si>
  <si>
    <t>B29</t>
  </si>
  <si>
    <t>真里</t>
  </si>
  <si>
    <t>B30</t>
  </si>
  <si>
    <t>都</t>
  </si>
  <si>
    <t>B31</t>
  </si>
  <si>
    <t>B32</t>
  </si>
  <si>
    <t>B33</t>
  </si>
  <si>
    <t>麻由</t>
  </si>
  <si>
    <t>B34</t>
  </si>
  <si>
    <t>B35</t>
  </si>
  <si>
    <t xml:space="preserve">森 </t>
  </si>
  <si>
    <t>B36</t>
  </si>
  <si>
    <t>川端</t>
  </si>
  <si>
    <t>文子</t>
  </si>
  <si>
    <t>B37</t>
  </si>
  <si>
    <t>日高</t>
  </si>
  <si>
    <t>眞紀子</t>
  </si>
  <si>
    <t>Ｂ38</t>
  </si>
  <si>
    <t>田端</t>
  </si>
  <si>
    <t>加津子</t>
  </si>
  <si>
    <t>ＫＣ</t>
  </si>
  <si>
    <t>C01</t>
  </si>
  <si>
    <t>C02</t>
  </si>
  <si>
    <t>C03</t>
  </si>
  <si>
    <t>C04</t>
  </si>
  <si>
    <t>山村</t>
  </si>
  <si>
    <t>直樹</t>
  </si>
  <si>
    <t>C05</t>
  </si>
  <si>
    <t>C06</t>
  </si>
  <si>
    <t>上戸</t>
  </si>
  <si>
    <t>幸次</t>
  </si>
  <si>
    <t>C07</t>
  </si>
  <si>
    <t>潮　</t>
  </si>
  <si>
    <t>１２月よりKICC出向の為不在となりました</t>
  </si>
  <si>
    <t>C08</t>
  </si>
  <si>
    <t>C09</t>
  </si>
  <si>
    <t>C10</t>
  </si>
  <si>
    <t>C11</t>
  </si>
  <si>
    <t>C12</t>
  </si>
  <si>
    <t>C13</t>
  </si>
  <si>
    <t>智明</t>
  </si>
  <si>
    <t>C14</t>
  </si>
  <si>
    <t>憲次</t>
  </si>
  <si>
    <t>C15</t>
  </si>
  <si>
    <t>C16</t>
  </si>
  <si>
    <t>C17</t>
  </si>
  <si>
    <t>　諭</t>
  </si>
  <si>
    <t>C18</t>
  </si>
  <si>
    <t>C19</t>
  </si>
  <si>
    <t>C20</t>
  </si>
  <si>
    <t>C21</t>
  </si>
  <si>
    <t>C22</t>
  </si>
  <si>
    <t>C23</t>
  </si>
  <si>
    <t>井尻</t>
  </si>
  <si>
    <t>C24</t>
  </si>
  <si>
    <t>C25</t>
  </si>
  <si>
    <t>C26</t>
  </si>
  <si>
    <t>C27</t>
  </si>
  <si>
    <t>C28</t>
  </si>
  <si>
    <t>C29</t>
  </si>
  <si>
    <t>C30</t>
  </si>
  <si>
    <t>C31</t>
  </si>
  <si>
    <t>荒波</t>
  </si>
  <si>
    <t>C32</t>
  </si>
  <si>
    <t>C33</t>
  </si>
  <si>
    <t>C34</t>
  </si>
  <si>
    <t>C35</t>
  </si>
  <si>
    <t>小山</t>
  </si>
  <si>
    <t>　嶺</t>
  </si>
  <si>
    <t>C36</t>
  </si>
  <si>
    <t>C37</t>
  </si>
  <si>
    <t>C38</t>
  </si>
  <si>
    <t>牟田</t>
  </si>
  <si>
    <t>真人</t>
  </si>
  <si>
    <t>C39</t>
  </si>
  <si>
    <t>C40</t>
  </si>
  <si>
    <t>C41</t>
  </si>
  <si>
    <t>名合</t>
  </si>
  <si>
    <t>佑介</t>
  </si>
  <si>
    <t>C42</t>
  </si>
  <si>
    <t>C43</t>
  </si>
  <si>
    <t>C44</t>
  </si>
  <si>
    <t>C45</t>
  </si>
  <si>
    <t>C46</t>
  </si>
  <si>
    <t>C47</t>
  </si>
  <si>
    <t>C48</t>
  </si>
  <si>
    <t>C49</t>
  </si>
  <si>
    <t>坂居</t>
  </si>
  <si>
    <t>優介</t>
  </si>
  <si>
    <t>C50</t>
  </si>
  <si>
    <t>C51</t>
  </si>
  <si>
    <t>橘</t>
  </si>
  <si>
    <t>C52</t>
  </si>
  <si>
    <t>C53</t>
  </si>
  <si>
    <t>C54</t>
  </si>
  <si>
    <t>C56</t>
  </si>
  <si>
    <t>宮林</t>
  </si>
  <si>
    <t>由充</t>
  </si>
  <si>
    <t>C58</t>
  </si>
  <si>
    <t>　遼</t>
  </si>
  <si>
    <t>C59</t>
  </si>
  <si>
    <t>西</t>
  </si>
  <si>
    <t>裕紀</t>
  </si>
  <si>
    <t>C60</t>
  </si>
  <si>
    <t>恵二</t>
  </si>
  <si>
    <t>C61</t>
  </si>
  <si>
    <t>ﾌﾚﾝｽﾞ</t>
  </si>
  <si>
    <t xml:space="preserve">佐藤 </t>
  </si>
  <si>
    <t>桑名市</t>
  </si>
  <si>
    <t>F02</t>
  </si>
  <si>
    <t>F03</t>
  </si>
  <si>
    <t xml:space="preserve">上田 </t>
  </si>
  <si>
    <t>哲</t>
  </si>
  <si>
    <t>F04</t>
  </si>
  <si>
    <t>F05</t>
  </si>
  <si>
    <t>大竹</t>
  </si>
  <si>
    <t>秀典</t>
  </si>
  <si>
    <t>F06</t>
  </si>
  <si>
    <t>軽部</t>
  </si>
  <si>
    <t>純一</t>
  </si>
  <si>
    <t>F07</t>
  </si>
  <si>
    <t>F08</t>
  </si>
  <si>
    <t>浩</t>
  </si>
  <si>
    <t>F09</t>
  </si>
  <si>
    <t>豊</t>
  </si>
  <si>
    <t>F10</t>
  </si>
  <si>
    <t>伸一</t>
  </si>
  <si>
    <t>F11</t>
  </si>
  <si>
    <t xml:space="preserve">米田 </t>
  </si>
  <si>
    <t>靖</t>
  </si>
  <si>
    <t>F12</t>
  </si>
  <si>
    <t xml:space="preserve">小路  </t>
  </si>
  <si>
    <t>貴</t>
  </si>
  <si>
    <t>F13</t>
  </si>
  <si>
    <t>木嶋</t>
  </si>
  <si>
    <t>健太</t>
  </si>
  <si>
    <t>F14</t>
  </si>
  <si>
    <t>F15</t>
  </si>
  <si>
    <t>田村</t>
  </si>
  <si>
    <t>F16</t>
  </si>
  <si>
    <t>辻野</t>
  </si>
  <si>
    <t>泰宏</t>
  </si>
  <si>
    <t>F17</t>
  </si>
  <si>
    <t>F18</t>
  </si>
  <si>
    <t>F19</t>
  </si>
  <si>
    <t>F20</t>
  </si>
  <si>
    <t>貴史</t>
  </si>
  <si>
    <t>F21</t>
  </si>
  <si>
    <t>中谷</t>
  </si>
  <si>
    <t>健志</t>
  </si>
  <si>
    <t>F22</t>
  </si>
  <si>
    <t>福岡　</t>
  </si>
  <si>
    <t>孝文</t>
  </si>
  <si>
    <t>F23</t>
  </si>
  <si>
    <t>F24</t>
  </si>
  <si>
    <t>用田</t>
  </si>
  <si>
    <t>政晴</t>
  </si>
  <si>
    <t>F25</t>
  </si>
  <si>
    <t>茂樹</t>
  </si>
  <si>
    <t>F26</t>
  </si>
  <si>
    <t>朝比奈</t>
  </si>
  <si>
    <t>真美</t>
  </si>
  <si>
    <t>F27</t>
  </si>
  <si>
    <t>F28</t>
  </si>
  <si>
    <t>我孫子</t>
  </si>
  <si>
    <t>幹</t>
  </si>
  <si>
    <t>F29</t>
  </si>
  <si>
    <t>諫早</t>
  </si>
  <si>
    <t>計子</t>
  </si>
  <si>
    <t>F30</t>
  </si>
  <si>
    <t>F31</t>
  </si>
  <si>
    <t>上田</t>
  </si>
  <si>
    <t>きよみ</t>
  </si>
  <si>
    <t>F32</t>
  </si>
  <si>
    <t>F33</t>
  </si>
  <si>
    <t>酒居</t>
  </si>
  <si>
    <t>美代子</t>
  </si>
  <si>
    <t>F34</t>
  </si>
  <si>
    <t>F35</t>
  </si>
  <si>
    <t>F36</t>
  </si>
  <si>
    <t>F37</t>
  </si>
  <si>
    <t>F38</t>
  </si>
  <si>
    <t>平岩</t>
  </si>
  <si>
    <t>とも江</t>
  </si>
  <si>
    <t>F39</t>
  </si>
  <si>
    <t>田邊</t>
  </si>
  <si>
    <t>F40</t>
  </si>
  <si>
    <t>藤村</t>
  </si>
  <si>
    <t>加代子</t>
  </si>
  <si>
    <t>F41</t>
  </si>
  <si>
    <t>F42</t>
  </si>
  <si>
    <t>F43</t>
  </si>
  <si>
    <t>F44</t>
  </si>
  <si>
    <t>F45</t>
  </si>
  <si>
    <t>F46</t>
  </si>
  <si>
    <t>F47</t>
  </si>
  <si>
    <t>由紀子</t>
  </si>
  <si>
    <t>F48</t>
  </si>
  <si>
    <t>家倉</t>
  </si>
  <si>
    <t>F49</t>
  </si>
  <si>
    <t>F50</t>
  </si>
  <si>
    <t>Ｆ51</t>
  </si>
  <si>
    <t>斎田</t>
  </si>
  <si>
    <t>Ｆ52</t>
  </si>
  <si>
    <t>Ｆ53</t>
  </si>
  <si>
    <t>宮田</t>
  </si>
  <si>
    <t>幸子</t>
  </si>
  <si>
    <t>Ｆ54</t>
  </si>
  <si>
    <t>松嶋</t>
  </si>
  <si>
    <t>Ｆ55</t>
  </si>
  <si>
    <t>美奈子</t>
  </si>
  <si>
    <t>Ｆ56</t>
  </si>
  <si>
    <t>Ｆ57</t>
  </si>
  <si>
    <t>藤川</t>
  </si>
  <si>
    <t>和美</t>
  </si>
  <si>
    <t>F58</t>
  </si>
  <si>
    <t>くみ子</t>
  </si>
  <si>
    <t>G01</t>
  </si>
  <si>
    <t>宗晃</t>
  </si>
  <si>
    <t>G02</t>
  </si>
  <si>
    <t>G03</t>
  </si>
  <si>
    <t>稲場</t>
  </si>
  <si>
    <t>啓太</t>
  </si>
  <si>
    <t>G04</t>
  </si>
  <si>
    <t>G05</t>
  </si>
  <si>
    <t>G06</t>
  </si>
  <si>
    <t>G07</t>
  </si>
  <si>
    <t>G08</t>
  </si>
  <si>
    <t>G09</t>
  </si>
  <si>
    <t>G10</t>
  </si>
  <si>
    <t>桐畑</t>
  </si>
  <si>
    <t>省太</t>
  </si>
  <si>
    <t>G11</t>
  </si>
  <si>
    <t>菰口</t>
  </si>
  <si>
    <t>雄一</t>
  </si>
  <si>
    <t>G12</t>
  </si>
  <si>
    <t>G13</t>
  </si>
  <si>
    <t>辻本</t>
  </si>
  <si>
    <t>まさし</t>
  </si>
  <si>
    <t>G14</t>
  </si>
  <si>
    <t>大地</t>
  </si>
  <si>
    <t>G15</t>
  </si>
  <si>
    <t>遠地</t>
  </si>
  <si>
    <t>G16</t>
  </si>
  <si>
    <t>中澤</t>
  </si>
  <si>
    <t>拓馬</t>
  </si>
  <si>
    <t>G17</t>
  </si>
  <si>
    <t>羽月　</t>
  </si>
  <si>
    <t>秀</t>
  </si>
  <si>
    <t>G18</t>
  </si>
  <si>
    <t>林　</t>
  </si>
  <si>
    <t>和生</t>
  </si>
  <si>
    <t>G19</t>
  </si>
  <si>
    <t>G20</t>
  </si>
  <si>
    <t>朋也</t>
  </si>
  <si>
    <t>G21</t>
  </si>
  <si>
    <t>G22</t>
  </si>
  <si>
    <t>G23</t>
  </si>
  <si>
    <t>越智</t>
  </si>
  <si>
    <t>友希</t>
  </si>
  <si>
    <t>G24</t>
  </si>
  <si>
    <t>G25</t>
  </si>
  <si>
    <t>真司</t>
  </si>
  <si>
    <t>県外</t>
  </si>
  <si>
    <t>G26</t>
  </si>
  <si>
    <t>G27</t>
  </si>
  <si>
    <t>G28</t>
  </si>
  <si>
    <t>中路</t>
  </si>
  <si>
    <t>優作</t>
  </si>
  <si>
    <t>G29</t>
  </si>
  <si>
    <t>G30</t>
  </si>
  <si>
    <t>井上</t>
  </si>
  <si>
    <t>聖哉</t>
  </si>
  <si>
    <t>G31</t>
  </si>
  <si>
    <t>河内</t>
  </si>
  <si>
    <t>滋人</t>
  </si>
  <si>
    <t>G32</t>
  </si>
  <si>
    <t>神谷</t>
  </si>
  <si>
    <t>栄一</t>
  </si>
  <si>
    <t>G33</t>
  </si>
  <si>
    <t>小椋</t>
  </si>
  <si>
    <t>奈津美</t>
  </si>
  <si>
    <t>G34</t>
  </si>
  <si>
    <t>小西</t>
  </si>
  <si>
    <t>真岐子</t>
  </si>
  <si>
    <t>G35</t>
  </si>
  <si>
    <t>知子</t>
  </si>
  <si>
    <t>G36</t>
  </si>
  <si>
    <t>有香里</t>
  </si>
  <si>
    <t>G37</t>
  </si>
  <si>
    <t>遠藤</t>
  </si>
  <si>
    <t>G38</t>
  </si>
  <si>
    <t>三崎</t>
  </si>
  <si>
    <t>G39</t>
  </si>
  <si>
    <t>由紀</t>
  </si>
  <si>
    <t>G40</t>
  </si>
  <si>
    <t>寒出</t>
  </si>
  <si>
    <t>麻奈未</t>
  </si>
  <si>
    <t>G41</t>
  </si>
  <si>
    <t>福島</t>
  </si>
  <si>
    <t>G42</t>
  </si>
  <si>
    <t>G43</t>
  </si>
  <si>
    <t>玉井</t>
  </si>
  <si>
    <t>良枝</t>
  </si>
  <si>
    <t>G44</t>
  </si>
  <si>
    <t>吹田</t>
  </si>
  <si>
    <t>G45</t>
  </si>
  <si>
    <t>G46</t>
  </si>
  <si>
    <t>代表　川並和之</t>
  </si>
  <si>
    <t>kawanami0930@yahoo.co.jp</t>
  </si>
  <si>
    <t>Ｋ　テニス　</t>
  </si>
  <si>
    <t>Ｋ　テニス　カレッジ</t>
  </si>
  <si>
    <t>K01</t>
  </si>
  <si>
    <t>K02</t>
  </si>
  <si>
    <t>大坪</t>
  </si>
  <si>
    <t>謙太</t>
  </si>
  <si>
    <t>K03</t>
  </si>
  <si>
    <t>K04</t>
  </si>
  <si>
    <t>K05</t>
  </si>
  <si>
    <t>K06</t>
  </si>
  <si>
    <t>K07</t>
  </si>
  <si>
    <t>K08</t>
  </si>
  <si>
    <t>敬司</t>
  </si>
  <si>
    <t>K09</t>
  </si>
  <si>
    <t>小澤</t>
  </si>
  <si>
    <t>藤信</t>
  </si>
  <si>
    <t>K10</t>
  </si>
  <si>
    <t>K11</t>
  </si>
  <si>
    <t>K12</t>
  </si>
  <si>
    <t>寺川</t>
  </si>
  <si>
    <t>義廣</t>
  </si>
  <si>
    <t>K13</t>
  </si>
  <si>
    <t>K14</t>
  </si>
  <si>
    <t>K15</t>
  </si>
  <si>
    <t>K16</t>
  </si>
  <si>
    <t>中村　</t>
  </si>
  <si>
    <t>K17</t>
  </si>
  <si>
    <t>疋田</t>
  </si>
  <si>
    <t>之宏</t>
  </si>
  <si>
    <t>K18</t>
  </si>
  <si>
    <t>見並</t>
  </si>
  <si>
    <t>耕介</t>
  </si>
  <si>
    <t>K19</t>
  </si>
  <si>
    <t>K20</t>
  </si>
  <si>
    <t>K21</t>
  </si>
  <si>
    <t>K22</t>
  </si>
  <si>
    <t>K23</t>
  </si>
  <si>
    <t>修平</t>
  </si>
  <si>
    <t>K24</t>
  </si>
  <si>
    <t>浅野</t>
  </si>
  <si>
    <t>木奈子</t>
  </si>
  <si>
    <t>愛知県</t>
  </si>
  <si>
    <t>K25</t>
  </si>
  <si>
    <t>K26</t>
  </si>
  <si>
    <t>伊東</t>
  </si>
  <si>
    <t>祐希子</t>
  </si>
  <si>
    <t>K27</t>
  </si>
  <si>
    <t>K28</t>
  </si>
  <si>
    <t>K29</t>
  </si>
  <si>
    <t>K30</t>
  </si>
  <si>
    <t>谷　</t>
  </si>
  <si>
    <t>寿子</t>
  </si>
  <si>
    <t>K31</t>
  </si>
  <si>
    <t>K32</t>
  </si>
  <si>
    <t>K33</t>
  </si>
  <si>
    <t>昌枝</t>
  </si>
  <si>
    <t>K34</t>
  </si>
  <si>
    <t>K35</t>
  </si>
  <si>
    <t>村田八日市</t>
  </si>
  <si>
    <t>M01</t>
  </si>
  <si>
    <t>M02</t>
  </si>
  <si>
    <t>弘将</t>
  </si>
  <si>
    <t>M03</t>
  </si>
  <si>
    <t>M04</t>
  </si>
  <si>
    <t>M05</t>
  </si>
  <si>
    <t>貴行</t>
  </si>
  <si>
    <t>M06</t>
  </si>
  <si>
    <t>浩一</t>
  </si>
  <si>
    <t>M07</t>
  </si>
  <si>
    <t>M08</t>
  </si>
  <si>
    <t>健夫</t>
  </si>
  <si>
    <t>M09</t>
  </si>
  <si>
    <t>水戸</t>
  </si>
  <si>
    <t>賢吾</t>
  </si>
  <si>
    <t>M10</t>
  </si>
  <si>
    <t>M11</t>
  </si>
  <si>
    <t>M12</t>
  </si>
  <si>
    <t>西内</t>
  </si>
  <si>
    <t>出雲市</t>
  </si>
  <si>
    <t>M13</t>
  </si>
  <si>
    <t>川原</t>
  </si>
  <si>
    <t>慎洋</t>
  </si>
  <si>
    <t>M14</t>
  </si>
  <si>
    <t>M15</t>
  </si>
  <si>
    <t>M16</t>
  </si>
  <si>
    <t>M17</t>
  </si>
  <si>
    <t>M18</t>
  </si>
  <si>
    <t>M19</t>
  </si>
  <si>
    <t>的場</t>
  </si>
  <si>
    <t>弘明</t>
  </si>
  <si>
    <t>M20</t>
  </si>
  <si>
    <t>二宮</t>
  </si>
  <si>
    <t>喜洋</t>
  </si>
  <si>
    <t>M21</t>
  </si>
  <si>
    <t>M22</t>
  </si>
  <si>
    <t>康訓</t>
  </si>
  <si>
    <t>M23</t>
  </si>
  <si>
    <t>名田</t>
  </si>
  <si>
    <t>一茂</t>
  </si>
  <si>
    <t>M24</t>
  </si>
  <si>
    <t>M25</t>
  </si>
  <si>
    <t>米倉</t>
  </si>
  <si>
    <t>政已</t>
  </si>
  <si>
    <t>M26</t>
  </si>
  <si>
    <t>M27</t>
  </si>
  <si>
    <t>M28</t>
  </si>
  <si>
    <t>M29</t>
  </si>
  <si>
    <t>M30</t>
  </si>
  <si>
    <t>M31</t>
  </si>
  <si>
    <t>M32</t>
  </si>
  <si>
    <t>M33</t>
  </si>
  <si>
    <t>M34</t>
  </si>
  <si>
    <t>恭子</t>
  </si>
  <si>
    <t>M35</t>
  </si>
  <si>
    <t>富田</t>
  </si>
  <si>
    <t>さおり</t>
  </si>
  <si>
    <t>M36</t>
  </si>
  <si>
    <t>M37</t>
  </si>
  <si>
    <t>M38</t>
  </si>
  <si>
    <t>M39</t>
  </si>
  <si>
    <t>M40</t>
  </si>
  <si>
    <t>M41</t>
  </si>
  <si>
    <t>M42</t>
  </si>
  <si>
    <t>佐用</t>
  </si>
  <si>
    <t>康啓</t>
  </si>
  <si>
    <t>M43</t>
  </si>
  <si>
    <t>M44</t>
  </si>
  <si>
    <t>M45</t>
  </si>
  <si>
    <t>住所</t>
  </si>
  <si>
    <t>P01</t>
  </si>
  <si>
    <t>秀樹</t>
  </si>
  <si>
    <t>P02</t>
  </si>
  <si>
    <t xml:space="preserve">井狩 </t>
  </si>
  <si>
    <t>孝</t>
  </si>
  <si>
    <t>P03</t>
  </si>
  <si>
    <t>稲毛</t>
  </si>
  <si>
    <t>遼三</t>
  </si>
  <si>
    <t>P04</t>
  </si>
  <si>
    <t>岩井</t>
  </si>
  <si>
    <t>義明</t>
  </si>
  <si>
    <t>P05</t>
  </si>
  <si>
    <t>内田</t>
  </si>
  <si>
    <t>宗義</t>
  </si>
  <si>
    <t>P06</t>
  </si>
  <si>
    <t>宇野</t>
  </si>
  <si>
    <t>英男</t>
  </si>
  <si>
    <t>P07</t>
  </si>
  <si>
    <t xml:space="preserve">大林 </t>
  </si>
  <si>
    <t>久</t>
  </si>
  <si>
    <t>P08</t>
  </si>
  <si>
    <t>大原</t>
  </si>
  <si>
    <t>英治</t>
  </si>
  <si>
    <t>P09</t>
  </si>
  <si>
    <t>鹿島</t>
  </si>
  <si>
    <t>新夫</t>
  </si>
  <si>
    <t>P10</t>
  </si>
  <si>
    <t>樺島</t>
  </si>
  <si>
    <t>P11</t>
  </si>
  <si>
    <t>川添</t>
  </si>
  <si>
    <t>正幸</t>
  </si>
  <si>
    <t>P12</t>
  </si>
  <si>
    <t>P13</t>
  </si>
  <si>
    <t>P14</t>
  </si>
  <si>
    <t>曾根田</t>
  </si>
  <si>
    <t>孝三郎</t>
  </si>
  <si>
    <t>P15</t>
  </si>
  <si>
    <t>P16</t>
  </si>
  <si>
    <t>鷹野</t>
  </si>
  <si>
    <t>　泰</t>
  </si>
  <si>
    <t>P17</t>
  </si>
  <si>
    <t>P18</t>
  </si>
  <si>
    <t>玉城</t>
  </si>
  <si>
    <t>孝穂</t>
  </si>
  <si>
    <t>P19</t>
  </si>
  <si>
    <t>昭義</t>
  </si>
  <si>
    <t>P20</t>
  </si>
  <si>
    <t xml:space="preserve">鶴田 </t>
  </si>
  <si>
    <t>P21</t>
  </si>
  <si>
    <t>寺田</t>
  </si>
  <si>
    <t>昌登</t>
  </si>
  <si>
    <t>P22</t>
  </si>
  <si>
    <t>戸井</t>
  </si>
  <si>
    <t>敏男</t>
  </si>
  <si>
    <t>P23</t>
  </si>
  <si>
    <t xml:space="preserve">中野 </t>
  </si>
  <si>
    <t>P24</t>
  </si>
  <si>
    <t>P25</t>
  </si>
  <si>
    <t xml:space="preserve">成宮 </t>
  </si>
  <si>
    <t>廣</t>
  </si>
  <si>
    <t>豊郷町</t>
  </si>
  <si>
    <t>P26</t>
  </si>
  <si>
    <t>西沢</t>
  </si>
  <si>
    <t>養造</t>
  </si>
  <si>
    <t>P27</t>
  </si>
  <si>
    <t>P28</t>
  </si>
  <si>
    <t>P29</t>
  </si>
  <si>
    <t>P30</t>
  </si>
  <si>
    <t>濱邊</t>
  </si>
  <si>
    <t>照彦</t>
  </si>
  <si>
    <t>日永</t>
  </si>
  <si>
    <t>清重</t>
  </si>
  <si>
    <t>P35</t>
  </si>
  <si>
    <t>P36</t>
  </si>
  <si>
    <t>P37</t>
  </si>
  <si>
    <t>建次</t>
  </si>
  <si>
    <t>P38</t>
  </si>
  <si>
    <t>P39</t>
  </si>
  <si>
    <t>P40</t>
  </si>
  <si>
    <t>大橋</t>
  </si>
  <si>
    <t>富子</t>
  </si>
  <si>
    <t>P41</t>
  </si>
  <si>
    <t>香川</t>
  </si>
  <si>
    <t>真知子</t>
  </si>
  <si>
    <t>P42</t>
  </si>
  <si>
    <t>P43</t>
  </si>
  <si>
    <t>川部</t>
  </si>
  <si>
    <t>P44</t>
  </si>
  <si>
    <t>節子</t>
  </si>
  <si>
    <t>P45</t>
  </si>
  <si>
    <t>芳美</t>
  </si>
  <si>
    <t>P46</t>
  </si>
  <si>
    <t>早苗</t>
  </si>
  <si>
    <t>P47</t>
  </si>
  <si>
    <t>新谷</t>
  </si>
  <si>
    <t>麻利子</t>
  </si>
  <si>
    <t>P48</t>
  </si>
  <si>
    <t>田渕</t>
  </si>
  <si>
    <t>勝美</t>
  </si>
  <si>
    <t>P49</t>
  </si>
  <si>
    <t>美浪</t>
  </si>
  <si>
    <t>P50</t>
  </si>
  <si>
    <t>美智子</t>
  </si>
  <si>
    <t>ｐ50</t>
  </si>
  <si>
    <t>P51</t>
  </si>
  <si>
    <t>たけ子</t>
  </si>
  <si>
    <t>ｐ51</t>
  </si>
  <si>
    <t>P52</t>
  </si>
  <si>
    <t>ｐ52</t>
  </si>
  <si>
    <t>P53</t>
  </si>
  <si>
    <t>P54</t>
  </si>
  <si>
    <t>P55</t>
  </si>
  <si>
    <t>三田村</t>
  </si>
  <si>
    <t>和代</t>
  </si>
  <si>
    <t>P56</t>
  </si>
  <si>
    <t>三村</t>
  </si>
  <si>
    <t>迪子</t>
  </si>
  <si>
    <t>P57</t>
  </si>
  <si>
    <t>P58</t>
  </si>
  <si>
    <t>丸山</t>
  </si>
  <si>
    <t>P59</t>
  </si>
  <si>
    <t>律子</t>
  </si>
  <si>
    <t>T01</t>
  </si>
  <si>
    <t>T02</t>
  </si>
  <si>
    <t>T03</t>
  </si>
  <si>
    <t>T04</t>
  </si>
  <si>
    <t>水谷　</t>
  </si>
  <si>
    <t>ＳＴＣ</t>
  </si>
  <si>
    <t>S01</t>
  </si>
  <si>
    <t>STC</t>
  </si>
  <si>
    <t>S02</t>
  </si>
  <si>
    <t>秀文</t>
  </si>
  <si>
    <t>S03</t>
  </si>
  <si>
    <t>S04</t>
  </si>
  <si>
    <t>舘形</t>
  </si>
  <si>
    <t>和典</t>
  </si>
  <si>
    <t>S05</t>
  </si>
  <si>
    <t>S06</t>
  </si>
  <si>
    <t>S07</t>
  </si>
  <si>
    <t>竹内</t>
  </si>
  <si>
    <t>S08</t>
  </si>
  <si>
    <t>S09</t>
  </si>
  <si>
    <t>育子</t>
  </si>
  <si>
    <t>S10</t>
  </si>
  <si>
    <t>中原</t>
  </si>
  <si>
    <t>康晶</t>
  </si>
  <si>
    <t>U01</t>
  </si>
  <si>
    <t>青山</t>
  </si>
  <si>
    <t>陽</t>
  </si>
  <si>
    <t>青山　陽</t>
  </si>
  <si>
    <t>U02</t>
  </si>
  <si>
    <t>安芸</t>
  </si>
  <si>
    <t>健二</t>
  </si>
  <si>
    <t>安芸健二</t>
  </si>
  <si>
    <t>U03</t>
  </si>
  <si>
    <t>池上浩幸</t>
  </si>
  <si>
    <t>U04</t>
  </si>
  <si>
    <t>石井</t>
  </si>
  <si>
    <t>正俊</t>
  </si>
  <si>
    <t>石井正俊</t>
  </si>
  <si>
    <t>U05</t>
  </si>
  <si>
    <t>大西</t>
  </si>
  <si>
    <t>亮</t>
  </si>
  <si>
    <t>大西　亮</t>
  </si>
  <si>
    <t>U06</t>
  </si>
  <si>
    <t>奥内栄治</t>
  </si>
  <si>
    <t>U07</t>
  </si>
  <si>
    <t>岡原</t>
  </si>
  <si>
    <t>裕一</t>
  </si>
  <si>
    <t>岡原裕一</t>
  </si>
  <si>
    <t>U08</t>
  </si>
  <si>
    <t>凜耶</t>
  </si>
  <si>
    <t>片岡凜耶</t>
  </si>
  <si>
    <t>U09</t>
  </si>
  <si>
    <t>片岡一寿</t>
  </si>
  <si>
    <t>U10</t>
  </si>
  <si>
    <t>片岡  大</t>
  </si>
  <si>
    <t>U11</t>
  </si>
  <si>
    <t>亀井雅嗣</t>
  </si>
  <si>
    <t>U12</t>
  </si>
  <si>
    <t>久和</t>
  </si>
  <si>
    <t>俊彦</t>
  </si>
  <si>
    <t>久和俊彦</t>
  </si>
  <si>
    <t>U13</t>
  </si>
  <si>
    <t>竹田圭佑</t>
  </si>
  <si>
    <t>U14</t>
  </si>
  <si>
    <t>峠岡</t>
  </si>
  <si>
    <t>幸良</t>
  </si>
  <si>
    <t>峠岡幸良</t>
  </si>
  <si>
    <t>U15</t>
  </si>
  <si>
    <t>山田智史</t>
  </si>
  <si>
    <t>U16</t>
  </si>
  <si>
    <t xml:space="preserve">山田  </t>
  </si>
  <si>
    <t>剛</t>
  </si>
  <si>
    <t>山田  剛</t>
  </si>
  <si>
    <t>U17</t>
  </si>
  <si>
    <t>山本昌紀</t>
  </si>
  <si>
    <t>U18</t>
  </si>
  <si>
    <t>山本浩之</t>
  </si>
  <si>
    <t>U19</t>
  </si>
  <si>
    <t>享</t>
  </si>
  <si>
    <t>油利　享</t>
  </si>
  <si>
    <t>U20</t>
  </si>
  <si>
    <t>吉村　淳</t>
  </si>
  <si>
    <t>U21</t>
  </si>
  <si>
    <t>石津</t>
  </si>
  <si>
    <t>綾香</t>
  </si>
  <si>
    <t>石津綾香</t>
  </si>
  <si>
    <t>U22</t>
  </si>
  <si>
    <t>今井順子</t>
  </si>
  <si>
    <t>U23</t>
  </si>
  <si>
    <t>聖</t>
  </si>
  <si>
    <t>片岡　聖</t>
  </si>
  <si>
    <t>U24</t>
  </si>
  <si>
    <t>川崎悦子</t>
  </si>
  <si>
    <t>U25</t>
  </si>
  <si>
    <t>奈那子</t>
  </si>
  <si>
    <t>川崎奈那子</t>
  </si>
  <si>
    <t>U26</t>
  </si>
  <si>
    <t>唯</t>
  </si>
  <si>
    <t>木村　唯</t>
  </si>
  <si>
    <t>甲良町</t>
  </si>
  <si>
    <t>U27</t>
  </si>
  <si>
    <t>古株淳子</t>
  </si>
  <si>
    <t>U28</t>
  </si>
  <si>
    <t>田中有紀</t>
  </si>
  <si>
    <t>U29</t>
  </si>
  <si>
    <t>苗村直子</t>
  </si>
  <si>
    <t>U30</t>
  </si>
  <si>
    <t>晃代</t>
  </si>
  <si>
    <t>中村晃代</t>
  </si>
  <si>
    <t>U31</t>
  </si>
  <si>
    <t xml:space="preserve">原  </t>
  </si>
  <si>
    <t>元子</t>
  </si>
  <si>
    <t>原  元子</t>
  </si>
  <si>
    <t>U32</t>
  </si>
  <si>
    <t>矢野由美子</t>
  </si>
  <si>
    <t>U33</t>
  </si>
  <si>
    <t>行本</t>
  </si>
  <si>
    <t>晃子</t>
  </si>
  <si>
    <t>行本晃子</t>
  </si>
  <si>
    <t>U34</t>
  </si>
  <si>
    <t>明瀬</t>
  </si>
  <si>
    <t>明瀬淳子</t>
  </si>
  <si>
    <t>U35</t>
  </si>
  <si>
    <t>桃歌</t>
  </si>
  <si>
    <t>山本桃歌</t>
  </si>
  <si>
    <t>U36</t>
  </si>
  <si>
    <t>村井典子</t>
  </si>
  <si>
    <t>八日市南高等学校</t>
  </si>
  <si>
    <t>Y01</t>
  </si>
  <si>
    <t>浅井</t>
  </si>
  <si>
    <t>ウィリアン</t>
  </si>
  <si>
    <t>八日市南高</t>
  </si>
  <si>
    <t>浅井ウィリアン</t>
  </si>
  <si>
    <t>Y02</t>
  </si>
  <si>
    <t>恵斗</t>
  </si>
  <si>
    <t>川崎恵斗</t>
  </si>
  <si>
    <t>Y03</t>
  </si>
  <si>
    <t>文哉</t>
  </si>
  <si>
    <t>木村文哉</t>
  </si>
  <si>
    <t>Y04</t>
  </si>
  <si>
    <t>南</t>
  </si>
  <si>
    <t>秀平</t>
  </si>
  <si>
    <t>南　秀平</t>
  </si>
  <si>
    <t>Y05</t>
  </si>
  <si>
    <t>大塚</t>
  </si>
  <si>
    <t>聖也</t>
  </si>
  <si>
    <t>大塚聖也</t>
  </si>
  <si>
    <t>Y06</t>
  </si>
  <si>
    <t>治司</t>
  </si>
  <si>
    <t>平岩治司</t>
  </si>
  <si>
    <t>Y07</t>
  </si>
  <si>
    <t>尾形</t>
  </si>
  <si>
    <t>亜紀</t>
  </si>
  <si>
    <t>尾形亜紀</t>
  </si>
  <si>
    <t>全　東近江市民</t>
  </si>
  <si>
    <t>登録メンバー</t>
  </si>
  <si>
    <t>東近江市　市民率</t>
  </si>
  <si>
    <t>メンバー</t>
  </si>
  <si>
    <t>村田製作所</t>
  </si>
  <si>
    <t>川上英二</t>
  </si>
  <si>
    <t>川上美弥子</t>
  </si>
  <si>
    <t>ふれんず</t>
  </si>
  <si>
    <t>水本淳史</t>
  </si>
  <si>
    <t>氏名　</t>
  </si>
  <si>
    <t>携帯Ｎｏ．</t>
  </si>
  <si>
    <t>パソコンメール</t>
  </si>
  <si>
    <t>携帯メール</t>
  </si>
  <si>
    <t>山崎豊</t>
  </si>
  <si>
    <t>清水善</t>
  </si>
  <si>
    <t>090-7094-4475</t>
  </si>
  <si>
    <t>k-tennis.since1994@docomo.ne.jp</t>
  </si>
  <si>
    <t>坪田　真嘉</t>
  </si>
  <si>
    <t>090-4907-1098</t>
  </si>
  <si>
    <t>09049071098@docomo.ne.jp</t>
  </si>
  <si>
    <t>ぼんず</t>
  </si>
  <si>
    <t>宮嶋　利行</t>
  </si>
  <si>
    <t>090-8533-7386</t>
  </si>
  <si>
    <t>mirai.akarui-2006@k.vodafone.ne.jp</t>
  </si>
  <si>
    <t>押谷繁樹</t>
  </si>
  <si>
    <t>中村　喜彦</t>
  </si>
  <si>
    <t>090-3729-9912</t>
  </si>
  <si>
    <t xml:space="preserve">kyoeisys@icloud.com </t>
  </si>
  <si>
    <t>nakayosi-7@ezweb.ne.jp</t>
  </si>
  <si>
    <t>学生</t>
  </si>
  <si>
    <t>井口</t>
  </si>
  <si>
    <t>山本　修平</t>
  </si>
  <si>
    <t>090-7766-6091</t>
  </si>
  <si>
    <t>sakura3939yama239@iris.eonet.ne.jp</t>
  </si>
  <si>
    <t>arsverolonga_yams@docomo.ne.jp</t>
  </si>
  <si>
    <t>塚本新吾</t>
  </si>
  <si>
    <t>090-5649-9594</t>
  </si>
  <si>
    <t>yprhs514@yahoo.co.jp</t>
  </si>
  <si>
    <t>f-yumiyu-5.4@docomo.ne.jp</t>
  </si>
  <si>
    <t>山田敏夫</t>
  </si>
  <si>
    <t>川上　悠作</t>
  </si>
  <si>
    <t>090-9860-0727（母）</t>
  </si>
  <si>
    <t>PUNYO-3850＠k.vodafonr.ne.jp</t>
  </si>
  <si>
    <t>水谷真</t>
  </si>
  <si>
    <t>園田定幸</t>
  </si>
  <si>
    <t>中村　浩之</t>
  </si>
  <si>
    <t>070-5655-2562</t>
  </si>
  <si>
    <t>hirotea1126@willcom.com</t>
  </si>
  <si>
    <t>上村悠大</t>
  </si>
  <si>
    <t>080-5366-1094（父）</t>
  </si>
  <si>
    <t>daiyonsyoutai@yahoo.co.jp</t>
  </si>
  <si>
    <t>earth-gravity.928@ezweb.ne.jp</t>
  </si>
  <si>
    <t>山田直八</t>
  </si>
  <si>
    <t>090-5244-7371</t>
  </si>
  <si>
    <t>rrnao@mopera.net</t>
  </si>
  <si>
    <t>y-708@docomo.ne.jp</t>
  </si>
  <si>
    <t>上村　武</t>
  </si>
  <si>
    <t>080-5366-1094</t>
  </si>
  <si>
    <t>山本桃花</t>
  </si>
  <si>
    <t>中西　勇</t>
  </si>
  <si>
    <t>080-3805-7115</t>
  </si>
  <si>
    <t>isao12_21@yahoo.co.jp</t>
  </si>
  <si>
    <t>enjoy-journey-@ezweb.ne.jp</t>
  </si>
  <si>
    <t>木下進</t>
  </si>
  <si>
    <t>削除</t>
  </si>
  <si>
    <t>大坪　謙太</t>
  </si>
  <si>
    <t>サプライズ</t>
  </si>
  <si>
    <t>エントリー代　１０００円X10名＋５００円X2名＝11000円　振込みます</t>
  </si>
  <si>
    <t>田中宏樹</t>
  </si>
  <si>
    <t>坪田敏裕</t>
  </si>
  <si>
    <t>グリフィス</t>
  </si>
  <si>
    <t>北村健</t>
  </si>
  <si>
    <t>鶴田大地</t>
  </si>
  <si>
    <t>坪田英樹</t>
  </si>
  <si>
    <t>ｋテニス</t>
  </si>
  <si>
    <t>第３０回個人リーグ　うさかめ名簿</t>
  </si>
  <si>
    <t>№</t>
  </si>
  <si>
    <t>氏名</t>
  </si>
  <si>
    <t>電話番号</t>
  </si>
  <si>
    <t>ｅ‐ｍａｉｌ</t>
  </si>
  <si>
    <t>ｅ‐ｍａｉｌ（携帯）</t>
  </si>
  <si>
    <t>希望リーグ</t>
  </si>
  <si>
    <t>備考</t>
  </si>
  <si>
    <t>敏郎</t>
  </si>
  <si>
    <t>石井　正俊</t>
  </si>
  <si>
    <t>090-9691-3651</t>
  </si>
  <si>
    <t>volley141@gmail.com</t>
  </si>
  <si>
    <t>volley141@ezweb.ne.jp</t>
  </si>
  <si>
    <t>２部</t>
  </si>
  <si>
    <t>１，０００円</t>
  </si>
  <si>
    <t>090-9621-7248</t>
  </si>
  <si>
    <t>亀井　雅嗣</t>
  </si>
  <si>
    <t>090-2017-2764</t>
  </si>
  <si>
    <t>kameta77n@yahoo.co.jp</t>
  </si>
  <si>
    <t>masaberg@ezweb.ne.jp</t>
  </si>
  <si>
    <t>３部</t>
  </si>
  <si>
    <t>oonamazu01@yahoo.co.jp</t>
  </si>
  <si>
    <t>片岡　一寿</t>
  </si>
  <si>
    <t>090-3038-3139</t>
  </si>
  <si>
    <t>ptkq67180@yahoo.co.jp</t>
  </si>
  <si>
    <t>kazutoshi-naomi-hiyori@docomo.ne.jp</t>
  </si>
  <si>
    <t>④e-mail（携帯</t>
  </si>
  <si>
    <t>kaz-uo@ezweb.ne.jp</t>
  </si>
  <si>
    <t>buddy-benz@softbank.ne.jp</t>
  </si>
  <si>
    <t>t-bekku007@ezweb.ne.jp</t>
  </si>
  <si>
    <t>hiroki_lapis@ezweb.ne.jp</t>
  </si>
  <si>
    <t>toshi-hiro-2b@ezweb.ne.jp</t>
  </si>
  <si>
    <t>山本　桃歌</t>
  </si>
  <si>
    <t>090-1487-3707</t>
  </si>
  <si>
    <t>kenjam77@yahoo.co.jp</t>
  </si>
  <si>
    <t>team-ken314momo1030@docomo.ne.jp</t>
  </si>
  <si>
    <t>５部</t>
  </si>
  <si>
    <t>新規</t>
  </si>
  <si>
    <t>５００円</t>
  </si>
  <si>
    <t>岡原　裕一</t>
  </si>
  <si>
    <t>080-3888-0813</t>
  </si>
  <si>
    <t>r7df27962d58n8x@n.vodafone.ne.jp</t>
  </si>
  <si>
    <t>６部</t>
  </si>
  <si>
    <t>S18</t>
  </si>
  <si>
    <t>S12</t>
  </si>
  <si>
    <t>木下　進</t>
  </si>
  <si>
    <t>090-2384-8543</t>
  </si>
  <si>
    <t>suzukanotaiyo@docomo.ne.jp</t>
  </si>
  <si>
    <t>７部</t>
  </si>
  <si>
    <t>山田　智史</t>
  </si>
  <si>
    <t>090-1951-0143</t>
  </si>
  <si>
    <t>oolong.s@nike.eonet.ne.jp</t>
  </si>
  <si>
    <t>oolong.t@ezweb.ne.jp</t>
  </si>
  <si>
    <t>８部</t>
  </si>
  <si>
    <t>前回ペナルティー</t>
  </si>
  <si>
    <t>２，０００円</t>
  </si>
  <si>
    <t>７，５００円</t>
  </si>
  <si>
    <t>29回リーグ戦最終.xlsx.xls の互換性レポート</t>
  </si>
  <si>
    <t>2014/10/1 7:12 に実行</t>
  </si>
  <si>
    <t>このブックで使用されている次の機能は、以前のバージョンの Excel ではサポートされていません。このブックを以前のバージョンの Excel で開くか、以前のファイル形式で保存すると、それらの機能が失われるか、正常に実行されなくなる可能性があります。</t>
  </si>
  <si>
    <t>再現性の低下</t>
  </si>
  <si>
    <t>出現数</t>
  </si>
  <si>
    <t>バージョン</t>
  </si>
  <si>
    <t>このブックのいくつかの数式は、現在閉じている他のブックにリンクされています。 以前のバージョンの Excel では、リンク先のブックを開いていないときにこれらの数式を再計算すると、255 文字を超える部分は返されません。</t>
  </si>
  <si>
    <t>４部～６部'!C3:E3</t>
  </si>
  <si>
    <t>Excel 97-2003</t>
  </si>
  <si>
    <t>４部～６部'!C5:E5</t>
  </si>
  <si>
    <t>４部～６部'!C7:D7</t>
  </si>
  <si>
    <t>４部～６部'!C38:E38</t>
  </si>
  <si>
    <t>佐野　望</t>
    <rPh sb="0" eb="2">
      <t>ｻﾉ</t>
    </rPh>
    <rPh sb="3" eb="4">
      <t>ﾉｿﾞ</t>
    </rPh>
    <phoneticPr fontId="0" type="halfwidthKatakana" alignment="noControl"/>
  </si>
  <si>
    <t>今回も賞品券よろしくお願いします。</t>
    <rPh sb="0" eb="2">
      <t>コンカイ</t>
    </rPh>
    <rPh sb="3" eb="5">
      <t>ショウヒン</t>
    </rPh>
    <rPh sb="5" eb="6">
      <t>ケン</t>
    </rPh>
    <rPh sb="11" eb="12">
      <t>ネガ</t>
    </rPh>
    <phoneticPr fontId="36"/>
  </si>
  <si>
    <t>ＪＣＢギフトカード箱入り　外のし　でお願いします。</t>
    <rPh sb="9" eb="11">
      <t>ハコイ</t>
    </rPh>
    <rPh sb="13" eb="14">
      <t>ソト</t>
    </rPh>
    <rPh sb="19" eb="20">
      <t>ネガ</t>
    </rPh>
    <phoneticPr fontId="36"/>
  </si>
  <si>
    <t>この部分だけ替える→→</t>
    <rPh sb="2" eb="4">
      <t>ブブン</t>
    </rPh>
    <rPh sb="6" eb="7">
      <t>カ</t>
    </rPh>
    <phoneticPr fontId="36"/>
  </si>
  <si>
    <t>優勝　　○○○○様</t>
    <rPh sb="0" eb="2">
      <t>ユウショウ</t>
    </rPh>
    <rPh sb="8" eb="9">
      <t>サマ</t>
    </rPh>
    <phoneticPr fontId="36"/>
  </si>
  <si>
    <t>第○部リーグ</t>
    <rPh sb="0" eb="1">
      <t>ダイ</t>
    </rPh>
    <rPh sb="2" eb="3">
      <t>ブ</t>
    </rPh>
    <phoneticPr fontId="36"/>
  </si>
  <si>
    <t>東近江市テニス協会</t>
    <rPh sb="0" eb="1">
      <t>ヒガシ</t>
    </rPh>
    <rPh sb="1" eb="3">
      <t>オウミ</t>
    </rPh>
    <rPh sb="3" eb="4">
      <t>シ</t>
    </rPh>
    <rPh sb="7" eb="9">
      <t>キョウカイ</t>
    </rPh>
    <phoneticPr fontId="36"/>
  </si>
  <si>
    <t>第１部</t>
    <rPh sb="0" eb="1">
      <t>ダイ</t>
    </rPh>
    <rPh sb="2" eb="3">
      <t>ブ</t>
    </rPh>
    <phoneticPr fontId="36"/>
  </si>
  <si>
    <t>リーグ</t>
    <phoneticPr fontId="36"/>
  </si>
  <si>
    <t>優勝</t>
    <rPh sb="0" eb="2">
      <t>ユウショウ</t>
    </rPh>
    <phoneticPr fontId="36"/>
  </si>
  <si>
    <t>様</t>
    <rPh sb="0" eb="1">
      <t>サマ</t>
    </rPh>
    <phoneticPr fontId="36"/>
  </si>
  <si>
    <t>円</t>
    <rPh sb="0" eb="1">
      <t>エン</t>
    </rPh>
    <phoneticPr fontId="36"/>
  </si>
  <si>
    <t>リーグ</t>
    <phoneticPr fontId="36"/>
  </si>
  <si>
    <t>準優勝</t>
    <rPh sb="0" eb="3">
      <t>ジュンユウショウ</t>
    </rPh>
    <phoneticPr fontId="36"/>
  </si>
  <si>
    <t>川上英二</t>
    <rPh sb="0" eb="2">
      <t>カワカミ</t>
    </rPh>
    <rPh sb="2" eb="4">
      <t>エイジ</t>
    </rPh>
    <phoneticPr fontId="36"/>
  </si>
  <si>
    <t>第３位</t>
    <rPh sb="0" eb="1">
      <t>ダイ</t>
    </rPh>
    <rPh sb="2" eb="3">
      <t>イ</t>
    </rPh>
    <phoneticPr fontId="36"/>
  </si>
  <si>
    <t>第２部</t>
    <rPh sb="0" eb="1">
      <t>ダイ</t>
    </rPh>
    <rPh sb="2" eb="3">
      <t>ブ</t>
    </rPh>
    <phoneticPr fontId="36"/>
  </si>
  <si>
    <t>リーグ</t>
    <phoneticPr fontId="36"/>
  </si>
  <si>
    <t>第3部</t>
    <rPh sb="0" eb="1">
      <t>ダイ</t>
    </rPh>
    <rPh sb="2" eb="3">
      <t>ブ</t>
    </rPh>
    <phoneticPr fontId="36"/>
  </si>
  <si>
    <t>第4部</t>
    <rPh sb="0" eb="1">
      <t>ダイ</t>
    </rPh>
    <rPh sb="2" eb="3">
      <t>ブ</t>
    </rPh>
    <phoneticPr fontId="36"/>
  </si>
  <si>
    <t>第5部</t>
    <rPh sb="0" eb="1">
      <t>ダイ</t>
    </rPh>
    <rPh sb="2" eb="3">
      <t>ブ</t>
    </rPh>
    <phoneticPr fontId="36"/>
  </si>
  <si>
    <t>第6部</t>
    <rPh sb="0" eb="1">
      <t>ダイ</t>
    </rPh>
    <rPh sb="2" eb="3">
      <t>ブ</t>
    </rPh>
    <phoneticPr fontId="36"/>
  </si>
  <si>
    <t>上津慶和</t>
    <rPh sb="0" eb="4">
      <t>カミツヨシカズ</t>
    </rPh>
    <phoneticPr fontId="36"/>
  </si>
  <si>
    <t>第7部</t>
    <rPh sb="0" eb="1">
      <t>ダイ</t>
    </rPh>
    <rPh sb="2" eb="3">
      <t>ブ</t>
    </rPh>
    <phoneticPr fontId="36"/>
  </si>
  <si>
    <t>第８部</t>
    <rPh sb="0" eb="1">
      <t>ダイ</t>
    </rPh>
    <rPh sb="2" eb="3">
      <t>ブ</t>
    </rPh>
    <phoneticPr fontId="36"/>
  </si>
  <si>
    <t>合計</t>
    <rPh sb="0" eb="2">
      <t>ゴウケイ</t>
    </rPh>
    <phoneticPr fontId="36"/>
  </si>
  <si>
    <t>第38回大会東近江市シングルスリーグ</t>
    <rPh sb="0" eb="1">
      <t>ダイ</t>
    </rPh>
    <rPh sb="3" eb="4">
      <t>カイ</t>
    </rPh>
    <rPh sb="4" eb="6">
      <t>タイカイ</t>
    </rPh>
    <rPh sb="6" eb="9">
      <t>ヒガシオウミ</t>
    </rPh>
    <rPh sb="9" eb="10">
      <t>シ</t>
    </rPh>
    <phoneticPr fontId="36"/>
  </si>
  <si>
    <t>佐野　望</t>
    <rPh sb="0" eb="2">
      <t>サノ</t>
    </rPh>
    <rPh sb="3" eb="4">
      <t>ノゾミ</t>
    </rPh>
    <phoneticPr fontId="36"/>
  </si>
  <si>
    <t>清水善弘</t>
    <rPh sb="0" eb="2">
      <t>シミズ</t>
    </rPh>
    <rPh sb="2" eb="4">
      <t>ヨシヒロ</t>
    </rPh>
    <phoneticPr fontId="36"/>
  </si>
  <si>
    <t>上村悠大</t>
    <rPh sb="0" eb="4">
      <t>ウエムラユウダイ</t>
    </rPh>
    <phoneticPr fontId="36"/>
  </si>
  <si>
    <t>嶋田功太郎</t>
    <rPh sb="0" eb="2">
      <t>シマダ</t>
    </rPh>
    <rPh sb="2" eb="5">
      <t>コウタロウ</t>
    </rPh>
    <phoneticPr fontId="36"/>
  </si>
  <si>
    <t>む０８</t>
    <phoneticPr fontId="36"/>
  </si>
  <si>
    <t>ぼ０２</t>
    <phoneticPr fontId="36"/>
  </si>
  <si>
    <t>ぼ０８</t>
    <phoneticPr fontId="36"/>
  </si>
  <si>
    <t>ふ１０</t>
    <phoneticPr fontId="36"/>
  </si>
  <si>
    <t>け１２</t>
    <phoneticPr fontId="36"/>
  </si>
  <si>
    <t>う０３</t>
    <phoneticPr fontId="36"/>
  </si>
  <si>
    <t>一典</t>
    <rPh sb="0" eb="2">
      <t>カズノリ</t>
    </rPh>
    <phoneticPr fontId="36"/>
  </si>
  <si>
    <t>金谷太郎</t>
    <rPh sb="0" eb="4">
      <t>カナタニタロウ</t>
    </rPh>
    <phoneticPr fontId="36"/>
  </si>
  <si>
    <t>福永裕美</t>
    <rPh sb="0" eb="2">
      <t>フクナガ</t>
    </rPh>
    <rPh sb="2" eb="4">
      <t>ヒロミ</t>
    </rPh>
    <phoneticPr fontId="36"/>
  </si>
  <si>
    <t>　　　</t>
    <phoneticPr fontId="36"/>
  </si>
  <si>
    <t>リーグ戦終了都度、どちらかの方ができる限り報告願います。</t>
    <rPh sb="3" eb="4">
      <t>セン</t>
    </rPh>
    <rPh sb="4" eb="6">
      <t>シュウリョウ</t>
    </rPh>
    <rPh sb="6" eb="8">
      <t>ツド</t>
    </rPh>
    <rPh sb="14" eb="15">
      <t>カタ</t>
    </rPh>
    <phoneticPr fontId="36"/>
  </si>
  <si>
    <t>三代康成</t>
    <rPh sb="0" eb="4">
      <t>ミシロヤスナリ</t>
    </rPh>
    <phoneticPr fontId="36"/>
  </si>
  <si>
    <t>箱</t>
    <rPh sb="0" eb="1">
      <t>ハコ</t>
    </rPh>
    <phoneticPr fontId="36"/>
  </si>
  <si>
    <t>竹田圭佑</t>
    <rPh sb="0" eb="2">
      <t>タケダ</t>
    </rPh>
    <rPh sb="2" eb="4">
      <t>ケイスケ</t>
    </rPh>
    <phoneticPr fontId="36"/>
  </si>
  <si>
    <t>杉山春澄</t>
    <rPh sb="0" eb="2">
      <t>スギヤマ</t>
    </rPh>
    <rPh sb="2" eb="4">
      <t>ハルスミ</t>
    </rPh>
    <phoneticPr fontId="36"/>
  </si>
  <si>
    <t>佐野望</t>
    <rPh sb="0" eb="3">
      <t>サノノゾミ</t>
    </rPh>
    <phoneticPr fontId="36"/>
  </si>
  <si>
    <t>坪田真嘉</t>
    <rPh sb="0" eb="4">
      <t>ツボタマサヨシ</t>
    </rPh>
    <phoneticPr fontId="36"/>
  </si>
  <si>
    <t>第39回大会東近江市シングルスリーグ</t>
    <rPh sb="0" eb="1">
      <t>ダイ</t>
    </rPh>
    <rPh sb="3" eb="4">
      <t>カイ</t>
    </rPh>
    <rPh sb="4" eb="6">
      <t>タイカイ</t>
    </rPh>
    <rPh sb="6" eb="9">
      <t>ヒガシオウミ</t>
    </rPh>
    <rPh sb="9" eb="10">
      <t>シ</t>
    </rPh>
    <phoneticPr fontId="36"/>
  </si>
  <si>
    <t>中元寺功貴</t>
    <rPh sb="0" eb="2">
      <t>チュウゲン</t>
    </rPh>
    <rPh sb="2" eb="3">
      <t>ジ</t>
    </rPh>
    <rPh sb="3" eb="5">
      <t>コウキ</t>
    </rPh>
    <phoneticPr fontId="36"/>
  </si>
  <si>
    <t>上村</t>
    <rPh sb="0" eb="2">
      <t>カミムラ</t>
    </rPh>
    <phoneticPr fontId="36"/>
  </si>
  <si>
    <t>武</t>
    <rPh sb="0" eb="1">
      <t>タケシ</t>
    </rPh>
    <phoneticPr fontId="36"/>
  </si>
  <si>
    <t>峰</t>
    <rPh sb="0" eb="1">
      <t>ミネ</t>
    </rPh>
    <phoneticPr fontId="36"/>
  </si>
  <si>
    <t>祥靖</t>
    <rPh sb="0" eb="1">
      <t>ショウ</t>
    </rPh>
    <rPh sb="1" eb="2">
      <t>ヤス</t>
    </rPh>
    <phoneticPr fontId="36"/>
  </si>
  <si>
    <t>藤信</t>
    <rPh sb="0" eb="2">
      <t>フジノブ</t>
    </rPh>
    <phoneticPr fontId="36"/>
  </si>
  <si>
    <t>福永</t>
    <rPh sb="0" eb="2">
      <t>フクナガ</t>
    </rPh>
    <phoneticPr fontId="36"/>
  </si>
  <si>
    <t>小澤</t>
    <rPh sb="0" eb="2">
      <t>コザワ</t>
    </rPh>
    <phoneticPr fontId="36"/>
  </si>
  <si>
    <t>ふ</t>
    <phoneticPr fontId="36"/>
  </si>
  <si>
    <t>む</t>
    <phoneticPr fontId="36"/>
  </si>
  <si>
    <t>ぼ</t>
    <phoneticPr fontId="36"/>
  </si>
  <si>
    <t>け</t>
    <phoneticPr fontId="36"/>
  </si>
  <si>
    <t>　第１部リーグ</t>
    <phoneticPr fontId="36"/>
  </si>
  <si>
    <t>金谷太郎</t>
    <rPh sb="0" eb="2">
      <t>カナタニ</t>
    </rPh>
    <rPh sb="2" eb="4">
      <t>タロウ</t>
    </rPh>
    <phoneticPr fontId="36"/>
  </si>
  <si>
    <t>三代康成</t>
    <rPh sb="0" eb="4">
      <t>ミシロヤスシゲ</t>
    </rPh>
    <phoneticPr fontId="36"/>
  </si>
  <si>
    <t>山崎豊</t>
    <rPh sb="0" eb="2">
      <t>ヤマザキ</t>
    </rPh>
    <rPh sb="2" eb="3">
      <t>ユタカ</t>
    </rPh>
    <phoneticPr fontId="36"/>
  </si>
  <si>
    <t>峰　祥靖</t>
    <rPh sb="0" eb="1">
      <t>ミネ</t>
    </rPh>
    <rPh sb="2" eb="3">
      <t>ショウ</t>
    </rPh>
    <rPh sb="3" eb="4">
      <t>ヤス</t>
    </rPh>
    <phoneticPr fontId="36"/>
  </si>
  <si>
    <t>押谷繁樹</t>
    <rPh sb="0" eb="2">
      <t>オシタニ</t>
    </rPh>
    <rPh sb="2" eb="4">
      <t>シゲキ</t>
    </rPh>
    <phoneticPr fontId="36"/>
  </si>
  <si>
    <t>小澤藤信</t>
    <rPh sb="0" eb="2">
      <t>コザワ</t>
    </rPh>
    <rPh sb="2" eb="4">
      <t>フジノブ</t>
    </rPh>
    <phoneticPr fontId="36"/>
  </si>
  <si>
    <t>第41回東近江市シングルスリーグ</t>
    <rPh sb="0" eb="1">
      <t>ダイ</t>
    </rPh>
    <rPh sb="3" eb="4">
      <t>カイ</t>
    </rPh>
    <rPh sb="4" eb="7">
      <t>ヒガシオウミ</t>
    </rPh>
    <rPh sb="7" eb="8">
      <t>シ</t>
    </rPh>
    <phoneticPr fontId="36"/>
  </si>
  <si>
    <t>け２６</t>
    <phoneticPr fontId="36"/>
  </si>
  <si>
    <t>杉山</t>
    <rPh sb="0" eb="2">
      <t>スギヤマ</t>
    </rPh>
    <phoneticPr fontId="36"/>
  </si>
  <si>
    <t>山田</t>
    <rPh sb="0" eb="2">
      <t>ヤマダ</t>
    </rPh>
    <phoneticPr fontId="36"/>
  </si>
  <si>
    <t>直八</t>
    <rPh sb="0" eb="1">
      <t>ナオ</t>
    </rPh>
    <rPh sb="1" eb="2">
      <t>ハチ</t>
    </rPh>
    <phoneticPr fontId="36"/>
  </si>
  <si>
    <t>湖東プラチナ</t>
    <rPh sb="0" eb="2">
      <t>コトウ</t>
    </rPh>
    <phoneticPr fontId="36"/>
  </si>
  <si>
    <t>2018年</t>
  </si>
  <si>
    <t>金谷太郎</t>
  </si>
  <si>
    <t>合計</t>
    <rPh sb="0" eb="2">
      <t>ｺﾞｳｹｲ</t>
    </rPh>
    <phoneticPr fontId="0" type="halfwidthKatakana" alignment="noControl"/>
  </si>
  <si>
    <t>八木</t>
    <rPh sb="0" eb="2">
      <t>ヤギ</t>
    </rPh>
    <phoneticPr fontId="36"/>
  </si>
  <si>
    <t>篤司</t>
    <rPh sb="0" eb="2">
      <t>アツシ</t>
    </rPh>
    <phoneticPr fontId="36"/>
  </si>
  <si>
    <t>個人登録</t>
    <rPh sb="0" eb="4">
      <t>コジントウロク</t>
    </rPh>
    <phoneticPr fontId="36"/>
  </si>
  <si>
    <t>邦夫</t>
    <rPh sb="0" eb="2">
      <t>クニオ</t>
    </rPh>
    <phoneticPr fontId="36"/>
  </si>
  <si>
    <t>京セラテニス</t>
    <rPh sb="0" eb="1">
      <t>キョウ</t>
    </rPh>
    <phoneticPr fontId="36"/>
  </si>
  <si>
    <t>2019年</t>
    <rPh sb="4" eb="5">
      <t>ﾈﾝ</t>
    </rPh>
    <phoneticPr fontId="0" type="halfwidthKatakana" alignment="noControl"/>
  </si>
  <si>
    <t>第43回東近江市シングルスリーグ</t>
    <rPh sb="0" eb="1">
      <t>ダイ</t>
    </rPh>
    <rPh sb="3" eb="4">
      <t>カイ</t>
    </rPh>
    <rPh sb="4" eb="7">
      <t>ヒガシオウミ</t>
    </rPh>
    <rPh sb="7" eb="8">
      <t>シ</t>
    </rPh>
    <phoneticPr fontId="36"/>
  </si>
  <si>
    <t>金谷　太郎</t>
  </si>
  <si>
    <t>川上　悠作</t>
  </si>
  <si>
    <t>藤井　洋平</t>
  </si>
  <si>
    <t>成宮　康弘</t>
    <rPh sb="0" eb="2">
      <t>ﾅﾙﾐﾔ</t>
    </rPh>
    <rPh sb="3" eb="5">
      <t>ﾔｽﾋﾛ</t>
    </rPh>
    <phoneticPr fontId="0" type="halfwidthKatakana" alignment="noControl"/>
  </si>
  <si>
    <t>携帯メール　</t>
    <phoneticPr fontId="36"/>
  </si>
  <si>
    <t>吉田　知司</t>
    <phoneticPr fontId="36"/>
  </si>
  <si>
    <t>第45回　</t>
  </si>
  <si>
    <t>阪井田　賢次</t>
  </si>
  <si>
    <t>永里　祐次</t>
    <rPh sb="0" eb="2">
      <t>ナガサト</t>
    </rPh>
    <phoneticPr fontId="36"/>
  </si>
  <si>
    <t>2020年</t>
    <rPh sb="4" eb="5">
      <t>ﾈﾝ</t>
    </rPh>
    <phoneticPr fontId="0" type="halfwidthKatakana" alignment="noControl"/>
  </si>
  <si>
    <t>８．２０１６年よりラウンドロビン方式における順位決定が変更になり</t>
    <phoneticPr fontId="36"/>
  </si>
  <si>
    <t>牛尾</t>
    <rPh sb="0" eb="2">
      <t>ウシオ</t>
    </rPh>
    <phoneticPr fontId="36"/>
  </si>
  <si>
    <t>紳之介</t>
    <rPh sb="0" eb="1">
      <t>シン</t>
    </rPh>
    <rPh sb="1" eb="2">
      <t>ノ</t>
    </rPh>
    <rPh sb="2" eb="3">
      <t>スケ</t>
    </rPh>
    <phoneticPr fontId="36"/>
  </si>
  <si>
    <t>寺村</t>
    <rPh sb="0" eb="2">
      <t>テラムラ</t>
    </rPh>
    <phoneticPr fontId="36"/>
  </si>
  <si>
    <t>浩一</t>
    <rPh sb="0" eb="2">
      <t>コウイチ</t>
    </rPh>
    <phoneticPr fontId="36"/>
  </si>
  <si>
    <t>片岡　</t>
    <rPh sb="0" eb="2">
      <t>カタオカ</t>
    </rPh>
    <phoneticPr fontId="36"/>
  </si>
  <si>
    <t>竹田　圭佑</t>
    <rPh sb="0" eb="2">
      <t>タケダ</t>
    </rPh>
    <phoneticPr fontId="36"/>
  </si>
  <si>
    <t>第49回　</t>
  </si>
  <si>
    <t>　①完了試合の多い選手を上位とする。ノーショー、ウィズドロー、リタイアをした試合は完了試合とならない。</t>
    <phoneticPr fontId="36"/>
  </si>
  <si>
    <t>　については上位リーグへ編入します。全勝でゲーム取得率70％以上の場合は　飛び級を検討します。（4部以下）</t>
    <rPh sb="49" eb="50">
      <t>ブ</t>
    </rPh>
    <rPh sb="50" eb="52">
      <t>イカ</t>
    </rPh>
    <phoneticPr fontId="36"/>
  </si>
  <si>
    <t xml:space="preserve">堤 </t>
  </si>
  <si>
    <t>泰彦</t>
  </si>
  <si>
    <t>○シングルスリーグについては、ドロー会議は行いません。</t>
    <phoneticPr fontId="36"/>
  </si>
  <si>
    <t>（前回リーグ戦結果を前提として事務局で作成とする）</t>
  </si>
  <si>
    <t>石田 愛捺花</t>
  </si>
  <si>
    <t>石田 愛捺花</t>
  </si>
  <si>
    <t>本池　清子　</t>
  </si>
  <si>
    <t>川上　美弥子　</t>
  </si>
  <si>
    <t>１．参加費を振り込む　エントリー代注意</t>
  </si>
  <si>
    <t>植田　早耶</t>
    <rPh sb="0" eb="2">
      <t>ｳｴﾀﾞ</t>
    </rPh>
    <rPh sb="3" eb="5">
      <t>ｻﾔ</t>
    </rPh>
    <phoneticPr fontId="0" type="halfwidthKatakana" alignment="noControl"/>
  </si>
  <si>
    <t>2021年</t>
    <rPh sb="4" eb="5">
      <t>ﾈﾝ</t>
    </rPh>
    <phoneticPr fontId="0" type="halfwidthKatakana" alignment="noControl"/>
  </si>
  <si>
    <t>第50回　</t>
  </si>
  <si>
    <t>第51回　</t>
  </si>
  <si>
    <t>第52回　</t>
  </si>
  <si>
    <t>松原　</t>
  </si>
  <si>
    <t>礼</t>
  </si>
  <si>
    <t>亀井　</t>
    <rPh sb="0" eb="2">
      <t>カメイ</t>
    </rPh>
    <phoneticPr fontId="1"/>
  </si>
  <si>
    <t>青木 知里</t>
  </si>
  <si>
    <t>　③直接対決の勝者(勝率が３人以上で並んだ場合は④に従う）</t>
    <rPh sb="10" eb="12">
      <t>ショウリツ</t>
    </rPh>
    <rPh sb="14" eb="15">
      <t>ニン</t>
    </rPh>
    <rPh sb="15" eb="17">
      <t>イジョウ</t>
    </rPh>
    <rPh sb="18" eb="19">
      <t>ナラ</t>
    </rPh>
    <rPh sb="21" eb="23">
      <t>バアイ</t>
    </rPh>
    <rPh sb="26" eb="27">
      <t>シタガ</t>
    </rPh>
    <phoneticPr fontId="36"/>
  </si>
  <si>
    <t>第53回　</t>
  </si>
  <si>
    <t>第54回　</t>
  </si>
  <si>
    <t>脇野　</t>
  </si>
  <si>
    <t>福永　裕美</t>
    <rPh sb="0" eb="2">
      <t>フクナガ</t>
    </rPh>
    <phoneticPr fontId="36"/>
  </si>
  <si>
    <t>森　彩</t>
    <rPh sb="0" eb="1">
      <t>ﾓﾘ</t>
    </rPh>
    <rPh sb="2" eb="3">
      <t>ｱﾔ</t>
    </rPh>
    <phoneticPr fontId="0" type="halfwidthKatakana" alignment="noControl"/>
  </si>
  <si>
    <t>長谷川</t>
    <rPh sb="0" eb="3">
      <t>ハセガワ</t>
    </rPh>
    <phoneticPr fontId="36"/>
  </si>
  <si>
    <t>優</t>
    <rPh sb="0" eb="1">
      <t>ユウ</t>
    </rPh>
    <phoneticPr fontId="36"/>
  </si>
  <si>
    <t>飯田</t>
    <rPh sb="0" eb="2">
      <t>イイダ</t>
    </rPh>
    <phoneticPr fontId="36"/>
  </si>
  <si>
    <t>晃平</t>
    <rPh sb="0" eb="2">
      <t>コウヘイ</t>
    </rPh>
    <phoneticPr fontId="36"/>
  </si>
  <si>
    <t>一　般</t>
    <rPh sb="0" eb="1">
      <t>イチ</t>
    </rPh>
    <rPh sb="2" eb="3">
      <t>ハン</t>
    </rPh>
    <phoneticPr fontId="36"/>
  </si>
  <si>
    <t>「８部</t>
    <phoneticPr fontId="36"/>
  </si>
  <si>
    <t>上津　慶和</t>
  </si>
  <si>
    <t>上津　慶和</t>
  </si>
  <si>
    <t>福永　倫加</t>
    <rPh sb="0" eb="2">
      <t>フクナガ</t>
    </rPh>
    <phoneticPr fontId="36"/>
  </si>
  <si>
    <t>福永　紗加</t>
    <rPh sb="0" eb="2">
      <t>フクナガ</t>
    </rPh>
    <phoneticPr fontId="36"/>
  </si>
  <si>
    <t>氏名</t>
    <rPh sb="0" eb="2">
      <t>ｼﾒｲ</t>
    </rPh>
    <phoneticPr fontId="0" type="halfwidthKatakana" alignment="noControl"/>
  </si>
  <si>
    <t>総合点</t>
    <rPh sb="0" eb="2">
      <t>ｿｳｺﾞｳ</t>
    </rPh>
    <rPh sb="2" eb="3">
      <t>ﾃﾝ</t>
    </rPh>
    <phoneticPr fontId="0" type="halfwidthKatakana" alignment="noControl"/>
  </si>
  <si>
    <t>昌紀</t>
    <rPh sb="0" eb="2">
      <t>マサノリ</t>
    </rPh>
    <phoneticPr fontId="36"/>
  </si>
  <si>
    <t>2023/4/3 　男子5部結果掲載</t>
    <rPh sb="10" eb="12">
      <t>ダンシ</t>
    </rPh>
    <rPh sb="13" eb="14">
      <t>ブ</t>
    </rPh>
    <rPh sb="14" eb="16">
      <t>ケッカ</t>
    </rPh>
    <rPh sb="16" eb="18">
      <t>ケイサイ</t>
    </rPh>
    <phoneticPr fontId="36"/>
  </si>
  <si>
    <t>5.記念大会のため表彰並びに賞品は　各部の優勝～3位とします。</t>
    <rPh sb="2" eb="6">
      <t>キネンタイカイ</t>
    </rPh>
    <rPh sb="18" eb="20">
      <t>カクブ</t>
    </rPh>
    <phoneticPr fontId="36"/>
  </si>
  <si>
    <t>アプストTC</t>
  </si>
  <si>
    <t>八木 篤司</t>
    <rPh sb="0" eb="2">
      <t>ヤギ</t>
    </rPh>
    <phoneticPr fontId="36"/>
  </si>
  <si>
    <t>○参加費：一般＠1500円、協会員＠1000円、学生 （高校生以下）＠５００円</t>
    <phoneticPr fontId="36"/>
  </si>
  <si>
    <t>成宮　</t>
  </si>
  <si>
    <t>][</t>
    <phoneticPr fontId="36"/>
  </si>
  <si>
    <t xml:space="preserve">waaas　　　　　　　　　　　　　　　　　　　　　　　　　　　　　　　　　　　　　　　　　　　　　                                                                                                                                                                                                                                                                                                              </t>
    <phoneticPr fontId="36"/>
  </si>
  <si>
    <t>片岡　一寿</t>
    <rPh sb="0" eb="2">
      <t>カタオカ</t>
    </rPh>
    <rPh sb="3" eb="5">
      <t>カズトシ</t>
    </rPh>
    <phoneticPr fontId="36"/>
  </si>
  <si>
    <t>ptkq67180@yahoo.co.jp</t>
    <phoneticPr fontId="36"/>
  </si>
  <si>
    <t>第55回　</t>
  </si>
  <si>
    <t>峰　祥靖</t>
    <rPh sb="0" eb="1">
      <t>ミネ</t>
    </rPh>
    <rPh sb="2" eb="3">
      <t>ヨシ</t>
    </rPh>
    <rPh sb="3" eb="4">
      <t>ヤス</t>
    </rPh>
    <phoneticPr fontId="36"/>
  </si>
  <si>
    <t>　　● シングルスリーグ事務局：　片岡一寿</t>
    <rPh sb="17" eb="19">
      <t>カタオカ</t>
    </rPh>
    <rPh sb="19" eb="21">
      <t>カズトシ</t>
    </rPh>
    <phoneticPr fontId="36"/>
  </si>
  <si>
    <t>■銀行口座　　　　ゆうちょ銀行　　14640-03483751 カタオカ　カズトシ　　</t>
    <rPh sb="1" eb="3">
      <t>ギンコウ</t>
    </rPh>
    <rPh sb="3" eb="5">
      <t>コウザ</t>
    </rPh>
    <rPh sb="13" eb="15">
      <t>ギンコウ</t>
    </rPh>
    <phoneticPr fontId="36"/>
  </si>
  <si>
    <t>カタオカ　カズトシ</t>
    <phoneticPr fontId="36"/>
  </si>
  <si>
    <t>4.リーグ責任者は　結果を担当理事の片岡まで　メールにて下記の日時までに報告ください。</t>
    <rPh sb="18" eb="20">
      <t>カタオカ</t>
    </rPh>
    <phoneticPr fontId="36"/>
  </si>
  <si>
    <t>○</t>
    <phoneticPr fontId="36"/>
  </si>
  <si>
    <t>岩花</t>
    <rPh sb="0" eb="2">
      <t>イワハナ</t>
    </rPh>
    <phoneticPr fontId="36"/>
  </si>
  <si>
    <t>功</t>
    <rPh sb="0" eb="1">
      <t>イサオ</t>
    </rPh>
    <phoneticPr fontId="36"/>
  </si>
  <si>
    <t>うさかめ</t>
    <phoneticPr fontId="36"/>
  </si>
  <si>
    <t>龍司</t>
    <phoneticPr fontId="36"/>
  </si>
  <si>
    <t>利光</t>
    <phoneticPr fontId="36"/>
  </si>
  <si>
    <t>𡈽山</t>
    <phoneticPr fontId="36"/>
  </si>
  <si>
    <t>悠</t>
    <phoneticPr fontId="36"/>
  </si>
  <si>
    <t>第57回記念大会東近江市シングルスリーグ</t>
    <rPh sb="4" eb="6">
      <t>キネン</t>
    </rPh>
    <rPh sb="6" eb="8">
      <t>タイカイ</t>
    </rPh>
    <rPh sb="8" eb="11">
      <t>ヒガシオウミ</t>
    </rPh>
    <phoneticPr fontId="36"/>
  </si>
  <si>
    <t>報告期限　2024年6月25日（火）22時必着</t>
    <phoneticPr fontId="36"/>
  </si>
  <si>
    <r>
      <t>次回（</t>
    </r>
    <r>
      <rPr>
        <b/>
        <sz val="16"/>
        <color rgb="FFFF0000"/>
        <rFont val="ＭＳ Ｐゴシック"/>
        <family val="3"/>
        <charset val="128"/>
      </rPr>
      <t>第58回大会</t>
    </r>
    <r>
      <rPr>
        <b/>
        <sz val="16"/>
        <rFont val="ＭＳ Ｐゴシック"/>
        <family val="3"/>
        <charset val="128"/>
      </rPr>
      <t>☆：7～10月）申し込み方法について</t>
    </r>
    <rPh sb="7" eb="9">
      <t>タイカイ</t>
    </rPh>
    <phoneticPr fontId="36"/>
  </si>
  <si>
    <r>
      <t xml:space="preserve">○申込み締切り   </t>
    </r>
    <r>
      <rPr>
        <b/>
        <sz val="20"/>
        <color rgb="FFFF0000"/>
        <rFont val="ＭＳ Ｐゴシック"/>
        <family val="3"/>
        <charset val="128"/>
      </rPr>
      <t xml:space="preserve"> 2024年6月25日（火)</t>
    </r>
    <rPh sb="17" eb="18">
      <t>ツキ</t>
    </rPh>
    <rPh sb="20" eb="21">
      <t>ニチ</t>
    </rPh>
    <rPh sb="22" eb="23">
      <t>カ</t>
    </rPh>
    <phoneticPr fontId="36"/>
  </si>
  <si>
    <t>振込は6月24日（月）まで</t>
    <rPh sb="9" eb="10">
      <t>ゲツ</t>
    </rPh>
    <phoneticPr fontId="36"/>
  </si>
  <si>
    <t>第56回　</t>
  </si>
  <si>
    <t>成宮　康弘</t>
    <rPh sb="0" eb="2">
      <t>ナルミヤ</t>
    </rPh>
    <rPh sb="3" eb="5">
      <t>ヤスヒロ</t>
    </rPh>
    <phoneticPr fontId="36"/>
  </si>
  <si>
    <t>森　皓輝</t>
    <rPh sb="0" eb="1">
      <t>モリ</t>
    </rPh>
    <rPh sb="2" eb="3">
      <t>コウ</t>
    </rPh>
    <rPh sb="3" eb="4">
      <t>テル</t>
    </rPh>
    <phoneticPr fontId="36"/>
  </si>
  <si>
    <t>2024年度</t>
    <rPh sb="4" eb="6">
      <t>ネンド</t>
    </rPh>
    <phoneticPr fontId="36"/>
  </si>
  <si>
    <r>
      <t>１０.</t>
    </r>
    <r>
      <rPr>
        <sz val="12"/>
        <color rgb="FFFF0000"/>
        <rFont val="Meiryo UI"/>
        <family val="3"/>
        <charset val="128"/>
      </rPr>
      <t>次回58回大会の申し込みについては　最終ページを確認</t>
    </r>
    <r>
      <rPr>
        <sz val="12"/>
        <rFont val="Meiryo UI"/>
        <family val="3"/>
        <charset val="128"/>
      </rPr>
      <t>ください。</t>
    </r>
    <rPh sb="8" eb="10">
      <t>タイカイ</t>
    </rPh>
    <phoneticPr fontId="36"/>
  </si>
  <si>
    <t>５位</t>
    <rPh sb="1" eb="2">
      <t>イ</t>
    </rPh>
    <phoneticPr fontId="36"/>
  </si>
  <si>
    <t>１位</t>
    <rPh sb="1" eb="2">
      <t>イ</t>
    </rPh>
    <phoneticPr fontId="36"/>
  </si>
  <si>
    <t>２位</t>
    <rPh sb="1" eb="2">
      <t>イ</t>
    </rPh>
    <phoneticPr fontId="36"/>
  </si>
  <si>
    <t>３位</t>
    <rPh sb="1" eb="2">
      <t>イ</t>
    </rPh>
    <phoneticPr fontId="36"/>
  </si>
  <si>
    <t>４位</t>
    <rPh sb="1" eb="2">
      <t>イ</t>
    </rPh>
    <phoneticPr fontId="36"/>
  </si>
  <si>
    <t>２位</t>
    <rPh sb="1" eb="2">
      <t>イ</t>
    </rPh>
    <phoneticPr fontId="36"/>
  </si>
  <si>
    <t>１位</t>
    <rPh sb="1" eb="2">
      <t>イ</t>
    </rPh>
    <phoneticPr fontId="36"/>
  </si>
  <si>
    <t>２位</t>
    <rPh sb="1" eb="2">
      <t>イ</t>
    </rPh>
    <phoneticPr fontId="36"/>
  </si>
  <si>
    <t>３位</t>
    <rPh sb="1" eb="2">
      <t>イ</t>
    </rPh>
    <phoneticPr fontId="36"/>
  </si>
  <si>
    <t>４位</t>
    <rPh sb="1" eb="2">
      <t>イ</t>
    </rPh>
    <phoneticPr fontId="36"/>
  </si>
  <si>
    <t>５位</t>
    <rPh sb="1" eb="2">
      <t>イ</t>
    </rPh>
    <phoneticPr fontId="36"/>
  </si>
  <si>
    <t>６位</t>
    <rPh sb="1" eb="2">
      <t>イ</t>
    </rPh>
    <phoneticPr fontId="36"/>
  </si>
  <si>
    <t>２位</t>
    <rPh sb="1" eb="2">
      <t>イ</t>
    </rPh>
    <phoneticPr fontId="36"/>
  </si>
  <si>
    <t>３位</t>
    <rPh sb="1" eb="2">
      <t>イ</t>
    </rPh>
    <phoneticPr fontId="36"/>
  </si>
  <si>
    <t>４位</t>
    <rPh sb="1" eb="2">
      <t>イ</t>
    </rPh>
    <phoneticPr fontId="36"/>
  </si>
  <si>
    <t>５位</t>
    <rPh sb="1" eb="2">
      <t>イ</t>
    </rPh>
    <phoneticPr fontId="36"/>
  </si>
  <si>
    <t>６位</t>
    <rPh sb="1" eb="2">
      <t>イ</t>
    </rPh>
    <phoneticPr fontId="36"/>
  </si>
  <si>
    <t>３位</t>
    <rPh sb="1" eb="2">
      <t>イ</t>
    </rPh>
    <phoneticPr fontId="36"/>
  </si>
  <si>
    <t>４位</t>
    <rPh sb="1" eb="2">
      <t>イ</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</si>
</sst>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 #,##0_ ;_ * \-#,##0_ ;_ * \-_ ;_ @_ "/>
    <numFmt numFmtId="177" formatCode="0&quot;人&quot;"/>
    <numFmt numFmtId="178" formatCode="0_);[Red]\(0\)"/>
    <numFmt numFmtId="179" formatCode="0&quot;回&quot;"/>
    <numFmt numFmtId="180" formatCode="0&quot;点&quot;"/>
    <numFmt numFmtId="181" formatCode="0_ "/>
    <numFmt numFmtId="182" formatCode="0.0000"/>
  </numFmts>
  <fonts count="84" x14ac:knownFonts="1">
    <font>
      <sz val="11"/>
      <color indexed="8"/>
      <name val="ＭＳ Ｐゴシック"/>
      <family val="3"/>
      <charset val="128"/>
    </font>
    <font>
      <b/>
      <sz val="11"/>
      <color indexed="8"/>
      <name val="ＭＳ Ｐゴシック"/>
      <family val="3"/>
      <charset val="128"/>
    </font>
    <font>
      <u/>
      <sz val="11"/>
      <color indexed="12"/>
      <name val="ＭＳ Ｐゴシック"/>
      <family val="3"/>
      <charset val="128"/>
    </font>
    <font>
      <b/>
      <sz val="11"/>
      <name val="ＭＳ Ｐゴシック"/>
      <family val="3"/>
      <charset val="128"/>
    </font>
    <font>
      <b/>
      <sz val="11"/>
      <color indexed="10"/>
      <name val="ＭＳ Ｐゴシック"/>
      <family val="3"/>
      <charset val="128"/>
    </font>
    <font>
      <b/>
      <sz val="11"/>
      <color indexed="17"/>
      <name val="ＭＳ Ｐゴシック"/>
      <family val="3"/>
      <charset val="128"/>
    </font>
    <font>
      <sz val="11"/>
      <name val="ＭＳ Ｐゴシック"/>
      <family val="3"/>
      <charset val="128"/>
    </font>
    <font>
      <sz val="12"/>
      <color indexed="8"/>
      <name val="ＭＳ Ｐゴシック"/>
      <family val="3"/>
      <charset val="128"/>
    </font>
    <font>
      <b/>
      <sz val="11"/>
      <color indexed="8"/>
      <name val="ＭＳ ゴシック"/>
      <family val="3"/>
      <charset val="128"/>
    </font>
    <font>
      <u/>
      <sz val="12"/>
      <color indexed="12"/>
      <name val="ＭＳ Ｐゴシック"/>
      <family val="3"/>
      <charset val="128"/>
    </font>
    <font>
      <b/>
      <sz val="14"/>
      <name val="ＭＳ Ｐゴシック"/>
      <family val="3"/>
      <charset val="128"/>
    </font>
    <font>
      <b/>
      <sz val="12"/>
      <name val="ＭＳ Ｐゴシック"/>
      <family val="3"/>
      <charset val="128"/>
    </font>
    <font>
      <b/>
      <sz val="16"/>
      <name val="ＭＳ Ｐゴシック"/>
      <family val="3"/>
      <charset val="128"/>
    </font>
    <font>
      <sz val="10"/>
      <name val="Arial"/>
      <family val="2"/>
    </font>
    <font>
      <b/>
      <sz val="11"/>
      <color indexed="10"/>
      <name val="ＭＳ ゴシック"/>
      <family val="3"/>
      <charset val="128"/>
    </font>
    <font>
      <b/>
      <sz val="9"/>
      <color indexed="8"/>
      <name val="ＭＳ Ｐゴシック"/>
      <family val="3"/>
      <charset val="128"/>
    </font>
    <font>
      <b/>
      <sz val="10"/>
      <name val="ＭＳ Ｐゴシック"/>
      <family val="3"/>
      <charset val="128"/>
    </font>
    <font>
      <b/>
      <sz val="12"/>
      <color indexed="8"/>
      <name val="ＭＳ Ｐゴシック"/>
      <family val="3"/>
      <charset val="128"/>
    </font>
    <font>
      <b/>
      <sz val="6"/>
      <color indexed="8"/>
      <name val="ＭＳ Ｐゴシック"/>
      <family val="3"/>
      <charset val="128"/>
    </font>
    <font>
      <b/>
      <sz val="10"/>
      <color indexed="8"/>
      <name val="ＭＳ Ｐゴシック"/>
      <family val="3"/>
      <charset val="128"/>
    </font>
    <font>
      <sz val="11"/>
      <color indexed="10"/>
      <name val="ＭＳ Ｐゴシック"/>
      <family val="3"/>
      <charset val="128"/>
    </font>
    <font>
      <b/>
      <sz val="9"/>
      <name val="ＭＳ Ｐゴシック"/>
      <family val="3"/>
      <charset val="128"/>
    </font>
    <font>
      <b/>
      <sz val="9"/>
      <color indexed="10"/>
      <name val="ＭＳ Ｐゴシック"/>
      <family val="3"/>
      <charset val="128"/>
    </font>
    <font>
      <b/>
      <sz val="11"/>
      <color indexed="13"/>
      <name val="ＭＳ Ｐゴシック"/>
      <family val="3"/>
      <charset val="128"/>
    </font>
    <font>
      <sz val="12"/>
      <name val="ＭＳ Ｐゴシック"/>
      <family val="3"/>
      <charset val="128"/>
    </font>
    <font>
      <b/>
      <sz val="13"/>
      <name val="ＭＳ Ｐゴシック"/>
      <family val="3"/>
      <charset val="128"/>
    </font>
    <font>
      <sz val="10"/>
      <name val="ＭＳ Ｐゴシック"/>
      <family val="3"/>
      <charset val="128"/>
    </font>
    <font>
      <sz val="14"/>
      <name val="ＭＳ Ｐゴシック"/>
      <family val="3"/>
      <charset val="128"/>
    </font>
    <font>
      <b/>
      <sz val="14"/>
      <color indexed="10"/>
      <name val="ＭＳ Ｐゴシック"/>
      <family val="3"/>
      <charset val="128"/>
    </font>
    <font>
      <b/>
      <sz val="16"/>
      <color indexed="10"/>
      <name val="ＭＳ Ｐゴシック"/>
      <family val="3"/>
      <charset val="128"/>
    </font>
    <font>
      <b/>
      <sz val="20"/>
      <color indexed="30"/>
      <name val="ＭＳ Ｐゴシック"/>
      <family val="3"/>
      <charset val="128"/>
    </font>
    <font>
      <b/>
      <sz val="12"/>
      <color indexed="10"/>
      <name val="ＭＳ Ｐゴシック"/>
      <family val="3"/>
      <charset val="128"/>
    </font>
    <font>
      <b/>
      <u/>
      <sz val="9"/>
      <name val="ＭＳ Ｐゴシック"/>
      <family val="3"/>
      <charset val="128"/>
    </font>
    <font>
      <b/>
      <sz val="8"/>
      <name val="ＭＳ Ｐゴシック"/>
      <family val="3"/>
      <charset val="128"/>
    </font>
    <font>
      <sz val="20"/>
      <color indexed="10"/>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ＭＳ Ｐゴシック"/>
      <family val="3"/>
      <charset val="128"/>
    </font>
    <font>
      <b/>
      <sz val="12"/>
      <color rgb="FFFF0000"/>
      <name val="ＭＳ Ｐゴシック"/>
      <family val="3"/>
      <charset val="128"/>
    </font>
    <font>
      <b/>
      <u/>
      <sz val="11"/>
      <color rgb="FFFF0000"/>
      <name val="ＭＳ Ｐゴシック"/>
      <family val="3"/>
      <charset val="128"/>
    </font>
    <font>
      <b/>
      <sz val="12"/>
      <color theme="1"/>
      <name val="ＭＳ Ｐゴシック"/>
      <family val="3"/>
      <charset val="128"/>
    </font>
    <font>
      <b/>
      <sz val="9"/>
      <color theme="1"/>
      <name val="ＭＳ Ｐゴシック"/>
      <family val="3"/>
      <charset val="128"/>
    </font>
    <font>
      <b/>
      <u/>
      <sz val="11"/>
      <color theme="1"/>
      <name val="ＭＳ Ｐゴシック"/>
      <family val="3"/>
      <charset val="128"/>
    </font>
    <font>
      <b/>
      <sz val="10"/>
      <color rgb="FFFF0000"/>
      <name val="ＭＳ Ｐゴシック"/>
      <family val="3"/>
      <charset val="128"/>
    </font>
    <font>
      <b/>
      <sz val="18"/>
      <color rgb="FFFF0000"/>
      <name val="ＭＳ Ｐゴシック"/>
      <family val="3"/>
      <charset val="128"/>
    </font>
    <font>
      <sz val="11"/>
      <color indexed="8"/>
      <name val="Meiryo UI"/>
      <family val="3"/>
      <charset val="128"/>
    </font>
    <font>
      <u/>
      <sz val="11"/>
      <color indexed="12"/>
      <name val="Meiryo UI"/>
      <family val="3"/>
      <charset val="128"/>
    </font>
    <font>
      <b/>
      <sz val="16"/>
      <name val="Meiryo UI"/>
      <family val="3"/>
      <charset val="128"/>
    </font>
    <font>
      <sz val="22"/>
      <name val="Meiryo UI"/>
      <family val="3"/>
      <charset val="128"/>
    </font>
    <font>
      <sz val="24"/>
      <color indexed="10"/>
      <name val="Meiryo UI"/>
      <family val="3"/>
      <charset val="128"/>
    </font>
    <font>
      <sz val="12"/>
      <color rgb="FFFF0000"/>
      <name val="Meiryo UI"/>
      <family val="3"/>
      <charset val="128"/>
    </font>
    <font>
      <sz val="11"/>
      <name val="Meiryo UI"/>
      <family val="3"/>
      <charset val="128"/>
    </font>
    <font>
      <b/>
      <sz val="11"/>
      <name val="Meiryo UI"/>
      <family val="3"/>
      <charset val="128"/>
    </font>
    <font>
      <u/>
      <sz val="11"/>
      <name val="Meiryo UI"/>
      <family val="3"/>
      <charset val="128"/>
    </font>
    <font>
      <b/>
      <sz val="11"/>
      <color rgb="FFFF0000"/>
      <name val="Meiryo UI"/>
      <family val="3"/>
      <charset val="128"/>
    </font>
    <font>
      <b/>
      <sz val="12"/>
      <name val="Meiryo UI"/>
      <family val="3"/>
      <charset val="128"/>
    </font>
    <font>
      <b/>
      <sz val="12"/>
      <color rgb="FFFF0000"/>
      <name val="Meiryo UI"/>
      <family val="3"/>
      <charset val="128"/>
    </font>
    <font>
      <b/>
      <sz val="20"/>
      <color rgb="FFFF0000"/>
      <name val="Meiryo UI"/>
      <family val="3"/>
      <charset val="128"/>
    </font>
    <font>
      <b/>
      <sz val="16"/>
      <color rgb="FFFF0000"/>
      <name val="Meiryo UI"/>
      <family val="3"/>
      <charset val="128"/>
    </font>
    <font>
      <sz val="16"/>
      <color rgb="FFFF0000"/>
      <name val="Meiryo UI"/>
      <family val="3"/>
      <charset val="128"/>
    </font>
    <font>
      <sz val="11"/>
      <color rgb="FFFF0000"/>
      <name val="Meiryo UI"/>
      <family val="3"/>
      <charset val="128"/>
    </font>
    <font>
      <sz val="14"/>
      <name val="Meiryo UI"/>
      <family val="3"/>
      <charset val="128"/>
    </font>
    <font>
      <sz val="11"/>
      <color indexed="17"/>
      <name val="Meiryo UI"/>
      <family val="3"/>
      <charset val="128"/>
    </font>
    <font>
      <b/>
      <sz val="11"/>
      <color indexed="8"/>
      <name val="Meiryo UI"/>
      <family val="3"/>
      <charset val="128"/>
    </font>
    <font>
      <sz val="12"/>
      <name val="Meiryo UI"/>
      <family val="3"/>
      <charset val="128"/>
    </font>
    <font>
      <b/>
      <sz val="10"/>
      <color indexed="10"/>
      <name val="ＭＳ Ｐゴシック"/>
      <family val="3"/>
      <charset val="128"/>
    </font>
    <font>
      <b/>
      <sz val="10"/>
      <color theme="1"/>
      <name val="ＭＳ Ｐゴシック"/>
      <family val="3"/>
      <charset val="128"/>
    </font>
    <font>
      <b/>
      <sz val="12"/>
      <color indexed="17"/>
      <name val="ＭＳ Ｐゴシック"/>
      <family val="3"/>
      <charset val="128"/>
    </font>
    <font>
      <b/>
      <u/>
      <sz val="16"/>
      <name val="ＭＳ Ｐゴシック"/>
      <family val="3"/>
      <charset val="128"/>
    </font>
    <font>
      <b/>
      <sz val="20"/>
      <name val="ＭＳ Ｐゴシック"/>
      <family val="3"/>
      <charset val="128"/>
    </font>
    <font>
      <b/>
      <sz val="20"/>
      <color rgb="FFFF0000"/>
      <name val="ＭＳ Ｐゴシック"/>
      <family val="3"/>
      <charset val="128"/>
    </font>
    <font>
      <b/>
      <sz val="6"/>
      <name val="ＭＳ Ｐゴシック"/>
      <family val="3"/>
      <charset val="128"/>
    </font>
    <font>
      <sz val="11"/>
      <color rgb="FFFF0000"/>
      <name val="ＭＳ Ｐゴシック"/>
      <family val="3"/>
      <charset val="128"/>
    </font>
    <font>
      <b/>
      <sz val="16"/>
      <color rgb="FFFF0000"/>
      <name val="ＭＳ Ｐゴシック"/>
      <family val="3"/>
      <charset val="128"/>
    </font>
    <font>
      <sz val="12"/>
      <color rgb="FFFF0000"/>
      <name val="ＭＳ Ｐゴシック"/>
      <family val="3"/>
      <charset val="128"/>
    </font>
    <font>
      <b/>
      <u/>
      <sz val="11"/>
      <name val="ＭＳ Ｐゴシック"/>
      <family val="3"/>
      <charset val="128"/>
    </font>
    <font>
      <b/>
      <sz val="11"/>
      <color rgb="FF00B050"/>
      <name val="ＭＳ Ｐゴシック"/>
      <family val="3"/>
      <charset val="128"/>
    </font>
    <font>
      <b/>
      <sz val="10"/>
      <color rgb="FF00B050"/>
      <name val="ＭＳ Ｐゴシック"/>
      <family val="3"/>
      <charset val="128"/>
    </font>
    <font>
      <b/>
      <sz val="11"/>
      <color rgb="FFFF0000"/>
      <name val="Segoe UI Symbol"/>
      <family val="3"/>
    </font>
    <font>
      <b/>
      <u/>
      <sz val="11"/>
      <color rgb="FF00B050"/>
      <name val="ＭＳ Ｐゴシック"/>
      <family val="3"/>
      <charset val="128"/>
    </font>
    <font>
      <b/>
      <sz val="11"/>
      <color rgb="FF00B050"/>
      <name val="Segoe UI Symbol"/>
      <family val="3"/>
    </font>
  </fonts>
  <fills count="30">
    <fill>
      <patternFill patternType="none"/>
    </fill>
    <fill>
      <patternFill patternType="gray125"/>
    </fill>
    <fill>
      <patternFill patternType="solid">
        <fgColor indexed="10"/>
        <bgColor indexed="64"/>
      </patternFill>
    </fill>
    <fill>
      <patternFill patternType="solid">
        <fgColor indexed="40"/>
        <bgColor indexed="64"/>
      </patternFill>
    </fill>
    <fill>
      <patternFill patternType="solid">
        <fgColor indexed="13"/>
        <bgColor indexed="64"/>
      </patternFill>
    </fill>
    <fill>
      <patternFill patternType="solid">
        <fgColor indexed="9"/>
        <bgColor indexed="64"/>
      </patternFill>
    </fill>
    <fill>
      <patternFill patternType="solid">
        <fgColor indexed="15"/>
        <bgColor indexed="15"/>
      </patternFill>
    </fill>
    <fill>
      <patternFill patternType="solid">
        <fgColor indexed="27"/>
        <bgColor indexed="27"/>
      </patternFill>
    </fill>
    <fill>
      <patternFill patternType="solid">
        <fgColor indexed="9"/>
        <bgColor indexed="26"/>
      </patternFill>
    </fill>
    <fill>
      <patternFill patternType="solid">
        <fgColor indexed="13"/>
        <bgColor indexed="34"/>
      </patternFill>
    </fill>
    <fill>
      <patternFill patternType="solid">
        <fgColor indexed="9"/>
        <bgColor indexed="31"/>
      </patternFill>
    </fill>
    <fill>
      <patternFill patternType="solid">
        <fgColor indexed="23"/>
        <bgColor indexed="55"/>
      </patternFill>
    </fill>
    <fill>
      <patternFill patternType="solid">
        <fgColor theme="9"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bgColor indexed="64"/>
      </patternFill>
    </fill>
    <fill>
      <patternFill patternType="solid">
        <fgColor theme="0"/>
        <bgColor indexed="26"/>
      </patternFill>
    </fill>
    <fill>
      <patternFill patternType="solid">
        <fgColor theme="4" tint="0.59999389629810485"/>
        <bgColor indexed="31"/>
      </patternFill>
    </fill>
    <fill>
      <patternFill patternType="solid">
        <fgColor theme="8" tint="0.59999389629810485"/>
        <bgColor indexed="64"/>
      </patternFill>
    </fill>
    <fill>
      <patternFill patternType="solid">
        <fgColor theme="8" tint="0.59999389629810485"/>
        <bgColor indexed="26"/>
      </patternFill>
    </fill>
    <fill>
      <patternFill patternType="solid">
        <fgColor theme="7" tint="0.79998168889431442"/>
        <bgColor indexed="9"/>
      </patternFill>
    </fill>
    <fill>
      <patternFill patternType="solid">
        <fgColor theme="7" tint="0.79998168889431442"/>
        <bgColor indexed="26"/>
      </patternFill>
    </fill>
    <fill>
      <patternFill patternType="solid">
        <fgColor theme="4" tint="0.79998168889431442"/>
        <bgColor indexed="64"/>
      </patternFill>
    </fill>
    <fill>
      <patternFill patternType="solid">
        <fgColor theme="4" tint="0.79998168889431442"/>
        <bgColor indexed="26"/>
      </patternFill>
    </fill>
    <fill>
      <patternFill patternType="solid">
        <fgColor theme="0" tint="-0.34998626667073579"/>
        <bgColor indexed="64"/>
      </patternFill>
    </fill>
    <fill>
      <patternFill patternType="solid">
        <fgColor theme="0" tint="-0.34998626667073579"/>
        <bgColor indexed="55"/>
      </patternFill>
    </fill>
  </fills>
  <borders count="102">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ck">
        <color indexed="64"/>
      </left>
      <right style="double">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8"/>
      </top>
      <bottom style="medium">
        <color indexed="8"/>
      </bottom>
      <diagonal/>
    </border>
    <border>
      <left/>
      <right style="thin">
        <color indexed="8"/>
      </right>
      <top style="medium">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style="medium">
        <color indexed="8"/>
      </right>
      <top style="medium">
        <color indexed="8"/>
      </top>
      <bottom/>
      <diagonal/>
    </border>
    <border>
      <left/>
      <right style="medium">
        <color indexed="8"/>
      </right>
      <top style="thin">
        <color indexed="8"/>
      </top>
      <bottom style="thin">
        <color indexed="8"/>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8"/>
      </top>
      <bottom/>
      <diagonal/>
    </border>
    <border>
      <left/>
      <right style="medium">
        <color indexed="8"/>
      </right>
      <top style="thin">
        <color indexed="8"/>
      </top>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medium">
        <color indexed="64"/>
      </bottom>
      <diagonal/>
    </border>
    <border>
      <left style="medium">
        <color indexed="8"/>
      </left>
      <right/>
      <top style="thin">
        <color indexed="8"/>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right style="medium">
        <color indexed="64"/>
      </right>
      <top style="medium">
        <color indexed="8"/>
      </top>
      <bottom/>
      <diagonal/>
    </border>
    <border>
      <left/>
      <right style="medium">
        <color indexed="64"/>
      </right>
      <top/>
      <bottom style="medium">
        <color indexed="8"/>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double">
        <color indexed="64"/>
      </bottom>
      <diagonal/>
    </border>
  </borders>
  <cellStyleXfs count="60">
    <xf numFmtId="0" fontId="0" fillId="0" borderId="0">
      <alignment vertical="center"/>
    </xf>
    <xf numFmtId="0" fontId="35" fillId="0" borderId="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176" fontId="13" fillId="0" borderId="0" applyFill="0" applyBorder="0" applyAlignment="0" applyProtection="0">
      <alignment vertical="center"/>
    </xf>
    <xf numFmtId="0" fontId="7" fillId="0" borderId="0"/>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7" fillId="0" borderId="0"/>
    <xf numFmtId="0" fontId="35" fillId="0" borderId="0">
      <alignment vertical="center"/>
    </xf>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lignment vertical="center"/>
    </xf>
    <xf numFmtId="0" fontId="35" fillId="0" borderId="0">
      <alignment vertical="center"/>
    </xf>
    <xf numFmtId="0" fontId="35" fillId="0" borderId="0" applyProtection="0">
      <alignment vertical="center"/>
    </xf>
    <xf numFmtId="0" fontId="35" fillId="0" borderId="0">
      <alignment vertical="center"/>
    </xf>
    <xf numFmtId="0" fontId="6" fillId="0" borderId="0">
      <alignment vertical="center"/>
    </xf>
    <xf numFmtId="0" fontId="35" fillId="0" borderId="0">
      <alignment vertical="center"/>
    </xf>
    <xf numFmtId="0" fontId="6" fillId="0" borderId="0"/>
    <xf numFmtId="0" fontId="6" fillId="0" borderId="0"/>
    <xf numFmtId="0" fontId="6" fillId="0" borderId="0"/>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6" fillId="0" borderId="0">
      <alignment vertical="center"/>
    </xf>
    <xf numFmtId="0" fontId="6" fillId="0" borderId="0">
      <alignment vertical="center"/>
    </xf>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pplyProtection="0">
      <alignment vertical="center"/>
    </xf>
    <xf numFmtId="0" fontId="6" fillId="0" borderId="0" applyProtection="0">
      <alignment vertical="center"/>
    </xf>
    <xf numFmtId="0" fontId="6" fillId="0" borderId="0"/>
    <xf numFmtId="0" fontId="6" fillId="0" borderId="0" applyProtection="0"/>
    <xf numFmtId="0" fontId="35" fillId="0" borderId="0">
      <alignment vertical="center"/>
    </xf>
    <xf numFmtId="0" fontId="6" fillId="0" borderId="0">
      <alignment vertical="center"/>
    </xf>
  </cellStyleXfs>
  <cellXfs count="865">
    <xf numFmtId="0" fontId="0" fillId="0" borderId="0" xfId="0">
      <alignment vertical="center"/>
    </xf>
    <xf numFmtId="0" fontId="1" fillId="0" borderId="0" xfId="0" applyFont="1" applyAlignment="1">
      <alignment vertical="top" wrapText="1"/>
    </xf>
    <xf numFmtId="0" fontId="1"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vertical="top" wrapText="1"/>
    </xf>
    <xf numFmtId="0" fontId="0" fillId="0" borderId="5" xfId="0" applyBorder="1" applyAlignment="1">
      <alignment horizontal="center"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3" borderId="0" xfId="0" applyFill="1">
      <alignment vertical="center"/>
    </xf>
    <xf numFmtId="0" fontId="3" fillId="0" borderId="9" xfId="49" applyFont="1" applyBorder="1">
      <alignment vertical="center"/>
    </xf>
    <xf numFmtId="0" fontId="1" fillId="0" borderId="0" xfId="49" applyFont="1" applyAlignment="1">
      <alignment horizontal="center" vertical="center"/>
    </xf>
    <xf numFmtId="0" fontId="3" fillId="0" borderId="0" xfId="49" applyFont="1" applyAlignment="1">
      <alignment horizontal="center" vertical="center"/>
    </xf>
    <xf numFmtId="0" fontId="4" fillId="0" borderId="0" xfId="49" applyFont="1">
      <alignment vertical="center"/>
    </xf>
    <xf numFmtId="0" fontId="5" fillId="0" borderId="0" xfId="49" applyFont="1" applyAlignment="1">
      <alignment horizontal="center" vertical="center"/>
    </xf>
    <xf numFmtId="0" fontId="3" fillId="0" borderId="0" xfId="49" applyFont="1">
      <alignment vertical="center"/>
    </xf>
    <xf numFmtId="0" fontId="4" fillId="0" borderId="10" xfId="49" applyFont="1" applyBorder="1" applyAlignment="1">
      <alignment horizontal="center" vertical="center"/>
    </xf>
    <xf numFmtId="0" fontId="4" fillId="0" borderId="0" xfId="49" applyFont="1" applyAlignment="1">
      <alignment horizontal="center" vertical="center"/>
    </xf>
    <xf numFmtId="0" fontId="5" fillId="0" borderId="0" xfId="49" applyFont="1">
      <alignment vertical="center"/>
    </xf>
    <xf numFmtId="0" fontId="6" fillId="0" borderId="0" xfId="49">
      <alignment vertical="center"/>
    </xf>
    <xf numFmtId="0" fontId="35" fillId="0" borderId="0" xfId="20">
      <alignment vertical="center"/>
    </xf>
    <xf numFmtId="0" fontId="35" fillId="0" borderId="11" xfId="20" applyBorder="1" applyAlignment="1">
      <alignment horizontal="center" vertical="center"/>
    </xf>
    <xf numFmtId="0" fontId="35" fillId="0" borderId="12" xfId="20" applyBorder="1">
      <alignment vertical="center"/>
    </xf>
    <xf numFmtId="0" fontId="35" fillId="0" borderId="13" xfId="20" applyBorder="1">
      <alignment vertical="center"/>
    </xf>
    <xf numFmtId="0" fontId="35" fillId="0" borderId="14" xfId="20" applyBorder="1">
      <alignment vertical="center"/>
    </xf>
    <xf numFmtId="0" fontId="35" fillId="0" borderId="15" xfId="20" applyBorder="1" applyAlignment="1">
      <alignment horizontal="center" vertical="center"/>
    </xf>
    <xf numFmtId="0" fontId="35" fillId="0" borderId="16" xfId="20" applyBorder="1" applyAlignment="1">
      <alignment horizontal="center" vertical="center"/>
    </xf>
    <xf numFmtId="0" fontId="35" fillId="0" borderId="17" xfId="20" applyBorder="1" applyAlignment="1">
      <alignment horizontal="left" vertical="center"/>
    </xf>
    <xf numFmtId="0" fontId="35" fillId="0" borderId="9" xfId="20" applyBorder="1">
      <alignment vertical="center"/>
    </xf>
    <xf numFmtId="0" fontId="2" fillId="0" borderId="9" xfId="3" applyBorder="1" applyAlignment="1" applyProtection="1">
      <alignment vertical="center"/>
    </xf>
    <xf numFmtId="0" fontId="35" fillId="0" borderId="18" xfId="20" applyBorder="1" applyAlignment="1">
      <alignment horizontal="center" vertical="center"/>
    </xf>
    <xf numFmtId="0" fontId="35" fillId="0" borderId="19" xfId="20" applyBorder="1" applyAlignment="1">
      <alignment horizontal="center" vertical="center"/>
    </xf>
    <xf numFmtId="0" fontId="35" fillId="0" borderId="19" xfId="20" applyBorder="1">
      <alignment vertical="center"/>
    </xf>
    <xf numFmtId="0" fontId="35" fillId="0" borderId="20" xfId="20" applyBorder="1" applyAlignment="1">
      <alignment horizontal="left" vertical="center"/>
    </xf>
    <xf numFmtId="0" fontId="35" fillId="0" borderId="21" xfId="20" applyBorder="1">
      <alignment vertical="center"/>
    </xf>
    <xf numFmtId="0" fontId="35" fillId="0" borderId="22" xfId="20" applyBorder="1" applyAlignment="1">
      <alignment horizontal="center" vertical="center"/>
    </xf>
    <xf numFmtId="0" fontId="7" fillId="0" borderId="23" xfId="8" applyBorder="1"/>
    <xf numFmtId="0" fontId="8" fillId="0" borderId="24" xfId="8" applyFont="1" applyBorder="1" applyAlignment="1">
      <alignment horizontal="left"/>
    </xf>
    <xf numFmtId="0" fontId="8" fillId="0" borderId="25" xfId="8" applyFont="1" applyBorder="1" applyAlignment="1">
      <alignment horizontal="left"/>
    </xf>
    <xf numFmtId="0" fontId="1" fillId="0" borderId="25" xfId="8" applyFont="1" applyBorder="1" applyAlignment="1">
      <alignment horizontal="left"/>
    </xf>
    <xf numFmtId="0" fontId="1" fillId="0" borderId="24" xfId="55" applyFont="1" applyBorder="1">
      <alignment vertical="center"/>
    </xf>
    <xf numFmtId="0" fontId="35" fillId="0" borderId="0" xfId="20" applyAlignment="1">
      <alignment horizontal="right" vertical="center"/>
    </xf>
    <xf numFmtId="0" fontId="7" fillId="0" borderId="26" xfId="8" applyBorder="1"/>
    <xf numFmtId="0" fontId="7" fillId="0" borderId="27" xfId="8" applyBorder="1"/>
    <xf numFmtId="0" fontId="7" fillId="0" borderId="28" xfId="8" applyBorder="1"/>
    <xf numFmtId="0" fontId="7" fillId="0" borderId="21" xfId="8" applyBorder="1"/>
    <xf numFmtId="0" fontId="7" fillId="0" borderId="22" xfId="8" applyBorder="1"/>
    <xf numFmtId="0" fontId="7" fillId="0" borderId="20" xfId="8" applyBorder="1"/>
    <xf numFmtId="0" fontId="1" fillId="0" borderId="29" xfId="55" applyFont="1" applyBorder="1">
      <alignment vertical="center"/>
    </xf>
    <xf numFmtId="0" fontId="6" fillId="0" borderId="0" xfId="39"/>
    <xf numFmtId="0" fontId="10" fillId="0" borderId="0" xfId="39" applyFont="1"/>
    <xf numFmtId="0" fontId="3" fillId="0" borderId="0" xfId="39" applyFont="1"/>
    <xf numFmtId="0" fontId="6" fillId="0" borderId="30" xfId="39" applyBorder="1"/>
    <xf numFmtId="0" fontId="6" fillId="0" borderId="31" xfId="39" applyBorder="1"/>
    <xf numFmtId="0" fontId="6" fillId="0" borderId="32" xfId="39" applyBorder="1"/>
    <xf numFmtId="0" fontId="11" fillId="0" borderId="0" xfId="39" applyFont="1" applyAlignment="1">
      <alignment horizontal="left" vertical="center"/>
    </xf>
    <xf numFmtId="0" fontId="6" fillId="0" borderId="33" xfId="39" applyBorder="1"/>
    <xf numFmtId="0" fontId="3" fillId="0" borderId="34" xfId="39" applyFont="1" applyBorder="1" applyAlignment="1">
      <alignment textRotation="255" wrapText="1"/>
    </xf>
    <xf numFmtId="0" fontId="6" fillId="0" borderId="0" xfId="39" applyAlignment="1">
      <alignment horizontal="left"/>
    </xf>
    <xf numFmtId="0" fontId="6" fillId="0" borderId="34" xfId="39" applyBorder="1"/>
    <xf numFmtId="0" fontId="3" fillId="0" borderId="0" xfId="39" applyFont="1" applyAlignment="1">
      <alignment horizontal="center" textRotation="255"/>
    </xf>
    <xf numFmtId="0" fontId="6" fillId="0" borderId="35" xfId="39" applyBorder="1"/>
    <xf numFmtId="0" fontId="6" fillId="0" borderId="36" xfId="39" applyBorder="1"/>
    <xf numFmtId="0" fontId="6" fillId="0" borderId="37" xfId="39" applyBorder="1"/>
    <xf numFmtId="0" fontId="6" fillId="0" borderId="18" xfId="39" applyBorder="1" applyAlignment="1">
      <alignment horizontal="center"/>
    </xf>
    <xf numFmtId="0" fontId="6" fillId="0" borderId="17" xfId="39" applyBorder="1"/>
    <xf numFmtId="0" fontId="6" fillId="0" borderId="9" xfId="39" applyBorder="1"/>
    <xf numFmtId="176" fontId="13" fillId="0" borderId="18" xfId="7" applyBorder="1" applyAlignment="1"/>
    <xf numFmtId="176" fontId="13" fillId="0" borderId="22" xfId="7" applyBorder="1" applyAlignment="1"/>
    <xf numFmtId="0" fontId="3" fillId="0" borderId="0" xfId="39" applyFont="1" applyAlignment="1">
      <alignment horizontal="center"/>
    </xf>
    <xf numFmtId="176" fontId="3" fillId="0" borderId="0" xfId="39" applyNumberFormat="1" applyFont="1"/>
    <xf numFmtId="0" fontId="3" fillId="0" borderId="0" xfId="34" applyFont="1">
      <alignment vertical="center"/>
    </xf>
    <xf numFmtId="0" fontId="6" fillId="0" borderId="0" xfId="34" applyFont="1" applyAlignment="1"/>
    <xf numFmtId="0" fontId="6" fillId="0" borderId="0" xfId="34" applyFont="1">
      <alignment vertical="center"/>
    </xf>
    <xf numFmtId="0" fontId="3" fillId="0" borderId="0" xfId="53" applyFont="1">
      <alignment vertical="center"/>
    </xf>
    <xf numFmtId="0" fontId="3" fillId="0" borderId="0" xfId="54" applyFont="1">
      <alignment vertical="center"/>
    </xf>
    <xf numFmtId="0" fontId="3" fillId="0" borderId="0" xfId="54" applyFont="1" applyAlignment="1">
      <alignment horizontal="right" vertical="center"/>
    </xf>
    <xf numFmtId="0" fontId="1" fillId="0" borderId="0" xfId="54" applyFont="1">
      <alignment vertical="center"/>
    </xf>
    <xf numFmtId="177" fontId="3" fillId="0" borderId="0" xfId="54" applyNumberFormat="1" applyFont="1">
      <alignment vertical="center"/>
    </xf>
    <xf numFmtId="10" fontId="3" fillId="0" borderId="0" xfId="54" applyNumberFormat="1" applyFont="1">
      <alignment vertical="center"/>
    </xf>
    <xf numFmtId="0" fontId="8" fillId="0" borderId="24" xfId="54" applyFont="1" applyBorder="1" applyAlignment="1">
      <alignment horizontal="left"/>
    </xf>
    <xf numFmtId="0" fontId="8" fillId="0" borderId="25" xfId="54" applyFont="1" applyBorder="1" applyAlignment="1">
      <alignment horizontal="left"/>
    </xf>
    <xf numFmtId="0" fontId="1" fillId="0" borderId="0" xfId="54" applyFont="1" applyAlignment="1"/>
    <xf numFmtId="0" fontId="0" fillId="0" borderId="0" xfId="54" applyFont="1">
      <alignment vertical="center"/>
    </xf>
    <xf numFmtId="0" fontId="8" fillId="0" borderId="27" xfId="54" applyFont="1" applyBorder="1" applyAlignment="1">
      <alignment horizontal="left"/>
    </xf>
    <xf numFmtId="0" fontId="1" fillId="0" borderId="38" xfId="54" applyFont="1" applyBorder="1" applyAlignment="1">
      <alignment horizontal="left"/>
    </xf>
    <xf numFmtId="0" fontId="1" fillId="0" borderId="28" xfId="54" applyFont="1" applyBorder="1">
      <alignment vertical="center"/>
    </xf>
    <xf numFmtId="0" fontId="8" fillId="0" borderId="38" xfId="54" applyFont="1" applyBorder="1" applyAlignment="1">
      <alignment horizontal="left"/>
    </xf>
    <xf numFmtId="0" fontId="14" fillId="0" borderId="27" xfId="54" applyFont="1" applyBorder="1" applyAlignment="1">
      <alignment horizontal="left"/>
    </xf>
    <xf numFmtId="0" fontId="4" fillId="0" borderId="38" xfId="54" applyFont="1" applyBorder="1" applyAlignment="1">
      <alignment horizontal="left"/>
    </xf>
    <xf numFmtId="0" fontId="14" fillId="0" borderId="39" xfId="54" applyFont="1" applyBorder="1" applyAlignment="1">
      <alignment horizontal="left"/>
    </xf>
    <xf numFmtId="0" fontId="4" fillId="0" borderId="20" xfId="54" applyFont="1" applyBorder="1" applyAlignment="1">
      <alignment horizontal="left"/>
    </xf>
    <xf numFmtId="0" fontId="14" fillId="0" borderId="0" xfId="54" applyFont="1" applyAlignment="1">
      <alignment horizontal="left"/>
    </xf>
    <xf numFmtId="0" fontId="4" fillId="0" borderId="0" xfId="54" applyFont="1" applyAlignment="1">
      <alignment horizontal="left"/>
    </xf>
    <xf numFmtId="0" fontId="1" fillId="0" borderId="0" xfId="34" applyFont="1">
      <alignment vertical="center"/>
    </xf>
    <xf numFmtId="0" fontId="3" fillId="0" borderId="0" xfId="54" applyFont="1" applyAlignment="1">
      <alignment horizontal="center" vertical="center"/>
    </xf>
    <xf numFmtId="0" fontId="1" fillId="0" borderId="0" xfId="54" applyFont="1" applyAlignment="1">
      <alignment horizontal="center"/>
    </xf>
    <xf numFmtId="0" fontId="1" fillId="0" borderId="0" xfId="54" applyFont="1" applyAlignment="1">
      <alignment horizontal="right"/>
    </xf>
    <xf numFmtId="0" fontId="4" fillId="0" borderId="0" xfId="54" applyFont="1" applyAlignment="1">
      <alignment horizontal="center"/>
    </xf>
    <xf numFmtId="0" fontId="0" fillId="0" borderId="0" xfId="54" applyFont="1" applyAlignment="1">
      <alignment horizontal="center"/>
    </xf>
    <xf numFmtId="0" fontId="35" fillId="0" borderId="0" xfId="34">
      <alignment vertical="center"/>
    </xf>
    <xf numFmtId="0" fontId="1" fillId="0" borderId="0" xfId="33" applyFont="1">
      <alignment vertical="center"/>
    </xf>
    <xf numFmtId="0" fontId="1" fillId="0" borderId="0" xfId="54" applyFont="1" applyAlignment="1">
      <alignment horizontal="center" vertical="center"/>
    </xf>
    <xf numFmtId="0" fontId="1" fillId="0" borderId="0" xfId="54" applyFont="1" applyAlignment="1">
      <alignment horizontal="left" vertical="center"/>
    </xf>
    <xf numFmtId="0" fontId="4" fillId="0" borderId="0" xfId="33" applyFont="1">
      <alignment vertical="center"/>
    </xf>
    <xf numFmtId="0" fontId="4" fillId="0" borderId="0" xfId="54" applyFont="1">
      <alignment vertical="center"/>
    </xf>
    <xf numFmtId="0" fontId="1" fillId="0" borderId="0" xfId="34" applyFont="1" applyAlignment="1">
      <alignment horizontal="right" vertical="center"/>
    </xf>
    <xf numFmtId="0" fontId="1" fillId="0" borderId="0" xfId="34" applyFont="1" applyAlignment="1">
      <alignment horizontal="right"/>
    </xf>
    <xf numFmtId="0" fontId="1" fillId="0" borderId="0" xfId="34" applyFont="1" applyAlignment="1"/>
    <xf numFmtId="0" fontId="1" fillId="0" borderId="40" xfId="54" applyFont="1" applyBorder="1" applyAlignment="1">
      <alignment horizontal="left" vertical="center" shrinkToFit="1"/>
    </xf>
    <xf numFmtId="0" fontId="1" fillId="0" borderId="20" xfId="54" applyFont="1" applyBorder="1" applyAlignment="1">
      <alignment horizontal="left" vertical="center" shrinkToFit="1"/>
    </xf>
    <xf numFmtId="0" fontId="3" fillId="4" borderId="0" xfId="54" applyFont="1" applyFill="1">
      <alignment vertical="center"/>
    </xf>
    <xf numFmtId="0" fontId="1" fillId="4" borderId="40" xfId="54" applyFont="1" applyFill="1" applyBorder="1" applyAlignment="1">
      <alignment horizontal="left" vertical="center" shrinkToFit="1"/>
    </xf>
    <xf numFmtId="0" fontId="1" fillId="4" borderId="20" xfId="54" applyFont="1" applyFill="1" applyBorder="1" applyAlignment="1">
      <alignment horizontal="left" vertical="center" shrinkToFit="1"/>
    </xf>
    <xf numFmtId="0" fontId="1" fillId="4" borderId="0" xfId="54" applyFont="1" applyFill="1">
      <alignment vertical="center"/>
    </xf>
    <xf numFmtId="0" fontId="1" fillId="4" borderId="0" xfId="34" applyFont="1" applyFill="1" applyAlignment="1"/>
    <xf numFmtId="0" fontId="1" fillId="0" borderId="20" xfId="54" applyFont="1" applyBorder="1" applyAlignment="1">
      <alignment horizontal="left" vertical="center"/>
    </xf>
    <xf numFmtId="0" fontId="1" fillId="0" borderId="40" xfId="54" applyFont="1" applyBorder="1" applyAlignment="1">
      <alignment horizontal="left" vertical="center"/>
    </xf>
    <xf numFmtId="0" fontId="4" fillId="0" borderId="40" xfId="54" applyFont="1" applyBorder="1" applyAlignment="1">
      <alignment horizontal="left" vertical="center" shrinkToFit="1"/>
    </xf>
    <xf numFmtId="0" fontId="4" fillId="0" borderId="20" xfId="54" applyFont="1" applyBorder="1" applyAlignment="1">
      <alignment horizontal="left" vertical="center" shrinkToFit="1"/>
    </xf>
    <xf numFmtId="0" fontId="3" fillId="0" borderId="40" xfId="54" applyFont="1" applyBorder="1" applyAlignment="1">
      <alignment horizontal="left" vertical="center" shrinkToFit="1"/>
    </xf>
    <xf numFmtId="0" fontId="3" fillId="0" borderId="20" xfId="54" applyFont="1" applyBorder="1" applyAlignment="1">
      <alignment horizontal="left" vertical="center" shrinkToFit="1"/>
    </xf>
    <xf numFmtId="0" fontId="3" fillId="5" borderId="20" xfId="54" applyFont="1" applyFill="1" applyBorder="1" applyAlignment="1">
      <alignment horizontal="left" vertical="center"/>
    </xf>
    <xf numFmtId="0" fontId="1" fillId="0" borderId="0" xfId="54" applyFont="1" applyAlignment="1">
      <alignment horizontal="right" vertical="center"/>
    </xf>
    <xf numFmtId="0" fontId="4" fillId="0" borderId="0" xfId="34" applyFont="1" applyAlignment="1"/>
    <xf numFmtId="0" fontId="35" fillId="0" borderId="0" xfId="34" applyAlignment="1"/>
    <xf numFmtId="0" fontId="1" fillId="4" borderId="0" xfId="54" applyFont="1" applyFill="1" applyAlignment="1">
      <alignment horizontal="right" vertical="center"/>
    </xf>
    <xf numFmtId="0" fontId="1" fillId="4" borderId="0" xfId="34" applyFont="1" applyFill="1" applyAlignment="1">
      <alignment horizontal="right"/>
    </xf>
    <xf numFmtId="0" fontId="35" fillId="4" borderId="0" xfId="34" applyFill="1" applyAlignment="1"/>
    <xf numFmtId="0" fontId="4" fillId="0" borderId="0" xfId="54" applyFont="1" applyAlignment="1">
      <alignment horizontal="left" vertical="center"/>
    </xf>
    <xf numFmtId="0" fontId="3" fillId="0" borderId="41" xfId="58" applyFont="1" applyBorder="1">
      <alignment vertical="center"/>
    </xf>
    <xf numFmtId="0" fontId="3" fillId="0" borderId="17" xfId="58" applyFont="1" applyBorder="1">
      <alignment vertical="center"/>
    </xf>
    <xf numFmtId="0" fontId="3" fillId="0" borderId="40" xfId="58" applyFont="1" applyBorder="1">
      <alignment vertical="center"/>
    </xf>
    <xf numFmtId="0" fontId="3" fillId="0" borderId="20" xfId="58" applyFont="1" applyBorder="1">
      <alignment vertical="center"/>
    </xf>
    <xf numFmtId="0" fontId="4" fillId="0" borderId="40" xfId="58" applyFont="1" applyBorder="1">
      <alignment vertical="center"/>
    </xf>
    <xf numFmtId="0" fontId="4" fillId="0" borderId="20" xfId="58" applyFont="1" applyBorder="1">
      <alignment vertical="center"/>
    </xf>
    <xf numFmtId="0" fontId="4" fillId="0" borderId="0" xfId="34" applyFont="1">
      <alignment vertical="center"/>
    </xf>
    <xf numFmtId="0" fontId="4" fillId="0" borderId="40" xfId="34" applyFont="1" applyBorder="1">
      <alignment vertical="center"/>
    </xf>
    <xf numFmtId="0" fontId="4" fillId="0" borderId="20" xfId="34" applyFont="1" applyBorder="1">
      <alignment vertical="center"/>
    </xf>
    <xf numFmtId="0" fontId="3" fillId="0" borderId="28" xfId="54" applyFont="1" applyBorder="1">
      <alignment vertical="center"/>
    </xf>
    <xf numFmtId="0" fontId="4" fillId="0" borderId="42" xfId="54" applyFont="1" applyBorder="1">
      <alignment vertical="center"/>
    </xf>
    <xf numFmtId="0" fontId="4" fillId="0" borderId="20" xfId="54" applyFont="1" applyBorder="1">
      <alignment vertical="center"/>
    </xf>
    <xf numFmtId="0" fontId="15" fillId="0" borderId="0" xfId="54" applyFont="1">
      <alignment vertical="center"/>
    </xf>
    <xf numFmtId="0" fontId="1" fillId="0" borderId="9" xfId="54" applyFont="1" applyBorder="1">
      <alignment vertical="center"/>
    </xf>
    <xf numFmtId="0" fontId="1" fillId="0" borderId="17" xfId="54" applyFont="1" applyBorder="1">
      <alignment vertical="center"/>
    </xf>
    <xf numFmtId="0" fontId="15" fillId="0" borderId="17" xfId="54" applyFont="1" applyBorder="1">
      <alignment vertical="center"/>
    </xf>
    <xf numFmtId="0" fontId="1" fillId="0" borderId="21" xfId="54" applyFont="1" applyBorder="1">
      <alignment vertical="center"/>
    </xf>
    <xf numFmtId="0" fontId="1" fillId="0" borderId="20" xfId="54" applyFont="1" applyBorder="1">
      <alignment vertical="center"/>
    </xf>
    <xf numFmtId="0" fontId="15" fillId="0" borderId="20" xfId="54" applyFont="1" applyBorder="1">
      <alignment vertical="center"/>
    </xf>
    <xf numFmtId="0" fontId="1" fillId="0" borderId="26" xfId="54" applyFont="1" applyBorder="1">
      <alignment vertical="center"/>
    </xf>
    <xf numFmtId="0" fontId="4" fillId="0" borderId="9" xfId="54" applyFont="1" applyBorder="1">
      <alignment vertical="center"/>
    </xf>
    <xf numFmtId="0" fontId="4" fillId="0" borderId="17" xfId="54" applyFont="1" applyBorder="1">
      <alignment vertical="center"/>
    </xf>
    <xf numFmtId="0" fontId="4" fillId="0" borderId="21" xfId="54" applyFont="1" applyBorder="1">
      <alignment vertical="center"/>
    </xf>
    <xf numFmtId="0" fontId="15" fillId="0" borderId="0" xfId="54" applyFont="1" applyAlignment="1">
      <alignment horizontal="right" vertical="center"/>
    </xf>
    <xf numFmtId="0" fontId="1" fillId="0" borderId="40" xfId="54" applyFont="1" applyBorder="1">
      <alignment vertical="center"/>
    </xf>
    <xf numFmtId="0" fontId="1" fillId="0" borderId="41" xfId="54" applyFont="1" applyBorder="1">
      <alignment vertical="center"/>
    </xf>
    <xf numFmtId="0" fontId="4" fillId="0" borderId="41" xfId="54" applyFont="1" applyBorder="1">
      <alignment vertical="center"/>
    </xf>
    <xf numFmtId="0" fontId="4" fillId="0" borderId="40" xfId="54" applyFont="1" applyBorder="1">
      <alignment vertical="center"/>
    </xf>
    <xf numFmtId="0" fontId="3" fillId="0" borderId="9" xfId="53" applyFont="1" applyBorder="1">
      <alignment vertical="center"/>
    </xf>
    <xf numFmtId="0" fontId="3" fillId="0" borderId="17" xfId="1" applyFont="1" applyBorder="1">
      <alignment vertical="center"/>
    </xf>
    <xf numFmtId="0" fontId="3" fillId="0" borderId="21" xfId="53" applyFont="1" applyBorder="1">
      <alignment vertical="center"/>
    </xf>
    <xf numFmtId="0" fontId="3" fillId="0" borderId="20" xfId="1" applyFont="1" applyBorder="1">
      <alignment vertical="center"/>
    </xf>
    <xf numFmtId="0" fontId="16" fillId="0" borderId="20" xfId="56" applyFont="1" applyBorder="1"/>
    <xf numFmtId="0" fontId="3" fillId="0" borderId="20" xfId="56" applyFont="1" applyBorder="1"/>
    <xf numFmtId="0" fontId="1" fillId="0" borderId="20" xfId="53" applyFont="1" applyBorder="1">
      <alignment vertical="center"/>
    </xf>
    <xf numFmtId="0" fontId="4" fillId="0" borderId="20" xfId="1" applyFont="1" applyBorder="1">
      <alignment vertical="center"/>
    </xf>
    <xf numFmtId="0" fontId="4" fillId="0" borderId="20" xfId="56" applyFont="1" applyBorder="1"/>
    <xf numFmtId="0" fontId="1" fillId="0" borderId="21" xfId="53" applyFont="1" applyBorder="1">
      <alignment vertical="center"/>
    </xf>
    <xf numFmtId="0" fontId="1" fillId="0" borderId="20" xfId="1" applyFont="1" applyBorder="1">
      <alignment vertical="center"/>
    </xf>
    <xf numFmtId="0" fontId="3" fillId="0" borderId="0" xfId="57" applyFont="1"/>
    <xf numFmtId="0" fontId="1" fillId="0" borderId="0" xfId="53" applyFont="1" applyAlignment="1">
      <alignment horizontal="right"/>
    </xf>
    <xf numFmtId="0" fontId="1" fillId="0" borderId="0" xfId="53" applyFont="1" applyAlignment="1"/>
    <xf numFmtId="0" fontId="4" fillId="0" borderId="9" xfId="53" applyFont="1" applyBorder="1">
      <alignment vertical="center"/>
    </xf>
    <xf numFmtId="0" fontId="4" fillId="0" borderId="21" xfId="53" applyFont="1" applyBorder="1">
      <alignment vertical="center"/>
    </xf>
    <xf numFmtId="177" fontId="1" fillId="0" borderId="0" xfId="54" applyNumberFormat="1" applyFont="1">
      <alignment vertical="center"/>
    </xf>
    <xf numFmtId="10" fontId="1" fillId="0" borderId="0" xfId="54" applyNumberFormat="1" applyFont="1">
      <alignment vertical="center"/>
    </xf>
    <xf numFmtId="0" fontId="3" fillId="0" borderId="0" xfId="56" applyFont="1"/>
    <xf numFmtId="0" fontId="3" fillId="0" borderId="18" xfId="56" applyFont="1" applyBorder="1"/>
    <xf numFmtId="0" fontId="3" fillId="0" borderId="17" xfId="53" applyFont="1" applyBorder="1">
      <alignment vertical="center"/>
    </xf>
    <xf numFmtId="0" fontId="3" fillId="0" borderId="39" xfId="56" applyFont="1" applyBorder="1"/>
    <xf numFmtId="0" fontId="3" fillId="0" borderId="22" xfId="56" applyFont="1" applyBorder="1"/>
    <xf numFmtId="0" fontId="4" fillId="0" borderId="39" xfId="56" applyFont="1" applyBorder="1"/>
    <xf numFmtId="0" fontId="16" fillId="0" borderId="0" xfId="53" applyFont="1">
      <alignment vertical="center"/>
    </xf>
    <xf numFmtId="0" fontId="4" fillId="0" borderId="0" xfId="56" applyFont="1"/>
    <xf numFmtId="177" fontId="1" fillId="0" borderId="0" xfId="34" applyNumberFormat="1" applyFont="1">
      <alignment vertical="center"/>
    </xf>
    <xf numFmtId="10" fontId="1" fillId="0" borderId="0" xfId="34" applyNumberFormat="1" applyFont="1">
      <alignment vertical="center"/>
    </xf>
    <xf numFmtId="0" fontId="3" fillId="0" borderId="0" xfId="33" applyFont="1" applyAlignment="1">
      <alignment horizontal="center" vertical="center"/>
    </xf>
    <xf numFmtId="0" fontId="1" fillId="0" borderId="0" xfId="33" applyFont="1" applyAlignment="1">
      <alignment horizontal="left" vertical="center"/>
    </xf>
    <xf numFmtId="0" fontId="1" fillId="0" borderId="0" xfId="37" applyFont="1" applyAlignment="1">
      <alignment horizontal="center" vertical="center"/>
    </xf>
    <xf numFmtId="0" fontId="1" fillId="0" borderId="0" xfId="34" applyFont="1" applyAlignment="1">
      <alignment horizontal="left" vertical="center"/>
    </xf>
    <xf numFmtId="0" fontId="4" fillId="0" borderId="0" xfId="33" applyFont="1" applyAlignment="1">
      <alignment horizontal="left" vertical="center"/>
    </xf>
    <xf numFmtId="0" fontId="4" fillId="0" borderId="0" xfId="37" applyFont="1" applyAlignment="1">
      <alignment horizontal="left" vertical="center"/>
    </xf>
    <xf numFmtId="0" fontId="1" fillId="0" borderId="0" xfId="37" applyFont="1" applyAlignment="1">
      <alignment horizontal="right"/>
    </xf>
    <xf numFmtId="0" fontId="17" fillId="0" borderId="0" xfId="37" applyFont="1" applyAlignment="1">
      <alignment horizontal="center" vertical="center"/>
    </xf>
    <xf numFmtId="0" fontId="1" fillId="0" borderId="0" xfId="37" applyFont="1" applyAlignment="1">
      <alignment horizontal="left"/>
    </xf>
    <xf numFmtId="0" fontId="1" fillId="0" borderId="0" xfId="37" applyFont="1" applyAlignment="1">
      <alignment horizontal="left" vertical="center"/>
    </xf>
    <xf numFmtId="0" fontId="1" fillId="0" borderId="0" xfId="34" applyFont="1" applyAlignment="1">
      <alignment horizontal="center" vertical="top"/>
    </xf>
    <xf numFmtId="0" fontId="4" fillId="0" borderId="0" xfId="37" applyFont="1" applyAlignment="1">
      <alignment horizontal="left"/>
    </xf>
    <xf numFmtId="0" fontId="18" fillId="0" borderId="0" xfId="54" applyFont="1">
      <alignment vertical="center"/>
    </xf>
    <xf numFmtId="0" fontId="19" fillId="0" borderId="0" xfId="54" applyFont="1">
      <alignment vertical="center"/>
    </xf>
    <xf numFmtId="0" fontId="6" fillId="0" borderId="0" xfId="11">
      <alignment vertical="center"/>
    </xf>
    <xf numFmtId="0" fontId="3" fillId="0" borderId="0" xfId="59" applyFont="1">
      <alignment vertical="center"/>
    </xf>
    <xf numFmtId="0" fontId="3" fillId="0" borderId="0" xfId="11" applyFont="1">
      <alignment vertical="center"/>
    </xf>
    <xf numFmtId="0" fontId="1" fillId="0" borderId="0" xfId="11" applyFont="1">
      <alignment vertical="center"/>
    </xf>
    <xf numFmtId="0" fontId="0" fillId="0" borderId="0" xfId="34" applyFont="1" applyAlignment="1"/>
    <xf numFmtId="0" fontId="20" fillId="0" borderId="0" xfId="11" applyFont="1">
      <alignment vertical="center"/>
    </xf>
    <xf numFmtId="0" fontId="0" fillId="0" borderId="0" xfId="11" applyFont="1">
      <alignment vertical="center"/>
    </xf>
    <xf numFmtId="0" fontId="1" fillId="0" borderId="0" xfId="11" applyFont="1" applyAlignment="1"/>
    <xf numFmtId="0" fontId="1" fillId="0" borderId="0" xfId="35" applyFont="1">
      <alignment vertical="center"/>
    </xf>
    <xf numFmtId="0" fontId="1" fillId="0" borderId="0" xfId="59" applyFont="1">
      <alignment vertical="center"/>
    </xf>
    <xf numFmtId="0" fontId="4" fillId="0" borderId="0" xfId="59" applyFont="1">
      <alignment vertical="center"/>
    </xf>
    <xf numFmtId="0" fontId="4" fillId="0" borderId="0" xfId="11" applyFont="1">
      <alignment vertical="center"/>
    </xf>
    <xf numFmtId="0" fontId="1" fillId="0" borderId="0" xfId="54" applyFont="1" applyAlignment="1">
      <alignment horizontal="left" vertical="center" shrinkToFit="1"/>
    </xf>
    <xf numFmtId="0" fontId="1" fillId="0" borderId="0" xfId="11" applyFont="1" applyAlignment="1">
      <alignment horizontal="right"/>
    </xf>
    <xf numFmtId="0" fontId="1" fillId="0" borderId="0" xfId="59" applyFont="1" applyAlignment="1">
      <alignment horizontal="right"/>
    </xf>
    <xf numFmtId="0" fontId="1" fillId="0" borderId="0" xfId="59" applyFont="1" applyAlignment="1"/>
    <xf numFmtId="0" fontId="4" fillId="0" borderId="0" xfId="35" applyFont="1">
      <alignment vertical="center"/>
    </xf>
    <xf numFmtId="0" fontId="4" fillId="0" borderId="0" xfId="54" applyFont="1" applyAlignment="1">
      <alignment horizontal="left" vertical="center" shrinkToFit="1"/>
    </xf>
    <xf numFmtId="0" fontId="3" fillId="0" borderId="0" xfId="54" applyFont="1" applyAlignment="1">
      <alignment horizontal="left" vertical="center"/>
    </xf>
    <xf numFmtId="0" fontId="3" fillId="0" borderId="0" xfId="54" applyFont="1" applyAlignment="1">
      <alignment horizontal="left" vertical="center" shrinkToFit="1"/>
    </xf>
    <xf numFmtId="0" fontId="3" fillId="0" borderId="0" xfId="58" applyFont="1">
      <alignment vertical="center"/>
    </xf>
    <xf numFmtId="0" fontId="3" fillId="0" borderId="0" xfId="34" applyFont="1" applyAlignment="1"/>
    <xf numFmtId="0" fontId="3" fillId="0" borderId="0" xfId="11" applyFont="1" applyAlignment="1"/>
    <xf numFmtId="0" fontId="21" fillId="0" borderId="0" xfId="54" applyFont="1">
      <alignment vertical="center"/>
    </xf>
    <xf numFmtId="0" fontId="22" fillId="0" borderId="0" xfId="54" applyFont="1">
      <alignment vertical="center"/>
    </xf>
    <xf numFmtId="0" fontId="1" fillId="5" borderId="0" xfId="11" applyFont="1" applyFill="1" applyAlignment="1">
      <alignment horizontal="left" vertical="center"/>
    </xf>
    <xf numFmtId="0" fontId="1" fillId="5" borderId="0" xfId="11" applyFont="1" applyFill="1">
      <alignment vertical="center"/>
    </xf>
    <xf numFmtId="0" fontId="4" fillId="0" borderId="0" xfId="1" applyFont="1">
      <alignment vertical="center"/>
    </xf>
    <xf numFmtId="0" fontId="1" fillId="0" borderId="0" xfId="53" applyFont="1">
      <alignment vertical="center"/>
    </xf>
    <xf numFmtId="0" fontId="5" fillId="0" borderId="0" xfId="54" applyFont="1">
      <alignment vertical="center"/>
    </xf>
    <xf numFmtId="0" fontId="23" fillId="0" borderId="0" xfId="54" applyFont="1">
      <alignment vertical="center"/>
    </xf>
    <xf numFmtId="0" fontId="3" fillId="0" borderId="0" xfId="1" applyFont="1">
      <alignment vertical="center"/>
    </xf>
    <xf numFmtId="0" fontId="16" fillId="0" borderId="0" xfId="56" applyFont="1"/>
    <xf numFmtId="0" fontId="1" fillId="0" borderId="0" xfId="1" applyFont="1">
      <alignment vertical="center"/>
    </xf>
    <xf numFmtId="0" fontId="4" fillId="0" borderId="0" xfId="57" applyFont="1"/>
    <xf numFmtId="0" fontId="4" fillId="0" borderId="0" xfId="53" applyFont="1">
      <alignment vertical="center"/>
    </xf>
    <xf numFmtId="0" fontId="8" fillId="0" borderId="0" xfId="11" applyFont="1" applyAlignment="1">
      <alignment horizontal="left"/>
    </xf>
    <xf numFmtId="0" fontId="1" fillId="0" borderId="0" xfId="11" applyFont="1" applyAlignment="1">
      <alignment horizontal="left"/>
    </xf>
    <xf numFmtId="0" fontId="14" fillId="0" borderId="0" xfId="11" applyFont="1" applyAlignment="1">
      <alignment horizontal="left"/>
    </xf>
    <xf numFmtId="0" fontId="4" fillId="0" borderId="0" xfId="11" applyFont="1" applyAlignment="1">
      <alignment horizontal="left"/>
    </xf>
    <xf numFmtId="178" fontId="1" fillId="0" borderId="0" xfId="54" applyNumberFormat="1" applyFont="1" applyAlignment="1">
      <alignment horizontal="right" vertical="center"/>
    </xf>
    <xf numFmtId="0" fontId="19" fillId="0" borderId="0" xfId="11" applyFont="1">
      <alignment vertical="center"/>
    </xf>
    <xf numFmtId="0" fontId="1" fillId="0" borderId="0" xfId="44" applyFont="1" applyAlignment="1"/>
    <xf numFmtId="0" fontId="1" fillId="0" borderId="0" xfId="33" applyFont="1" applyAlignment="1">
      <alignment horizontal="center" vertical="center"/>
    </xf>
    <xf numFmtId="0" fontId="1" fillId="0" borderId="0" xfId="44" applyFont="1">
      <alignment vertical="center"/>
    </xf>
    <xf numFmtId="0" fontId="1" fillId="0" borderId="0" xfId="50" applyFo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7" fillId="0" borderId="0" xfId="54" applyFont="1" applyAlignment="1">
      <alignment horizontal="center" vertical="center"/>
    </xf>
    <xf numFmtId="0" fontId="1" fillId="0" borderId="0" xfId="50" applyFont="1" applyAlignment="1"/>
    <xf numFmtId="0" fontId="1" fillId="0" borderId="0" xfId="58" applyFont="1">
      <alignment vertical="center"/>
    </xf>
    <xf numFmtId="0" fontId="14" fillId="0" borderId="0" xfId="9" applyFont="1" applyAlignment="1">
      <alignment horizontal="left"/>
    </xf>
    <xf numFmtId="0" fontId="4" fillId="0" borderId="0" xfId="9" applyFont="1" applyAlignment="1">
      <alignment horizontal="left"/>
    </xf>
    <xf numFmtId="0" fontId="1" fillId="0" borderId="0" xfId="9" applyFont="1">
      <alignment vertical="center"/>
    </xf>
    <xf numFmtId="0" fontId="4" fillId="0" borderId="0" xfId="44" applyFont="1">
      <alignment vertical="center"/>
    </xf>
    <xf numFmtId="49" fontId="3" fillId="0" borderId="0" xfId="54" applyNumberFormat="1" applyFont="1">
      <alignment vertical="center"/>
    </xf>
    <xf numFmtId="0" fontId="1" fillId="0" borderId="0" xfId="9" applyFont="1" applyAlignment="1">
      <alignment horizontal="left"/>
    </xf>
    <xf numFmtId="0" fontId="1" fillId="0" borderId="0" xfId="44" applyFont="1" applyAlignment="1">
      <alignment horizontal="center" vertical="center"/>
    </xf>
    <xf numFmtId="0" fontId="1" fillId="0" borderId="0" xfId="9" applyFont="1" applyAlignment="1">
      <alignment horizontal="center" vertical="center"/>
    </xf>
    <xf numFmtId="0" fontId="1" fillId="0" borderId="0" xfId="9" applyFont="1" applyAlignment="1"/>
    <xf numFmtId="0" fontId="24" fillId="0" borderId="0" xfId="0" applyFont="1" applyAlignment="1"/>
    <xf numFmtId="0" fontId="0" fillId="0" borderId="0" xfId="0" applyAlignment="1"/>
    <xf numFmtId="0" fontId="12" fillId="6" borderId="0" xfId="0" applyFont="1" applyFill="1" applyAlignment="1"/>
    <xf numFmtId="0" fontId="25" fillId="0" borderId="0" xfId="0" applyFont="1" applyAlignment="1"/>
    <xf numFmtId="0" fontId="11" fillId="0" borderId="0" xfId="0" applyFont="1" applyAlignment="1"/>
    <xf numFmtId="0" fontId="26" fillId="0" borderId="0" xfId="0" applyFont="1" applyAlignment="1"/>
    <xf numFmtId="0" fontId="10" fillId="0" borderId="0" xfId="0" applyFont="1" applyAlignment="1">
      <alignment horizontal="left" indent="1"/>
    </xf>
    <xf numFmtId="0" fontId="10" fillId="0" borderId="0" xfId="0" applyFont="1" applyAlignment="1"/>
    <xf numFmtId="0" fontId="10" fillId="0" borderId="0" xfId="0" applyFont="1" applyAlignment="1">
      <alignment horizontal="left" indent="2"/>
    </xf>
    <xf numFmtId="0" fontId="27" fillId="0" borderId="0" xfId="0" applyFont="1" applyAlignment="1"/>
    <xf numFmtId="0" fontId="28" fillId="0" borderId="0" xfId="0" applyFont="1" applyAlignment="1"/>
    <xf numFmtId="0" fontId="10" fillId="0" borderId="43" xfId="0" applyFont="1" applyBorder="1" applyAlignment="1"/>
    <xf numFmtId="0" fontId="27" fillId="0" borderId="44" xfId="0" applyFont="1" applyBorder="1" applyAlignment="1"/>
    <xf numFmtId="0" fontId="27" fillId="0" borderId="45" xfId="0" applyFont="1" applyBorder="1" applyAlignment="1"/>
    <xf numFmtId="0" fontId="10" fillId="0" borderId="46" xfId="0" applyFont="1" applyBorder="1" applyAlignment="1"/>
    <xf numFmtId="0" fontId="27" fillId="0" borderId="47" xfId="0" applyFont="1" applyBorder="1" applyAlignment="1"/>
    <xf numFmtId="0" fontId="27" fillId="0" borderId="48" xfId="0" applyFont="1" applyBorder="1" applyAlignment="1"/>
    <xf numFmtId="0" fontId="10" fillId="0" borderId="47" xfId="0" applyFont="1" applyBorder="1" applyAlignment="1">
      <alignment horizontal="center"/>
    </xf>
    <xf numFmtId="0" fontId="10" fillId="0" borderId="48" xfId="0" applyFont="1" applyBorder="1" applyAlignment="1"/>
    <xf numFmtId="0" fontId="10" fillId="0" borderId="49" xfId="0" applyFont="1" applyBorder="1" applyAlignment="1"/>
    <xf numFmtId="0" fontId="10" fillId="0" borderId="50" xfId="0" applyFont="1" applyBorder="1" applyAlignment="1"/>
    <xf numFmtId="0" fontId="10" fillId="0" borderId="9" xfId="0" applyFont="1" applyBorder="1" applyAlignment="1"/>
    <xf numFmtId="0" fontId="10" fillId="0" borderId="51" xfId="0" applyFont="1" applyBorder="1" applyAlignment="1"/>
    <xf numFmtId="0" fontId="10" fillId="0" borderId="17" xfId="0" applyFont="1" applyBorder="1" applyAlignment="1"/>
    <xf numFmtId="0" fontId="29" fillId="0" borderId="0" xfId="0" applyFont="1" applyAlignment="1"/>
    <xf numFmtId="0" fontId="31" fillId="0" borderId="0" xfId="0" applyFont="1" applyAlignment="1"/>
    <xf numFmtId="0" fontId="3" fillId="0" borderId="0" xfId="21" applyFont="1">
      <alignment vertical="center"/>
    </xf>
    <xf numFmtId="0" fontId="1" fillId="0" borderId="0" xfId="21" applyFont="1">
      <alignment vertical="center"/>
    </xf>
    <xf numFmtId="0" fontId="4" fillId="0" borderId="0" xfId="21" applyFont="1">
      <alignment vertical="center"/>
    </xf>
    <xf numFmtId="179" fontId="1" fillId="0" borderId="0" xfId="21" applyNumberFormat="1" applyFont="1">
      <alignment vertical="center"/>
    </xf>
    <xf numFmtId="0" fontId="3" fillId="0" borderId="0" xfId="21" applyFont="1" applyAlignment="1">
      <alignment horizontal="center" vertical="center"/>
    </xf>
    <xf numFmtId="180" fontId="4" fillId="0" borderId="0" xfId="21" applyNumberFormat="1" applyFont="1">
      <alignment vertical="center"/>
    </xf>
    <xf numFmtId="179" fontId="3" fillId="0" borderId="0" xfId="21" applyNumberFormat="1" applyFont="1">
      <alignment vertical="center"/>
    </xf>
    <xf numFmtId="0" fontId="3" fillId="5" borderId="0" xfId="0" applyFont="1" applyFill="1" applyAlignment="1"/>
    <xf numFmtId="0" fontId="3" fillId="0" borderId="0" xfId="0" applyFont="1" applyAlignment="1"/>
    <xf numFmtId="0" fontId="11" fillId="5" borderId="0" xfId="0" applyFont="1" applyFill="1" applyAlignment="1"/>
    <xf numFmtId="0" fontId="21" fillId="5" borderId="0" xfId="0" applyFont="1" applyFill="1" applyAlignment="1"/>
    <xf numFmtId="0" fontId="6" fillId="5" borderId="0" xfId="0" applyFont="1" applyFill="1" applyAlignment="1"/>
    <xf numFmtId="0" fontId="3" fillId="7" borderId="53" xfId="0" applyFont="1" applyFill="1" applyBorder="1" applyAlignment="1"/>
    <xf numFmtId="0" fontId="3" fillId="7" borderId="54" xfId="0" applyFont="1" applyFill="1" applyBorder="1" applyAlignment="1"/>
    <xf numFmtId="0" fontId="6" fillId="2" borderId="0" xfId="0" applyFont="1" applyFill="1" applyAlignment="1"/>
    <xf numFmtId="0" fontId="3" fillId="4" borderId="0" xfId="0" applyFont="1" applyFill="1" applyAlignment="1"/>
    <xf numFmtId="0" fontId="6" fillId="0" borderId="0" xfId="0" applyFont="1" applyAlignment="1"/>
    <xf numFmtId="0" fontId="3" fillId="5" borderId="36" xfId="0" applyFont="1" applyFill="1" applyBorder="1" applyAlignment="1"/>
    <xf numFmtId="0" fontId="3" fillId="5" borderId="33" xfId="0" applyFont="1" applyFill="1" applyBorder="1" applyAlignment="1"/>
    <xf numFmtId="0" fontId="3" fillId="8" borderId="0" xfId="0" applyFont="1" applyFill="1" applyAlignment="1"/>
    <xf numFmtId="0" fontId="3" fillId="7" borderId="1" xfId="0" applyFont="1" applyFill="1" applyBorder="1" applyAlignment="1"/>
    <xf numFmtId="0" fontId="21" fillId="0" borderId="0" xfId="0" applyFont="1" applyAlignment="1"/>
    <xf numFmtId="0" fontId="3" fillId="7" borderId="58" xfId="0" applyFont="1" applyFill="1" applyBorder="1" applyAlignment="1"/>
    <xf numFmtId="0" fontId="3" fillId="5" borderId="60" xfId="0" applyFont="1" applyFill="1" applyBorder="1" applyAlignment="1"/>
    <xf numFmtId="0" fontId="32" fillId="5" borderId="0" xfId="2" applyFont="1" applyFill="1" applyAlignment="1"/>
    <xf numFmtId="0" fontId="3" fillId="7" borderId="61" xfId="0" applyFont="1" applyFill="1" applyBorder="1" applyAlignment="1"/>
    <xf numFmtId="0" fontId="3" fillId="2" borderId="0" xfId="0" applyFont="1" applyFill="1" applyAlignment="1"/>
    <xf numFmtId="0" fontId="3" fillId="7" borderId="2" xfId="0" applyFont="1" applyFill="1" applyBorder="1" applyAlignment="1"/>
    <xf numFmtId="0" fontId="3" fillId="7" borderId="62" xfId="0" applyFont="1" applyFill="1" applyBorder="1" applyAlignment="1"/>
    <xf numFmtId="0" fontId="3" fillId="0" borderId="56" xfId="0" applyFont="1" applyBorder="1" applyAlignment="1"/>
    <xf numFmtId="0" fontId="3" fillId="0" borderId="55" xfId="0" applyFont="1" applyBorder="1" applyAlignment="1"/>
    <xf numFmtId="0" fontId="1" fillId="0" borderId="0" xfId="0" applyFont="1" applyAlignment="1"/>
    <xf numFmtId="0" fontId="32" fillId="0" borderId="0" xfId="2" applyFont="1" applyAlignment="1"/>
    <xf numFmtId="9" fontId="33" fillId="0" borderId="0" xfId="0" applyNumberFormat="1" applyFont="1" applyAlignment="1"/>
    <xf numFmtId="0" fontId="6" fillId="0" borderId="0" xfId="52">
      <alignment vertical="center"/>
    </xf>
    <xf numFmtId="0" fontId="2" fillId="0" borderId="0" xfId="2" quotePrefix="1" applyNumberFormat="1" applyAlignment="1">
      <alignment horizontal="center" vertical="top" wrapText="1"/>
    </xf>
    <xf numFmtId="0" fontId="2" fillId="0" borderId="7" xfId="2" quotePrefix="1" applyNumberFormat="1" applyBorder="1" applyAlignment="1">
      <alignment horizontal="center" vertical="top" wrapText="1"/>
    </xf>
    <xf numFmtId="0" fontId="38" fillId="5" borderId="0" xfId="0" applyFont="1" applyFill="1" applyAlignment="1"/>
    <xf numFmtId="0" fontId="39" fillId="0" borderId="0" xfId="21" applyFont="1">
      <alignment vertical="center"/>
    </xf>
    <xf numFmtId="0" fontId="38" fillId="0" borderId="0" xfId="21" applyFont="1">
      <alignment vertical="center"/>
    </xf>
    <xf numFmtId="0" fontId="12" fillId="12" borderId="0" xfId="39" applyFont="1" applyFill="1" applyAlignment="1">
      <alignment horizontal="center" vertical="center" textRotation="255"/>
    </xf>
    <xf numFmtId="0" fontId="3" fillId="12" borderId="0" xfId="39" applyFont="1" applyFill="1" applyAlignment="1">
      <alignment horizontal="left" vertical="top" textRotation="255"/>
    </xf>
    <xf numFmtId="0" fontId="37" fillId="0" borderId="0" xfId="42" applyFont="1">
      <alignment vertical="center"/>
    </xf>
    <xf numFmtId="0" fontId="40" fillId="5" borderId="0" xfId="42" applyFont="1" applyFill="1" applyAlignment="1"/>
    <xf numFmtId="0" fontId="40" fillId="10" borderId="0" xfId="42" applyFont="1" applyFill="1" applyAlignment="1"/>
    <xf numFmtId="0" fontId="38" fillId="13" borderId="52" xfId="0" applyFont="1" applyFill="1" applyBorder="1" applyAlignment="1"/>
    <xf numFmtId="0" fontId="3" fillId="13" borderId="30" xfId="0" applyFont="1" applyFill="1" applyBorder="1" applyAlignment="1"/>
    <xf numFmtId="0" fontId="3" fillId="13" borderId="31" xfId="0" applyFont="1" applyFill="1" applyBorder="1" applyAlignment="1"/>
    <xf numFmtId="0" fontId="3" fillId="13" borderId="52" xfId="0" applyFont="1" applyFill="1" applyBorder="1" applyAlignment="1"/>
    <xf numFmtId="0" fontId="38" fillId="13" borderId="30" xfId="0" applyFont="1" applyFill="1" applyBorder="1" applyAlignment="1"/>
    <xf numFmtId="0" fontId="38" fillId="13" borderId="31" xfId="0" applyFont="1" applyFill="1" applyBorder="1" applyAlignment="1"/>
    <xf numFmtId="0" fontId="41" fillId="0" borderId="0" xfId="0" applyFont="1" applyAlignment="1"/>
    <xf numFmtId="0" fontId="39" fillId="5" borderId="35" xfId="0" applyFont="1" applyFill="1" applyBorder="1" applyAlignment="1"/>
    <xf numFmtId="0" fontId="39" fillId="0" borderId="36" xfId="0" applyFont="1" applyBorder="1" applyAlignment="1"/>
    <xf numFmtId="0" fontId="39" fillId="0" borderId="55" xfId="0" applyFont="1" applyBorder="1" applyAlignment="1"/>
    <xf numFmtId="0" fontId="41" fillId="5" borderId="0" xfId="0" applyFont="1" applyFill="1" applyAlignment="1"/>
    <xf numFmtId="0" fontId="38" fillId="0" borderId="0" xfId="0" applyFont="1" applyAlignment="1"/>
    <xf numFmtId="0" fontId="6" fillId="14" borderId="18" xfId="39" applyFill="1" applyBorder="1" applyAlignment="1">
      <alignment horizontal="center"/>
    </xf>
    <xf numFmtId="0" fontId="6" fillId="14" borderId="17" xfId="39" applyFill="1" applyBorder="1"/>
    <xf numFmtId="0" fontId="6" fillId="14" borderId="9" xfId="39" applyFill="1" applyBorder="1"/>
    <xf numFmtId="176" fontId="13" fillId="14" borderId="18" xfId="7" applyFill="1" applyBorder="1" applyAlignment="1"/>
    <xf numFmtId="0" fontId="6" fillId="15" borderId="18" xfId="39" applyFill="1" applyBorder="1" applyAlignment="1">
      <alignment horizontal="center"/>
    </xf>
    <xf numFmtId="0" fontId="6" fillId="15" borderId="17" xfId="39" applyFill="1" applyBorder="1"/>
    <xf numFmtId="0" fontId="6" fillId="15" borderId="9" xfId="39" applyFill="1" applyBorder="1"/>
    <xf numFmtId="176" fontId="13" fillId="15" borderId="18" xfId="7" applyFill="1" applyBorder="1" applyAlignment="1"/>
    <xf numFmtId="0" fontId="6" fillId="16" borderId="18" xfId="39" applyFill="1" applyBorder="1" applyAlignment="1">
      <alignment horizontal="center"/>
    </xf>
    <xf numFmtId="0" fontId="6" fillId="16" borderId="17" xfId="39" applyFill="1" applyBorder="1"/>
    <xf numFmtId="0" fontId="6" fillId="16" borderId="9" xfId="39" applyFill="1" applyBorder="1"/>
    <xf numFmtId="176" fontId="13" fillId="16" borderId="18" xfId="7" applyFill="1" applyBorder="1" applyAlignment="1"/>
    <xf numFmtId="0" fontId="6" fillId="17" borderId="18" xfId="39" applyFill="1" applyBorder="1" applyAlignment="1">
      <alignment horizontal="center"/>
    </xf>
    <xf numFmtId="0" fontId="6" fillId="17" borderId="17" xfId="39" applyFill="1" applyBorder="1"/>
    <xf numFmtId="0" fontId="6" fillId="17" borderId="9" xfId="39" applyFill="1" applyBorder="1"/>
    <xf numFmtId="176" fontId="13" fillId="17" borderId="18" xfId="7" applyFill="1" applyBorder="1" applyAlignment="1"/>
    <xf numFmtId="0" fontId="6" fillId="18" borderId="18" xfId="39" applyFill="1" applyBorder="1" applyAlignment="1">
      <alignment horizontal="center"/>
    </xf>
    <xf numFmtId="0" fontId="6" fillId="18" borderId="17" xfId="39" applyFill="1" applyBorder="1"/>
    <xf numFmtId="0" fontId="6" fillId="18" borderId="9" xfId="39" applyFill="1" applyBorder="1"/>
    <xf numFmtId="176" fontId="13" fillId="18" borderId="18" xfId="7" applyFill="1" applyBorder="1" applyAlignment="1"/>
    <xf numFmtId="0" fontId="6" fillId="19" borderId="18" xfId="39" applyFill="1" applyBorder="1" applyAlignment="1">
      <alignment horizontal="center"/>
    </xf>
    <xf numFmtId="0" fontId="6" fillId="19" borderId="17" xfId="39" applyFill="1" applyBorder="1"/>
    <xf numFmtId="0" fontId="6" fillId="19" borderId="9" xfId="39" applyFill="1" applyBorder="1"/>
    <xf numFmtId="176" fontId="13" fillId="19" borderId="18" xfId="7" applyFill="1" applyBorder="1" applyAlignment="1"/>
    <xf numFmtId="0" fontId="39" fillId="13" borderId="33" xfId="0" applyFont="1" applyFill="1" applyBorder="1" applyAlignment="1"/>
    <xf numFmtId="0" fontId="43" fillId="0" borderId="0" xfId="0" applyFont="1" applyAlignment="1"/>
    <xf numFmtId="0" fontId="6" fillId="13" borderId="0" xfId="39" applyFill="1"/>
    <xf numFmtId="0" fontId="6" fillId="13" borderId="65" xfId="39" applyFill="1" applyBorder="1"/>
    <xf numFmtId="176" fontId="13" fillId="13" borderId="66" xfId="7" applyFill="1" applyBorder="1" applyAlignment="1"/>
    <xf numFmtId="0" fontId="6" fillId="13" borderId="67" xfId="39" applyFill="1" applyBorder="1"/>
    <xf numFmtId="0" fontId="6" fillId="13" borderId="68" xfId="39" applyFill="1" applyBorder="1"/>
    <xf numFmtId="0" fontId="6" fillId="13" borderId="69" xfId="39" applyFill="1" applyBorder="1" applyAlignment="1">
      <alignment horizontal="center"/>
    </xf>
    <xf numFmtId="0" fontId="6" fillId="13" borderId="70" xfId="39" applyFill="1" applyBorder="1"/>
    <xf numFmtId="176" fontId="13" fillId="13" borderId="18" xfId="7" applyFill="1" applyBorder="1" applyAlignment="1"/>
    <xf numFmtId="0" fontId="6" fillId="13" borderId="9" xfId="39" applyFill="1" applyBorder="1"/>
    <xf numFmtId="0" fontId="6" fillId="13" borderId="17" xfId="39" applyFill="1" applyBorder="1"/>
    <xf numFmtId="0" fontId="6" fillId="13" borderId="71" xfId="39" applyFill="1" applyBorder="1" applyAlignment="1">
      <alignment horizontal="center"/>
    </xf>
    <xf numFmtId="0" fontId="6" fillId="13" borderId="72" xfId="39" applyFill="1" applyBorder="1"/>
    <xf numFmtId="176" fontId="13" fillId="13" borderId="73" xfId="7" applyFill="1" applyBorder="1" applyAlignment="1"/>
    <xf numFmtId="0" fontId="6" fillId="13" borderId="74" xfId="39" applyFill="1" applyBorder="1"/>
    <xf numFmtId="0" fontId="6" fillId="13" borderId="75" xfId="39" applyFill="1" applyBorder="1"/>
    <xf numFmtId="0" fontId="6" fillId="13" borderId="76" xfId="39" applyFill="1" applyBorder="1" applyAlignment="1">
      <alignment horizontal="center"/>
    </xf>
    <xf numFmtId="0" fontId="3" fillId="20" borderId="35" xfId="0" applyFont="1" applyFill="1" applyBorder="1" applyAlignment="1"/>
    <xf numFmtId="0" fontId="3" fillId="20" borderId="36" xfId="0" applyFont="1" applyFill="1" applyBorder="1" applyAlignment="1"/>
    <xf numFmtId="0" fontId="3" fillId="20" borderId="55" xfId="0" applyFont="1" applyFill="1" applyBorder="1" applyAlignment="1"/>
    <xf numFmtId="0" fontId="3" fillId="21" borderId="0" xfId="0" applyFont="1" applyFill="1" applyAlignment="1"/>
    <xf numFmtId="0" fontId="44" fillId="5" borderId="0" xfId="0" applyFont="1" applyFill="1" applyAlignment="1"/>
    <xf numFmtId="180" fontId="3" fillId="0" borderId="0" xfId="21" applyNumberFormat="1" applyFont="1">
      <alignment vertical="center"/>
    </xf>
    <xf numFmtId="0" fontId="3" fillId="5" borderId="82" xfId="0" applyFont="1" applyFill="1" applyBorder="1" applyAlignment="1"/>
    <xf numFmtId="0" fontId="42" fillId="13" borderId="35" xfId="2" applyFont="1" applyFill="1" applyBorder="1" applyAlignment="1"/>
    <xf numFmtId="0" fontId="42" fillId="13" borderId="36" xfId="2" applyFont="1" applyFill="1" applyBorder="1" applyAlignment="1"/>
    <xf numFmtId="0" fontId="39" fillId="13" borderId="55" xfId="0" applyFont="1" applyFill="1" applyBorder="1" applyAlignment="1"/>
    <xf numFmtId="0" fontId="45" fillId="13" borderId="35" xfId="2" applyFont="1" applyFill="1" applyBorder="1" applyAlignment="1"/>
    <xf numFmtId="0" fontId="45" fillId="13" borderId="36" xfId="2" applyFont="1" applyFill="1" applyBorder="1" applyAlignment="1"/>
    <xf numFmtId="0" fontId="38" fillId="13" borderId="55" xfId="0" applyFont="1" applyFill="1" applyBorder="1" applyAlignment="1"/>
    <xf numFmtId="0" fontId="3" fillId="23" borderId="30" xfId="0" applyFont="1" applyFill="1" applyBorder="1" applyAlignment="1"/>
    <xf numFmtId="0" fontId="3" fillId="23" borderId="31" xfId="0" applyFont="1" applyFill="1" applyBorder="1" applyAlignment="1"/>
    <xf numFmtId="0" fontId="3" fillId="23" borderId="52" xfId="0" applyFont="1" applyFill="1" applyBorder="1" applyAlignment="1"/>
    <xf numFmtId="0" fontId="39" fillId="22" borderId="33" xfId="0" applyFont="1" applyFill="1" applyBorder="1" applyAlignment="1"/>
    <xf numFmtId="0" fontId="39" fillId="22" borderId="0" xfId="0" applyFont="1" applyFill="1" applyAlignment="1"/>
    <xf numFmtId="0" fontId="3" fillId="22" borderId="56" xfId="0" applyFont="1" applyFill="1" applyBorder="1" applyAlignment="1"/>
    <xf numFmtId="0" fontId="39" fillId="5" borderId="0" xfId="0" applyFont="1" applyFill="1" applyAlignment="1"/>
    <xf numFmtId="0" fontId="16" fillId="0" borderId="5" xfId="0" applyFont="1" applyBorder="1" applyAlignment="1"/>
    <xf numFmtId="181" fontId="3" fillId="11" borderId="0" xfId="0" applyNumberFormat="1" applyFont="1" applyFill="1" applyAlignment="1"/>
    <xf numFmtId="181" fontId="3" fillId="11" borderId="5" xfId="0" applyNumberFormat="1" applyFont="1" applyFill="1" applyBorder="1" applyAlignment="1"/>
    <xf numFmtId="181" fontId="3" fillId="11" borderId="79" xfId="0" applyNumberFormat="1" applyFont="1" applyFill="1" applyBorder="1" applyAlignment="1"/>
    <xf numFmtId="181" fontId="3" fillId="11" borderId="80" xfId="0" applyNumberFormat="1" applyFont="1" applyFill="1" applyBorder="1" applyAlignment="1"/>
    <xf numFmtId="181" fontId="3" fillId="11" borderId="77" xfId="0" applyNumberFormat="1" applyFont="1" applyFill="1" applyBorder="1" applyAlignment="1"/>
    <xf numFmtId="181" fontId="3" fillId="5" borderId="4" xfId="0" applyNumberFormat="1" applyFont="1" applyFill="1" applyBorder="1" applyAlignment="1"/>
    <xf numFmtId="181" fontId="3" fillId="5" borderId="5" xfId="0" applyNumberFormat="1" applyFont="1" applyFill="1" applyBorder="1" applyAlignment="1"/>
    <xf numFmtId="181" fontId="3" fillId="5" borderId="77" xfId="0" applyNumberFormat="1" applyFont="1" applyFill="1" applyBorder="1" applyAlignment="1"/>
    <xf numFmtId="181" fontId="3" fillId="5" borderId="86" xfId="0" applyNumberFormat="1" applyFont="1" applyFill="1" applyBorder="1" applyAlignment="1"/>
    <xf numFmtId="181" fontId="3" fillId="5" borderId="78" xfId="0" applyNumberFormat="1" applyFont="1" applyFill="1" applyBorder="1" applyAlignment="1"/>
    <xf numFmtId="181" fontId="3" fillId="5" borderId="0" xfId="0" applyNumberFormat="1" applyFont="1" applyFill="1" applyAlignment="1"/>
    <xf numFmtId="181" fontId="3" fillId="11" borderId="45" xfId="0" applyNumberFormat="1" applyFont="1" applyFill="1" applyBorder="1" applyAlignment="1"/>
    <xf numFmtId="181" fontId="3" fillId="11" borderId="44" xfId="0" applyNumberFormat="1" applyFont="1" applyFill="1" applyBorder="1" applyAlignment="1"/>
    <xf numFmtId="181" fontId="3" fillId="5" borderId="82" xfId="0" applyNumberFormat="1" applyFont="1" applyFill="1" applyBorder="1" applyAlignment="1"/>
    <xf numFmtId="181" fontId="3" fillId="5" borderId="60" xfId="0" applyNumberFormat="1" applyFont="1" applyFill="1" applyBorder="1" applyAlignment="1"/>
    <xf numFmtId="181" fontId="3" fillId="5" borderId="59" xfId="0" applyNumberFormat="1" applyFont="1" applyFill="1" applyBorder="1" applyAlignment="1"/>
    <xf numFmtId="181" fontId="3" fillId="5" borderId="79" xfId="0" applyNumberFormat="1" applyFont="1" applyFill="1" applyBorder="1" applyAlignment="1"/>
    <xf numFmtId="181" fontId="3" fillId="5" borderId="2" xfId="0" applyNumberFormat="1" applyFont="1" applyFill="1" applyBorder="1" applyAlignment="1"/>
    <xf numFmtId="181" fontId="3" fillId="11" borderId="1" xfId="0" applyNumberFormat="1" applyFont="1" applyFill="1" applyBorder="1" applyAlignment="1"/>
    <xf numFmtId="181" fontId="3" fillId="11" borderId="83" xfId="0" applyNumberFormat="1" applyFont="1" applyFill="1" applyBorder="1" applyAlignment="1"/>
    <xf numFmtId="181" fontId="3" fillId="11" borderId="82" xfId="0" applyNumberFormat="1" applyFont="1" applyFill="1" applyBorder="1" applyAlignment="1"/>
    <xf numFmtId="181" fontId="3" fillId="11" borderId="60" xfId="0" applyNumberFormat="1" applyFont="1" applyFill="1" applyBorder="1" applyAlignment="1"/>
    <xf numFmtId="181" fontId="3" fillId="11" borderId="47" xfId="0" applyNumberFormat="1" applyFont="1" applyFill="1" applyBorder="1" applyAlignment="1"/>
    <xf numFmtId="181" fontId="3" fillId="13" borderId="77" xfId="0" applyNumberFormat="1" applyFont="1" applyFill="1" applyBorder="1" applyAlignment="1"/>
    <xf numFmtId="181" fontId="3" fillId="5" borderId="84" xfId="0" applyNumberFormat="1" applyFont="1" applyFill="1" applyBorder="1" applyAlignment="1"/>
    <xf numFmtId="181" fontId="3" fillId="5" borderId="63" xfId="0" applyNumberFormat="1" applyFont="1" applyFill="1" applyBorder="1" applyAlignment="1"/>
    <xf numFmtId="181" fontId="3" fillId="0" borderId="2" xfId="0" applyNumberFormat="1" applyFont="1" applyBorder="1" applyAlignment="1"/>
    <xf numFmtId="181" fontId="3" fillId="5" borderId="1" xfId="0" applyNumberFormat="1" applyFont="1" applyFill="1" applyBorder="1" applyAlignment="1"/>
    <xf numFmtId="181" fontId="3" fillId="5" borderId="3" xfId="0" applyNumberFormat="1" applyFont="1" applyFill="1" applyBorder="1" applyAlignment="1"/>
    <xf numFmtId="181" fontId="3" fillId="11" borderId="3" xfId="0" applyNumberFormat="1" applyFont="1" applyFill="1" applyBorder="1" applyAlignment="1"/>
    <xf numFmtId="181" fontId="3" fillId="0" borderId="59" xfId="0" applyNumberFormat="1" applyFont="1" applyBorder="1" applyAlignment="1"/>
    <xf numFmtId="181" fontId="3" fillId="0" borderId="79" xfId="0" applyNumberFormat="1" applyFont="1" applyBorder="1" applyAlignment="1"/>
    <xf numFmtId="181" fontId="3" fillId="5" borderId="81" xfId="0" applyNumberFormat="1" applyFont="1" applyFill="1" applyBorder="1" applyAlignment="1"/>
    <xf numFmtId="181" fontId="3" fillId="5" borderId="85" xfId="0" applyNumberFormat="1" applyFont="1" applyFill="1" applyBorder="1" applyAlignment="1"/>
    <xf numFmtId="181" fontId="3" fillId="0" borderId="0" xfId="0" applyNumberFormat="1" applyFont="1" applyAlignment="1"/>
    <xf numFmtId="181" fontId="3" fillId="0" borderId="1" xfId="0" applyNumberFormat="1" applyFont="1" applyBorder="1" applyAlignment="1"/>
    <xf numFmtId="181" fontId="3" fillId="0" borderId="3" xfId="0" applyNumberFormat="1" applyFont="1" applyBorder="1" applyAlignment="1"/>
    <xf numFmtId="181" fontId="3" fillId="0" borderId="77" xfId="0" applyNumberFormat="1" applyFont="1" applyBorder="1" applyAlignment="1"/>
    <xf numFmtId="181" fontId="3" fillId="0" borderId="5" xfId="0" applyNumberFormat="1" applyFont="1" applyBorder="1" applyAlignment="1"/>
    <xf numFmtId="181" fontId="3" fillId="0" borderId="82" xfId="0" applyNumberFormat="1" applyFont="1" applyBorder="1" applyAlignment="1"/>
    <xf numFmtId="181" fontId="3" fillId="0" borderId="60" xfId="0" applyNumberFormat="1" applyFont="1" applyBorder="1" applyAlignment="1"/>
    <xf numFmtId="0" fontId="3" fillId="0" borderId="60" xfId="0" applyFont="1" applyBorder="1" applyAlignment="1"/>
    <xf numFmtId="181" fontId="3" fillId="0" borderId="78" xfId="0" applyNumberFormat="1" applyFont="1" applyBorder="1" applyAlignment="1"/>
    <xf numFmtId="181" fontId="3" fillId="0" borderId="45" xfId="0" applyNumberFormat="1" applyFont="1" applyBorder="1" applyAlignment="1"/>
    <xf numFmtId="181" fontId="3" fillId="0" borderId="63" xfId="0" applyNumberFormat="1" applyFont="1" applyBorder="1" applyAlignment="1"/>
    <xf numFmtId="181" fontId="3" fillId="0" borderId="83" xfId="0" applyNumberFormat="1" applyFont="1" applyBorder="1" applyAlignment="1"/>
    <xf numFmtId="179" fontId="39" fillId="0" borderId="0" xfId="21" applyNumberFormat="1" applyFont="1">
      <alignment vertical="center"/>
    </xf>
    <xf numFmtId="180" fontId="39" fillId="0" borderId="0" xfId="21" applyNumberFormat="1" applyFont="1">
      <alignment vertical="center"/>
    </xf>
    <xf numFmtId="0" fontId="48" fillId="0" borderId="0" xfId="0" applyFont="1" applyAlignment="1"/>
    <xf numFmtId="0" fontId="48" fillId="8" borderId="0" xfId="0" applyFont="1" applyFill="1" applyAlignment="1"/>
    <xf numFmtId="0" fontId="49" fillId="0" borderId="0" xfId="2" applyNumberFormat="1" applyFont="1" applyFill="1" applyBorder="1" applyAlignment="1" applyProtection="1"/>
    <xf numFmtId="0" fontId="48" fillId="24" borderId="87" xfId="0" applyFont="1" applyFill="1" applyBorder="1" applyAlignment="1"/>
    <xf numFmtId="0" fontId="48" fillId="24" borderId="88" xfId="0" applyFont="1" applyFill="1" applyBorder="1" applyAlignment="1"/>
    <xf numFmtId="0" fontId="50" fillId="24" borderId="88" xfId="0" applyFont="1" applyFill="1" applyBorder="1" applyAlignment="1"/>
    <xf numFmtId="0" fontId="48" fillId="24" borderId="89" xfId="0" applyFont="1" applyFill="1" applyBorder="1" applyAlignment="1"/>
    <xf numFmtId="0" fontId="48" fillId="24" borderId="90" xfId="0" applyFont="1" applyFill="1" applyBorder="1" applyAlignment="1"/>
    <xf numFmtId="0" fontId="48" fillId="24" borderId="0" xfId="0" applyFont="1" applyFill="1" applyAlignment="1"/>
    <xf numFmtId="0" fontId="48" fillId="24" borderId="91" xfId="0" applyFont="1" applyFill="1" applyBorder="1" applyAlignment="1"/>
    <xf numFmtId="0" fontId="51" fillId="24" borderId="0" xfId="0" applyFont="1" applyFill="1" applyAlignment="1"/>
    <xf numFmtId="0" fontId="52" fillId="24" borderId="0" xfId="0" applyFont="1" applyFill="1" applyAlignment="1"/>
    <xf numFmtId="0" fontId="48" fillId="24" borderId="92" xfId="0" applyFont="1" applyFill="1" applyBorder="1" applyAlignment="1"/>
    <xf numFmtId="0" fontId="48" fillId="24" borderId="93" xfId="0" applyFont="1" applyFill="1" applyBorder="1" applyAlignment="1"/>
    <xf numFmtId="0" fontId="48" fillId="25" borderId="93" xfId="0" applyFont="1" applyFill="1" applyBorder="1" applyAlignment="1"/>
    <xf numFmtId="0" fontId="48" fillId="24" borderId="94" xfId="0" applyFont="1" applyFill="1" applyBorder="1" applyAlignment="1"/>
    <xf numFmtId="0" fontId="54" fillId="8" borderId="0" xfId="0" applyFont="1" applyFill="1" applyAlignment="1"/>
    <xf numFmtId="0" fontId="55" fillId="8" borderId="0" xfId="0" applyFont="1" applyFill="1" applyAlignment="1"/>
    <xf numFmtId="0" fontId="56" fillId="0" borderId="0" xfId="2" applyNumberFormat="1" applyFont="1" applyFill="1" applyBorder="1" applyAlignment="1" applyProtection="1"/>
    <xf numFmtId="0" fontId="56" fillId="0" borderId="0" xfId="2" applyFont="1" applyFill="1">
      <alignment vertical="center"/>
    </xf>
    <xf numFmtId="0" fontId="57" fillId="8" borderId="0" xfId="0" applyFont="1" applyFill="1" applyAlignment="1"/>
    <xf numFmtId="0" fontId="58" fillId="0" borderId="0" xfId="0" applyFont="1" applyAlignment="1"/>
    <xf numFmtId="0" fontId="55" fillId="9" borderId="0" xfId="0" applyFont="1" applyFill="1" applyAlignment="1"/>
    <xf numFmtId="0" fontId="60" fillId="8" borderId="0" xfId="0" applyFont="1" applyFill="1">
      <alignment vertical="center"/>
    </xf>
    <xf numFmtId="0" fontId="61" fillId="8" borderId="0" xfId="0" applyFont="1" applyFill="1" applyAlignment="1"/>
    <xf numFmtId="0" fontId="62" fillId="8" borderId="0" xfId="0" applyFont="1" applyFill="1" applyAlignment="1"/>
    <xf numFmtId="0" fontId="63" fillId="8" borderId="0" xfId="0" applyFont="1" applyFill="1" applyAlignment="1"/>
    <xf numFmtId="0" fontId="64" fillId="8" borderId="0" xfId="0" applyFont="1" applyFill="1" applyAlignment="1"/>
    <xf numFmtId="0" fontId="65" fillId="8" borderId="0" xfId="0" applyFont="1" applyFill="1" applyAlignment="1"/>
    <xf numFmtId="0" fontId="66" fillId="8" borderId="0" xfId="0" applyFont="1" applyFill="1" applyAlignment="1"/>
    <xf numFmtId="0" fontId="54" fillId="0" borderId="0" xfId="0" applyFont="1" applyAlignment="1"/>
    <xf numFmtId="0" fontId="54" fillId="8" borderId="0" xfId="0" applyFont="1" applyFill="1" applyAlignment="1">
      <alignment horizontal="left"/>
    </xf>
    <xf numFmtId="0" fontId="54" fillId="8" borderId="0" xfId="0" applyFont="1" applyFill="1" applyAlignment="1">
      <alignment horizontal="left" vertical="center"/>
    </xf>
    <xf numFmtId="0" fontId="54" fillId="8" borderId="0" xfId="0" applyFont="1" applyFill="1" applyAlignment="1">
      <alignment horizontal="right"/>
    </xf>
    <xf numFmtId="0" fontId="54" fillId="8" borderId="0" xfId="0" applyFont="1" applyFill="1">
      <alignment vertical="center"/>
    </xf>
    <xf numFmtId="0" fontId="67" fillId="8" borderId="0" xfId="0" applyFont="1" applyFill="1" applyAlignment="1"/>
    <xf numFmtId="0" fontId="34" fillId="0" borderId="0" xfId="52" applyFont="1">
      <alignment vertical="center"/>
    </xf>
    <xf numFmtId="0" fontId="16" fillId="0" borderId="0" xfId="21" applyFont="1">
      <alignment vertical="center"/>
    </xf>
    <xf numFmtId="0" fontId="68" fillId="0" borderId="0" xfId="21" applyFont="1">
      <alignment vertical="center"/>
    </xf>
    <xf numFmtId="0" fontId="19" fillId="0" borderId="0" xfId="21" applyFont="1">
      <alignment vertical="center"/>
    </xf>
    <xf numFmtId="0" fontId="69" fillId="0" borderId="0" xfId="21" applyFont="1">
      <alignment vertical="center"/>
    </xf>
    <xf numFmtId="0" fontId="3"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xf>
    <xf numFmtId="0" fontId="10" fillId="0" borderId="0" xfId="0" applyFont="1" applyAlignment="1">
      <alignment horizontal="left"/>
    </xf>
    <xf numFmtId="0" fontId="30" fillId="0" borderId="0" xfId="0" applyFont="1" applyAlignment="1"/>
    <xf numFmtId="0" fontId="70" fillId="0" borderId="0" xfId="0" applyFont="1" applyAlignment="1"/>
    <xf numFmtId="182" fontId="16" fillId="0" borderId="5" xfId="0" applyNumberFormat="1" applyFont="1" applyBorder="1" applyAlignment="1"/>
    <xf numFmtId="0" fontId="11" fillId="0" borderId="0" xfId="0" applyFont="1" applyAlignment="1">
      <alignment horizontal="left" indent="1"/>
    </xf>
    <xf numFmtId="0" fontId="71" fillId="0" borderId="0" xfId="2" applyFont="1" applyAlignment="1"/>
    <xf numFmtId="0" fontId="72" fillId="0" borderId="0" xfId="0" applyFont="1" applyAlignment="1"/>
    <xf numFmtId="0" fontId="12" fillId="0" borderId="0" xfId="0" applyFont="1" applyAlignment="1"/>
    <xf numFmtId="31" fontId="72" fillId="0" borderId="0" xfId="0" applyNumberFormat="1" applyFont="1" applyAlignment="1"/>
    <xf numFmtId="0" fontId="16" fillId="0" borderId="8" xfId="0" applyFont="1" applyBorder="1" applyAlignment="1"/>
    <xf numFmtId="0" fontId="16" fillId="0" borderId="0" xfId="21" applyFont="1" applyAlignment="1">
      <alignment vertical="center" wrapText="1"/>
    </xf>
    <xf numFmtId="0" fontId="3" fillId="0" borderId="101" xfId="21" applyFont="1" applyBorder="1">
      <alignment vertical="center"/>
    </xf>
    <xf numFmtId="0" fontId="39" fillId="0" borderId="101" xfId="21" applyFont="1" applyBorder="1">
      <alignment vertical="center"/>
    </xf>
    <xf numFmtId="179" fontId="39" fillId="0" borderId="101" xfId="21" applyNumberFormat="1" applyFont="1" applyBorder="1">
      <alignment vertical="center"/>
    </xf>
    <xf numFmtId="56" fontId="59" fillId="24" borderId="93" xfId="0" applyNumberFormat="1" applyFont="1" applyFill="1" applyBorder="1" applyAlignment="1"/>
    <xf numFmtId="181" fontId="74" fillId="0" borderId="0" xfId="0" applyNumberFormat="1" applyFont="1" applyAlignment="1"/>
    <xf numFmtId="0" fontId="73" fillId="0" borderId="0" xfId="0" applyFont="1" applyAlignment="1"/>
    <xf numFmtId="0" fontId="3" fillId="0" borderId="36" xfId="0" applyFont="1" applyBorder="1" applyAlignment="1"/>
    <xf numFmtId="0" fontId="55" fillId="0" borderId="0" xfId="0" applyFont="1" applyAlignment="1"/>
    <xf numFmtId="0" fontId="3" fillId="5" borderId="7" xfId="0" applyFont="1" applyFill="1" applyBorder="1" applyAlignment="1"/>
    <xf numFmtId="0" fontId="38" fillId="7" borderId="53" xfId="0" applyFont="1" applyFill="1" applyBorder="1" applyAlignment="1"/>
    <xf numFmtId="0" fontId="38" fillId="7" borderId="57" xfId="0" applyFont="1" applyFill="1" applyBorder="1" applyAlignment="1"/>
    <xf numFmtId="0" fontId="39" fillId="0" borderId="0" xfId="0" applyFont="1" applyAlignment="1"/>
    <xf numFmtId="0" fontId="75" fillId="0" borderId="0" xfId="52" applyFont="1">
      <alignment vertical="center"/>
    </xf>
    <xf numFmtId="0" fontId="75" fillId="8" borderId="0" xfId="0" applyFont="1" applyFill="1" applyAlignment="1"/>
    <xf numFmtId="0" fontId="47" fillId="5" borderId="0" xfId="0" applyFont="1" applyFill="1" applyAlignment="1">
      <alignment horizontal="left"/>
    </xf>
    <xf numFmtId="0" fontId="77" fillId="0" borderId="0" xfId="0" applyFont="1" applyAlignment="1"/>
    <xf numFmtId="0" fontId="46" fillId="0" borderId="8" xfId="0" applyFont="1" applyBorder="1" applyAlignment="1"/>
    <xf numFmtId="0" fontId="46" fillId="0" borderId="101" xfId="21" applyFont="1" applyBorder="1">
      <alignment vertical="center"/>
    </xf>
    <xf numFmtId="181" fontId="39" fillId="0" borderId="59" xfId="0" applyNumberFormat="1" applyFont="1" applyBorder="1" applyAlignment="1"/>
    <xf numFmtId="181" fontId="39" fillId="0" borderId="79" xfId="0" applyNumberFormat="1" applyFont="1" applyBorder="1" applyAlignment="1"/>
    <xf numFmtId="181" fontId="39" fillId="5" borderId="82" xfId="0" applyNumberFormat="1" applyFont="1" applyFill="1" applyBorder="1" applyAlignment="1"/>
    <xf numFmtId="181" fontId="39" fillId="5" borderId="60" xfId="0" applyNumberFormat="1" applyFont="1" applyFill="1" applyBorder="1" applyAlignment="1"/>
    <xf numFmtId="181" fontId="39" fillId="5" borderId="86" xfId="0" applyNumberFormat="1" applyFont="1" applyFill="1" applyBorder="1" applyAlignment="1"/>
    <xf numFmtId="181" fontId="39" fillId="5" borderId="78" xfId="0" applyNumberFormat="1" applyFont="1" applyFill="1" applyBorder="1" applyAlignment="1"/>
    <xf numFmtId="181" fontId="39" fillId="5" borderId="4" xfId="0" applyNumberFormat="1" applyFont="1" applyFill="1" applyBorder="1" applyAlignment="1"/>
    <xf numFmtId="181" fontId="39" fillId="5" borderId="5" xfId="0" applyNumberFormat="1" applyFont="1" applyFill="1" applyBorder="1" applyAlignment="1"/>
    <xf numFmtId="181" fontId="39" fillId="5" borderId="77" xfId="0" applyNumberFormat="1" applyFont="1" applyFill="1" applyBorder="1" applyAlignment="1"/>
    <xf numFmtId="181" fontId="39" fillId="5" borderId="59" xfId="0" applyNumberFormat="1" applyFont="1" applyFill="1" applyBorder="1" applyAlignment="1"/>
    <xf numFmtId="181" fontId="39" fillId="5" borderId="79" xfId="0" applyNumberFormat="1" applyFont="1" applyFill="1" applyBorder="1" applyAlignment="1"/>
    <xf numFmtId="181" fontId="39" fillId="5" borderId="2" xfId="0" applyNumberFormat="1" applyFont="1" applyFill="1" applyBorder="1" applyAlignment="1"/>
    <xf numFmtId="181" fontId="39" fillId="11" borderId="0" xfId="0" applyNumberFormat="1" applyFont="1" applyFill="1" applyAlignment="1"/>
    <xf numFmtId="181" fontId="39" fillId="0" borderId="0" xfId="0" applyNumberFormat="1" applyFont="1" applyAlignment="1"/>
    <xf numFmtId="181" fontId="39" fillId="0" borderId="1" xfId="0" applyNumberFormat="1" applyFont="1" applyBorder="1" applyAlignment="1"/>
    <xf numFmtId="181" fontId="39" fillId="0" borderId="3" xfId="0" applyNumberFormat="1" applyFont="1" applyBorder="1" applyAlignment="1"/>
    <xf numFmtId="181" fontId="39" fillId="0" borderId="77" xfId="0" applyNumberFormat="1" applyFont="1" applyBorder="1" applyAlignment="1"/>
    <xf numFmtId="181" fontId="39" fillId="0" borderId="82" xfId="0" applyNumberFormat="1" applyFont="1" applyBorder="1" applyAlignment="1"/>
    <xf numFmtId="181" fontId="39" fillId="0" borderId="60" xfId="0" applyNumberFormat="1" applyFont="1" applyBorder="1" applyAlignment="1"/>
    <xf numFmtId="181" fontId="39" fillId="11" borderId="45" xfId="0" applyNumberFormat="1" applyFont="1" applyFill="1" applyBorder="1" applyAlignment="1"/>
    <xf numFmtId="181" fontId="39" fillId="11" borderId="44" xfId="0" applyNumberFormat="1" applyFont="1" applyFill="1" applyBorder="1" applyAlignment="1"/>
    <xf numFmtId="181" fontId="39" fillId="11" borderId="1" xfId="0" applyNumberFormat="1" applyFont="1" applyFill="1" applyBorder="1" applyAlignment="1"/>
    <xf numFmtId="181" fontId="39" fillId="11" borderId="83" xfId="0" applyNumberFormat="1" applyFont="1" applyFill="1" applyBorder="1" applyAlignment="1"/>
    <xf numFmtId="181" fontId="39" fillId="5" borderId="0" xfId="0" applyNumberFormat="1" applyFont="1" applyFill="1" applyAlignment="1"/>
    <xf numFmtId="181" fontId="39" fillId="11" borderId="82" xfId="0" applyNumberFormat="1" applyFont="1" applyFill="1" applyBorder="1" applyAlignment="1"/>
    <xf numFmtId="181" fontId="39" fillId="11" borderId="60" xfId="0" applyNumberFormat="1" applyFont="1" applyFill="1" applyBorder="1" applyAlignment="1"/>
    <xf numFmtId="181" fontId="39" fillId="13" borderId="77" xfId="0" applyNumberFormat="1" applyFont="1" applyFill="1" applyBorder="1" applyAlignment="1"/>
    <xf numFmtId="181" fontId="39" fillId="5" borderId="84" xfId="0" applyNumberFormat="1" applyFont="1" applyFill="1" applyBorder="1" applyAlignment="1"/>
    <xf numFmtId="181" fontId="39" fillId="5" borderId="63" xfId="0" applyNumberFormat="1" applyFont="1" applyFill="1" applyBorder="1" applyAlignment="1"/>
    <xf numFmtId="0" fontId="3" fillId="0" borderId="0" xfId="0" applyFont="1" applyAlignment="1">
      <alignment horizontal="center"/>
    </xf>
    <xf numFmtId="0" fontId="3" fillId="20" borderId="30" xfId="0" applyFont="1" applyFill="1" applyBorder="1" applyAlignment="1"/>
    <xf numFmtId="0" fontId="3" fillId="20" borderId="31" xfId="0" applyFont="1" applyFill="1" applyBorder="1" applyAlignment="1"/>
    <xf numFmtId="0" fontId="3" fillId="20" borderId="52" xfId="0" applyFont="1" applyFill="1" applyBorder="1" applyAlignment="1"/>
    <xf numFmtId="0" fontId="39" fillId="13" borderId="0" xfId="0" applyFont="1" applyFill="1" applyAlignment="1"/>
    <xf numFmtId="0" fontId="3" fillId="13" borderId="56" xfId="0" applyFont="1" applyFill="1" applyBorder="1" applyAlignment="1"/>
    <xf numFmtId="0" fontId="78" fillId="13" borderId="35" xfId="2" applyFont="1" applyFill="1" applyBorder="1" applyAlignment="1"/>
    <xf numFmtId="0" fontId="78" fillId="13" borderId="36" xfId="2" applyFont="1" applyFill="1" applyBorder="1" applyAlignment="1"/>
    <xf numFmtId="0" fontId="3" fillId="13" borderId="55" xfId="0" applyFont="1" applyFill="1" applyBorder="1" applyAlignment="1"/>
    <xf numFmtId="0" fontId="3" fillId="5" borderId="35" xfId="0" applyFont="1" applyFill="1" applyBorder="1" applyAlignment="1"/>
    <xf numFmtId="181" fontId="3" fillId="13" borderId="0" xfId="0" applyNumberFormat="1" applyFont="1" applyFill="1" applyAlignment="1"/>
    <xf numFmtId="181" fontId="3" fillId="13" borderId="5" xfId="0" applyNumberFormat="1" applyFont="1" applyFill="1" applyBorder="1" applyAlignment="1"/>
    <xf numFmtId="181" fontId="3" fillId="13" borderId="59" xfId="0" applyNumberFormat="1" applyFont="1" applyFill="1" applyBorder="1" applyAlignment="1"/>
    <xf numFmtId="0" fontId="3" fillId="13" borderId="60" xfId="0" applyFont="1" applyFill="1" applyBorder="1" applyAlignment="1"/>
    <xf numFmtId="0" fontId="39" fillId="0" borderId="0" xfId="0" applyFont="1" applyAlignment="1">
      <alignment horizontal="left" indent="1"/>
    </xf>
    <xf numFmtId="0" fontId="3" fillId="13" borderId="33" xfId="0" applyFont="1" applyFill="1" applyBorder="1" applyAlignment="1"/>
    <xf numFmtId="0" fontId="3" fillId="13" borderId="0" xfId="0" applyFont="1" applyFill="1" applyAlignment="1"/>
    <xf numFmtId="181" fontId="3" fillId="13" borderId="60" xfId="0" applyNumberFormat="1" applyFont="1" applyFill="1" applyBorder="1" applyAlignment="1"/>
    <xf numFmtId="0" fontId="46" fillId="0" borderId="8" xfId="0" applyFont="1" applyBorder="1" applyAlignment="1">
      <alignment horizontal="right"/>
    </xf>
    <xf numFmtId="0" fontId="16" fillId="0" borderId="5" xfId="0" applyFont="1" applyBorder="1" applyAlignment="1">
      <alignment horizontal="right"/>
    </xf>
    <xf numFmtId="0" fontId="16" fillId="0" borderId="8" xfId="0" applyFont="1" applyBorder="1" applyAlignment="1">
      <alignment horizontal="right"/>
    </xf>
    <xf numFmtId="0" fontId="16" fillId="13" borderId="8" xfId="0" applyFont="1" applyFill="1" applyBorder="1" applyAlignment="1">
      <alignment horizontal="right"/>
    </xf>
    <xf numFmtId="0" fontId="3" fillId="5" borderId="1" xfId="0" applyFont="1" applyFill="1" applyBorder="1" applyAlignment="1">
      <alignment horizontal="center"/>
    </xf>
    <xf numFmtId="0" fontId="3" fillId="5" borderId="95" xfId="0" applyFont="1" applyFill="1" applyBorder="1" applyAlignment="1">
      <alignment horizontal="center"/>
    </xf>
    <xf numFmtId="0" fontId="3" fillId="5" borderId="6" xfId="0" applyFont="1" applyFill="1" applyBorder="1" applyAlignment="1">
      <alignment horizontal="center"/>
    </xf>
    <xf numFmtId="0" fontId="3" fillId="5" borderId="96" xfId="0" applyFont="1" applyFill="1" applyBorder="1" applyAlignment="1">
      <alignment horizontal="center"/>
    </xf>
    <xf numFmtId="0" fontId="39" fillId="13" borderId="30" xfId="0" applyFont="1" applyFill="1" applyBorder="1" applyAlignment="1"/>
    <xf numFmtId="0" fontId="39" fillId="13" borderId="31" xfId="0" applyFont="1" applyFill="1" applyBorder="1" applyAlignment="1"/>
    <xf numFmtId="0" fontId="39" fillId="13" borderId="52" xfId="0" applyFont="1" applyFill="1" applyBorder="1" applyAlignment="1"/>
    <xf numFmtId="181" fontId="39" fillId="11" borderId="5" xfId="0" applyNumberFormat="1" applyFont="1" applyFill="1" applyBorder="1" applyAlignment="1"/>
    <xf numFmtId="0" fontId="46" fillId="0" borderId="5" xfId="0" applyFont="1" applyBorder="1" applyAlignment="1">
      <alignment horizontal="right"/>
    </xf>
    <xf numFmtId="0" fontId="39" fillId="20" borderId="35" xfId="0" applyFont="1" applyFill="1" applyBorder="1" applyAlignment="1"/>
    <xf numFmtId="0" fontId="39" fillId="20" borderId="36" xfId="0" applyFont="1" applyFill="1" applyBorder="1" applyAlignment="1"/>
    <xf numFmtId="0" fontId="39" fillId="20" borderId="55" xfId="0" applyFont="1" applyFill="1" applyBorder="1" applyAlignment="1"/>
    <xf numFmtId="181" fontId="39" fillId="11" borderId="79" xfId="0" applyNumberFormat="1" applyFont="1" applyFill="1" applyBorder="1" applyAlignment="1"/>
    <xf numFmtId="181" fontId="39" fillId="11" borderId="80" xfId="0" applyNumberFormat="1" applyFont="1" applyFill="1" applyBorder="1" applyAlignment="1"/>
    <xf numFmtId="181" fontId="3" fillId="13" borderId="79" xfId="0" applyNumberFormat="1" applyFont="1" applyFill="1" applyBorder="1" applyAlignment="1"/>
    <xf numFmtId="0" fontId="43" fillId="13" borderId="0" xfId="0" applyFont="1" applyFill="1" applyAlignment="1"/>
    <xf numFmtId="0" fontId="41" fillId="13" borderId="0" xfId="0" applyFont="1" applyFill="1" applyAlignment="1"/>
    <xf numFmtId="0" fontId="6" fillId="13" borderId="0" xfId="0" applyFont="1" applyFill="1" applyAlignment="1"/>
    <xf numFmtId="0" fontId="3" fillId="26" borderId="30" xfId="0" applyFont="1" applyFill="1" applyBorder="1" applyAlignment="1"/>
    <xf numFmtId="0" fontId="3" fillId="26" borderId="31" xfId="0" applyFont="1" applyFill="1" applyBorder="1" applyAlignment="1"/>
    <xf numFmtId="0" fontId="3" fillId="26" borderId="52" xfId="0" applyFont="1" applyFill="1" applyBorder="1" applyAlignment="1"/>
    <xf numFmtId="0" fontId="3" fillId="26" borderId="35" xfId="0" applyFont="1" applyFill="1" applyBorder="1" applyAlignment="1"/>
    <xf numFmtId="0" fontId="3" fillId="26" borderId="36" xfId="0" applyFont="1" applyFill="1" applyBorder="1" applyAlignment="1"/>
    <xf numFmtId="0" fontId="3" fillId="26" borderId="55" xfId="0" applyFont="1" applyFill="1" applyBorder="1" applyAlignment="1"/>
    <xf numFmtId="0" fontId="3" fillId="27" borderId="35" xfId="0" applyFont="1" applyFill="1" applyBorder="1" applyAlignment="1"/>
    <xf numFmtId="0" fontId="3" fillId="27" borderId="36" xfId="0" applyFont="1" applyFill="1" applyBorder="1" applyAlignment="1"/>
    <xf numFmtId="0" fontId="3" fillId="27" borderId="55" xfId="0" applyFont="1" applyFill="1" applyBorder="1" applyAlignment="1"/>
    <xf numFmtId="181" fontId="3" fillId="13" borderId="2" xfId="0" applyNumberFormat="1" applyFont="1" applyFill="1" applyBorder="1" applyAlignment="1"/>
    <xf numFmtId="181" fontId="3" fillId="13" borderId="83" xfId="0" applyNumberFormat="1" applyFont="1" applyFill="1" applyBorder="1" applyAlignment="1"/>
    <xf numFmtId="181" fontId="39" fillId="0" borderId="5" xfId="0" applyNumberFormat="1" applyFont="1" applyBorder="1" applyAlignment="1"/>
    <xf numFmtId="181" fontId="39" fillId="11" borderId="47" xfId="0" applyNumberFormat="1" applyFont="1" applyFill="1" applyBorder="1" applyAlignment="1"/>
    <xf numFmtId="181" fontId="39" fillId="0" borderId="45" xfId="0" applyNumberFormat="1" applyFont="1" applyBorder="1" applyAlignment="1"/>
    <xf numFmtId="181" fontId="39" fillId="0" borderId="63" xfId="0" applyNumberFormat="1" applyFont="1" applyBorder="1" applyAlignment="1"/>
    <xf numFmtId="181" fontId="39" fillId="28" borderId="0" xfId="0" applyNumberFormat="1" applyFont="1" applyFill="1" applyAlignment="1"/>
    <xf numFmtId="181" fontId="39" fillId="28" borderId="1" xfId="0" applyNumberFormat="1" applyFont="1" applyFill="1" applyBorder="1" applyAlignment="1"/>
    <xf numFmtId="181" fontId="39" fillId="28" borderId="3" xfId="0" applyNumberFormat="1" applyFont="1" applyFill="1" applyBorder="1" applyAlignment="1"/>
    <xf numFmtId="181" fontId="39" fillId="28" borderId="77" xfId="0" applyNumberFormat="1" applyFont="1" applyFill="1" applyBorder="1" applyAlignment="1"/>
    <xf numFmtId="181" fontId="39" fillId="28" borderId="59" xfId="0" applyNumberFormat="1" applyFont="1" applyFill="1" applyBorder="1" applyAlignment="1"/>
    <xf numFmtId="181" fontId="39" fillId="28" borderId="79" xfId="0" applyNumberFormat="1" applyFont="1" applyFill="1" applyBorder="1" applyAlignment="1"/>
    <xf numFmtId="181" fontId="39" fillId="28" borderId="82" xfId="0" applyNumberFormat="1" applyFont="1" applyFill="1" applyBorder="1" applyAlignment="1"/>
    <xf numFmtId="181" fontId="39" fillId="28" borderId="60" xfId="0" applyNumberFormat="1" applyFont="1" applyFill="1" applyBorder="1" applyAlignment="1"/>
    <xf numFmtId="181" fontId="39" fillId="28" borderId="78" xfId="0" applyNumberFormat="1" applyFont="1" applyFill="1" applyBorder="1" applyAlignment="1"/>
    <xf numFmtId="181" fontId="3" fillId="28" borderId="77" xfId="0" applyNumberFormat="1" applyFont="1" applyFill="1" applyBorder="1" applyAlignment="1"/>
    <xf numFmtId="181" fontId="3" fillId="28" borderId="78" xfId="0" applyNumberFormat="1" applyFont="1" applyFill="1" applyBorder="1" applyAlignment="1"/>
    <xf numFmtId="181" fontId="3" fillId="28" borderId="59" xfId="0" applyNumberFormat="1" applyFont="1" applyFill="1" applyBorder="1" applyAlignment="1"/>
    <xf numFmtId="181" fontId="3" fillId="28" borderId="60" xfId="0" applyNumberFormat="1" applyFont="1" applyFill="1" applyBorder="1" applyAlignment="1"/>
    <xf numFmtId="181" fontId="3" fillId="28" borderId="5" xfId="0" applyNumberFormat="1" applyFont="1" applyFill="1" applyBorder="1" applyAlignment="1"/>
    <xf numFmtId="181" fontId="3" fillId="28" borderId="45" xfId="0" applyNumberFormat="1" applyFont="1" applyFill="1" applyBorder="1" applyAlignment="1"/>
    <xf numFmtId="181" fontId="3" fillId="28" borderId="63" xfId="0" applyNumberFormat="1" applyFont="1" applyFill="1" applyBorder="1" applyAlignment="1"/>
    <xf numFmtId="181" fontId="3" fillId="28" borderId="2" xfId="0" applyNumberFormat="1" applyFont="1" applyFill="1" applyBorder="1" applyAlignment="1"/>
    <xf numFmtId="181" fontId="3" fillId="28" borderId="3" xfId="0" applyNumberFormat="1" applyFont="1" applyFill="1" applyBorder="1" applyAlignment="1"/>
    <xf numFmtId="0" fontId="46" fillId="13" borderId="5" xfId="0" applyFont="1" applyFill="1" applyBorder="1" applyAlignment="1">
      <alignment horizontal="right"/>
    </xf>
    <xf numFmtId="0" fontId="39" fillId="0" borderId="60" xfId="0" applyFont="1" applyBorder="1" applyAlignment="1"/>
    <xf numFmtId="0" fontId="79" fillId="13" borderId="30" xfId="0" applyFont="1" applyFill="1" applyBorder="1" applyAlignment="1"/>
    <xf numFmtId="0" fontId="79" fillId="13" borderId="31" xfId="0" applyFont="1" applyFill="1" applyBorder="1" applyAlignment="1"/>
    <xf numFmtId="0" fontId="79" fillId="13" borderId="52" xfId="0" applyFont="1" applyFill="1" applyBorder="1" applyAlignment="1"/>
    <xf numFmtId="181" fontId="79" fillId="28" borderId="77" xfId="0" applyNumberFormat="1" applyFont="1" applyFill="1" applyBorder="1" applyAlignment="1"/>
    <xf numFmtId="181" fontId="79" fillId="28" borderId="5" xfId="0" applyNumberFormat="1" applyFont="1" applyFill="1" applyBorder="1" applyAlignment="1"/>
    <xf numFmtId="181" fontId="79" fillId="5" borderId="2" xfId="0" applyNumberFormat="1" applyFont="1" applyFill="1" applyBorder="1" applyAlignment="1"/>
    <xf numFmtId="181" fontId="79" fillId="5" borderId="4" xfId="0" applyNumberFormat="1" applyFont="1" applyFill="1" applyBorder="1" applyAlignment="1"/>
    <xf numFmtId="181" fontId="79" fillId="5" borderId="5" xfId="0" applyNumberFormat="1" applyFont="1" applyFill="1" applyBorder="1" applyAlignment="1"/>
    <xf numFmtId="181" fontId="79" fillId="11" borderId="0" xfId="0" applyNumberFormat="1" applyFont="1" applyFill="1" applyAlignment="1"/>
    <xf numFmtId="181" fontId="79" fillId="11" borderId="47" xfId="0" applyNumberFormat="1" applyFont="1" applyFill="1" applyBorder="1" applyAlignment="1"/>
    <xf numFmtId="181" fontId="79" fillId="5" borderId="86" xfId="0" applyNumberFormat="1" applyFont="1" applyFill="1" applyBorder="1" applyAlignment="1"/>
    <xf numFmtId="181" fontId="79" fillId="5" borderId="78" xfId="0" applyNumberFormat="1" applyFont="1" applyFill="1" applyBorder="1" applyAlignment="1"/>
    <xf numFmtId="181" fontId="79" fillId="13" borderId="77" xfId="0" applyNumberFormat="1" applyFont="1" applyFill="1" applyBorder="1" applyAlignment="1"/>
    <xf numFmtId="181" fontId="79" fillId="0" borderId="0" xfId="0" applyNumberFormat="1" applyFont="1" applyAlignment="1"/>
    <xf numFmtId="181" fontId="79" fillId="0" borderId="5" xfId="0" applyNumberFormat="1" applyFont="1" applyBorder="1" applyAlignment="1"/>
    <xf numFmtId="0" fontId="80" fillId="0" borderId="5" xfId="0" applyFont="1" applyBorder="1" applyAlignment="1">
      <alignment horizontal="right"/>
    </xf>
    <xf numFmtId="0" fontId="79" fillId="20" borderId="35" xfId="0" applyFont="1" applyFill="1" applyBorder="1" applyAlignment="1"/>
    <xf numFmtId="0" fontId="79" fillId="20" borderId="36" xfId="0" applyFont="1" applyFill="1" applyBorder="1" applyAlignment="1"/>
    <xf numFmtId="0" fontId="79" fillId="20" borderId="55" xfId="0" applyFont="1" applyFill="1" applyBorder="1" applyAlignment="1"/>
    <xf numFmtId="181" fontId="79" fillId="28" borderId="45" xfId="0" applyNumberFormat="1" applyFont="1" applyFill="1" applyBorder="1" applyAlignment="1"/>
    <xf numFmtId="181" fontId="79" fillId="28" borderId="63" xfId="0" applyNumberFormat="1" applyFont="1" applyFill="1" applyBorder="1" applyAlignment="1"/>
    <xf numFmtId="181" fontId="79" fillId="5" borderId="59" xfId="0" applyNumberFormat="1" applyFont="1" applyFill="1" applyBorder="1" applyAlignment="1"/>
    <xf numFmtId="181" fontId="79" fillId="5" borderId="79" xfId="0" applyNumberFormat="1" applyFont="1" applyFill="1" applyBorder="1" applyAlignment="1"/>
    <xf numFmtId="181" fontId="79" fillId="5" borderId="84" xfId="0" applyNumberFormat="1" applyFont="1" applyFill="1" applyBorder="1" applyAlignment="1"/>
    <xf numFmtId="181" fontId="79" fillId="5" borderId="63" xfId="0" applyNumberFormat="1" applyFont="1" applyFill="1" applyBorder="1" applyAlignment="1"/>
    <xf numFmtId="181" fontId="79" fillId="11" borderId="45" xfId="0" applyNumberFormat="1" applyFont="1" applyFill="1" applyBorder="1" applyAlignment="1"/>
    <xf numFmtId="181" fontId="79" fillId="11" borderId="44" xfId="0" applyNumberFormat="1" applyFont="1" applyFill="1" applyBorder="1" applyAlignment="1"/>
    <xf numFmtId="181" fontId="79" fillId="5" borderId="82" xfId="0" applyNumberFormat="1" applyFont="1" applyFill="1" applyBorder="1" applyAlignment="1"/>
    <xf numFmtId="181" fontId="79" fillId="5" borderId="60" xfId="0" applyNumberFormat="1" applyFont="1" applyFill="1" applyBorder="1" applyAlignment="1"/>
    <xf numFmtId="181" fontId="79" fillId="0" borderId="59" xfId="0" applyNumberFormat="1" applyFont="1" applyBorder="1" applyAlignment="1"/>
    <xf numFmtId="0" fontId="79" fillId="0" borderId="60" xfId="0" applyFont="1" applyBorder="1" applyAlignment="1"/>
    <xf numFmtId="0" fontId="80" fillId="0" borderId="8" xfId="0" applyFont="1" applyBorder="1" applyAlignment="1">
      <alignment horizontal="right"/>
    </xf>
    <xf numFmtId="181" fontId="3" fillId="28" borderId="79" xfId="0" applyNumberFormat="1" applyFont="1" applyFill="1" applyBorder="1" applyAlignment="1"/>
    <xf numFmtId="181" fontId="3" fillId="28" borderId="0" xfId="0" applyNumberFormat="1" applyFont="1" applyFill="1" applyAlignment="1"/>
    <xf numFmtId="181" fontId="3" fillId="13" borderId="86" xfId="0" applyNumberFormat="1" applyFont="1" applyFill="1" applyBorder="1" applyAlignment="1"/>
    <xf numFmtId="181" fontId="3" fillId="13" borderId="78" xfId="0" applyNumberFormat="1" applyFont="1" applyFill="1" applyBorder="1" applyAlignment="1"/>
    <xf numFmtId="181" fontId="3" fillId="13" borderId="82" xfId="0" applyNumberFormat="1" applyFont="1" applyFill="1" applyBorder="1" applyAlignment="1"/>
    <xf numFmtId="181" fontId="3" fillId="28" borderId="4" xfId="0" applyNumberFormat="1" applyFont="1" applyFill="1" applyBorder="1" applyAlignment="1"/>
    <xf numFmtId="181" fontId="3" fillId="29" borderId="0" xfId="0" applyNumberFormat="1" applyFont="1" applyFill="1" applyAlignment="1"/>
    <xf numFmtId="181" fontId="3" fillId="29" borderId="47" xfId="0" applyNumberFormat="1" applyFont="1" applyFill="1" applyBorder="1" applyAlignment="1"/>
    <xf numFmtId="181" fontId="3" fillId="28" borderId="86" xfId="0" applyNumberFormat="1" applyFont="1" applyFill="1" applyBorder="1" applyAlignment="1"/>
    <xf numFmtId="181" fontId="3" fillId="28" borderId="84" xfId="0" applyNumberFormat="1" applyFont="1" applyFill="1" applyBorder="1" applyAlignment="1"/>
    <xf numFmtId="181" fontId="3" fillId="29" borderId="45" xfId="0" applyNumberFormat="1" applyFont="1" applyFill="1" applyBorder="1" applyAlignment="1"/>
    <xf numFmtId="181" fontId="3" fillId="29" borderId="44" xfId="0" applyNumberFormat="1" applyFont="1" applyFill="1" applyBorder="1" applyAlignment="1"/>
    <xf numFmtId="181" fontId="3" fillId="28" borderId="82" xfId="0" applyNumberFormat="1" applyFont="1" applyFill="1" applyBorder="1" applyAlignment="1"/>
    <xf numFmtId="181" fontId="3" fillId="13" borderId="1" xfId="0" applyNumberFormat="1" applyFont="1" applyFill="1" applyBorder="1" applyAlignment="1"/>
    <xf numFmtId="181" fontId="3" fillId="13" borderId="3" xfId="0" applyNumberFormat="1" applyFont="1" applyFill="1" applyBorder="1" applyAlignment="1"/>
    <xf numFmtId="0" fontId="3" fillId="7" borderId="57" xfId="0" applyFont="1" applyFill="1" applyBorder="1" applyAlignment="1"/>
    <xf numFmtId="0" fontId="79" fillId="20" borderId="30" xfId="0" applyFont="1" applyFill="1" applyBorder="1" applyAlignment="1"/>
    <xf numFmtId="0" fontId="79" fillId="20" borderId="31" xfId="0" applyFont="1" applyFill="1" applyBorder="1" applyAlignment="1"/>
    <xf numFmtId="0" fontId="79" fillId="20" borderId="52" xfId="0" applyFont="1" applyFill="1" applyBorder="1" applyAlignment="1"/>
    <xf numFmtId="181" fontId="79" fillId="11" borderId="5" xfId="0" applyNumberFormat="1" applyFont="1" applyFill="1" applyBorder="1" applyAlignment="1"/>
    <xf numFmtId="181" fontId="79" fillId="0" borderId="1" xfId="0" applyNumberFormat="1" applyFont="1" applyBorder="1" applyAlignment="1"/>
    <xf numFmtId="181" fontId="79" fillId="0" borderId="3" xfId="0" applyNumberFormat="1" applyFont="1" applyBorder="1" applyAlignment="1"/>
    <xf numFmtId="181" fontId="79" fillId="0" borderId="77" xfId="0" applyNumberFormat="1" applyFont="1" applyBorder="1" applyAlignment="1"/>
    <xf numFmtId="0" fontId="79" fillId="13" borderId="33" xfId="0" applyFont="1" applyFill="1" applyBorder="1" applyAlignment="1"/>
    <xf numFmtId="0" fontId="79" fillId="13" borderId="0" xfId="0" applyFont="1" applyFill="1" applyAlignment="1"/>
    <xf numFmtId="0" fontId="79" fillId="13" borderId="56" xfId="0" applyFont="1" applyFill="1" applyBorder="1" applyAlignment="1"/>
    <xf numFmtId="181" fontId="79" fillId="11" borderId="79" xfId="0" applyNumberFormat="1" applyFont="1" applyFill="1" applyBorder="1" applyAlignment="1"/>
    <xf numFmtId="181" fontId="79" fillId="11" borderId="80" xfId="0" applyNumberFormat="1" applyFont="1" applyFill="1" applyBorder="1" applyAlignment="1"/>
    <xf numFmtId="181" fontId="79" fillId="0" borderId="79" xfId="0" applyNumberFormat="1" applyFont="1" applyBorder="1" applyAlignment="1"/>
    <xf numFmtId="181" fontId="79" fillId="0" borderId="82" xfId="0" applyNumberFormat="1" applyFont="1" applyBorder="1" applyAlignment="1"/>
    <xf numFmtId="181" fontId="79" fillId="0" borderId="60" xfId="0" applyNumberFormat="1" applyFont="1" applyBorder="1" applyAlignment="1"/>
    <xf numFmtId="181" fontId="39" fillId="0" borderId="78" xfId="0" applyNumberFormat="1" applyFont="1" applyBorder="1" applyAlignment="1"/>
    <xf numFmtId="181" fontId="81" fillId="0" borderId="79" xfId="0" applyNumberFormat="1" applyFont="1" applyBorder="1" applyAlignment="1"/>
    <xf numFmtId="0" fontId="39" fillId="27" borderId="30" xfId="0" applyFont="1" applyFill="1" applyBorder="1" applyAlignment="1"/>
    <xf numFmtId="0" fontId="39" fillId="27" borderId="31" xfId="0" applyFont="1" applyFill="1" applyBorder="1" applyAlignment="1"/>
    <xf numFmtId="0" fontId="39" fillId="27" borderId="52" xfId="0" applyFont="1" applyFill="1" applyBorder="1" applyAlignment="1"/>
    <xf numFmtId="181" fontId="39" fillId="11" borderId="77" xfId="0" applyNumberFormat="1" applyFont="1" applyFill="1" applyBorder="1" applyAlignment="1"/>
    <xf numFmtId="0" fontId="39" fillId="26" borderId="33" xfId="0" applyFont="1" applyFill="1" applyBorder="1" applyAlignment="1"/>
    <xf numFmtId="0" fontId="39" fillId="26" borderId="0" xfId="0" applyFont="1" applyFill="1" applyAlignment="1"/>
    <xf numFmtId="0" fontId="39" fillId="26" borderId="56" xfId="0" applyFont="1" applyFill="1" applyBorder="1" applyAlignment="1"/>
    <xf numFmtId="181" fontId="39" fillId="5" borderId="82" xfId="0" applyNumberFormat="1" applyFont="1" applyFill="1" applyBorder="1" applyAlignment="1">
      <alignment horizontal="center"/>
    </xf>
    <xf numFmtId="181" fontId="79" fillId="0" borderId="2" xfId="0" applyNumberFormat="1" applyFont="1" applyBorder="1" applyAlignment="1"/>
    <xf numFmtId="181" fontId="79" fillId="0" borderId="83" xfId="0" applyNumberFormat="1" applyFont="1" applyBorder="1" applyAlignment="1"/>
    <xf numFmtId="181" fontId="79" fillId="5" borderId="1" xfId="0" applyNumberFormat="1" applyFont="1" applyFill="1" applyBorder="1" applyAlignment="1"/>
    <xf numFmtId="181" fontId="79" fillId="5" borderId="3" xfId="0" applyNumberFormat="1" applyFont="1" applyFill="1" applyBorder="1" applyAlignment="1"/>
    <xf numFmtId="0" fontId="82" fillId="13" borderId="35" xfId="2" applyFont="1" applyFill="1" applyBorder="1" applyAlignment="1"/>
    <xf numFmtId="0" fontId="82" fillId="13" borderId="36" xfId="2" applyFont="1" applyFill="1" applyBorder="1" applyAlignment="1"/>
    <xf numFmtId="0" fontId="79" fillId="13" borderId="55" xfId="0" applyFont="1" applyFill="1" applyBorder="1" applyAlignment="1"/>
    <xf numFmtId="0" fontId="79" fillId="5" borderId="82" xfId="0" applyFont="1" applyFill="1" applyBorder="1" applyAlignment="1"/>
    <xf numFmtId="0" fontId="79" fillId="5" borderId="60" xfId="0" applyFont="1" applyFill="1" applyBorder="1" applyAlignment="1"/>
    <xf numFmtId="0" fontId="79" fillId="26" borderId="30" xfId="0" applyFont="1" applyFill="1" applyBorder="1" applyAlignment="1"/>
    <xf numFmtId="0" fontId="79" fillId="26" borderId="31" xfId="0" applyFont="1" applyFill="1" applyBorder="1" applyAlignment="1"/>
    <xf numFmtId="0" fontId="79" fillId="26" borderId="52" xfId="0" applyFont="1" applyFill="1" applyBorder="1" applyAlignment="1"/>
    <xf numFmtId="181" fontId="79" fillId="0" borderId="78" xfId="0" applyNumberFormat="1" applyFont="1" applyBorder="1" applyAlignment="1"/>
    <xf numFmtId="181" fontId="79" fillId="11" borderId="77" xfId="0" applyNumberFormat="1" applyFont="1" applyFill="1" applyBorder="1" applyAlignment="1"/>
    <xf numFmtId="181" fontId="79" fillId="5" borderId="77" xfId="0" applyNumberFormat="1" applyFont="1" applyFill="1" applyBorder="1" applyAlignment="1"/>
    <xf numFmtId="0" fontId="79" fillId="26" borderId="35" xfId="0" applyFont="1" applyFill="1" applyBorder="1" applyAlignment="1"/>
    <xf numFmtId="0" fontId="79" fillId="26" borderId="36" xfId="0" applyFont="1" applyFill="1" applyBorder="1" applyAlignment="1"/>
    <xf numFmtId="0" fontId="79" fillId="26" borderId="55" xfId="0" applyFont="1" applyFill="1" applyBorder="1" applyAlignment="1"/>
    <xf numFmtId="181" fontId="79" fillId="28" borderId="59" xfId="0" applyNumberFormat="1" applyFont="1" applyFill="1" applyBorder="1" applyAlignment="1"/>
    <xf numFmtId="181" fontId="79" fillId="28" borderId="79" xfId="0" applyNumberFormat="1" applyFont="1" applyFill="1" applyBorder="1" applyAlignment="1"/>
    <xf numFmtId="0" fontId="39" fillId="26" borderId="30" xfId="0" applyFont="1" applyFill="1" applyBorder="1" applyAlignment="1"/>
    <xf numFmtId="0" fontId="39" fillId="26" borderId="31" xfId="0" applyFont="1" applyFill="1" applyBorder="1" applyAlignment="1"/>
    <xf numFmtId="0" fontId="39" fillId="26" borderId="52" xfId="0" applyFont="1" applyFill="1" applyBorder="1" applyAlignment="1"/>
    <xf numFmtId="0" fontId="39" fillId="26" borderId="35" xfId="0" applyFont="1" applyFill="1" applyBorder="1" applyAlignment="1"/>
    <xf numFmtId="0" fontId="39" fillId="26" borderId="36" xfId="0" applyFont="1" applyFill="1" applyBorder="1" applyAlignment="1"/>
    <xf numFmtId="0" fontId="39" fillId="26" borderId="55" xfId="0" applyFont="1" applyFill="1" applyBorder="1" applyAlignment="1"/>
    <xf numFmtId="0" fontId="3" fillId="5" borderId="82" xfId="0" applyFont="1" applyFill="1" applyBorder="1" applyAlignment="1">
      <alignment horizontal="center"/>
    </xf>
    <xf numFmtId="181" fontId="39" fillId="13" borderId="59" xfId="0" applyNumberFormat="1" applyFont="1" applyFill="1" applyBorder="1" applyAlignment="1"/>
    <xf numFmtId="181" fontId="39" fillId="13" borderId="79" xfId="0" applyNumberFormat="1" applyFont="1" applyFill="1" applyBorder="1" applyAlignment="1"/>
    <xf numFmtId="181" fontId="39" fillId="13" borderId="4" xfId="0" applyNumberFormat="1" applyFont="1" applyFill="1" applyBorder="1" applyAlignment="1"/>
    <xf numFmtId="181" fontId="39" fillId="13" borderId="5" xfId="0" applyNumberFormat="1" applyFont="1" applyFill="1" applyBorder="1" applyAlignment="1"/>
    <xf numFmtId="181" fontId="39" fillId="13" borderId="84" xfId="0" applyNumberFormat="1" applyFont="1" applyFill="1" applyBorder="1" applyAlignment="1"/>
    <xf numFmtId="181" fontId="39" fillId="13" borderId="63" xfId="0" applyNumberFormat="1" applyFont="1" applyFill="1" applyBorder="1" applyAlignment="1"/>
    <xf numFmtId="181" fontId="39" fillId="5" borderId="1" xfId="0" applyNumberFormat="1" applyFont="1" applyFill="1" applyBorder="1" applyAlignment="1"/>
    <xf numFmtId="181" fontId="39" fillId="5" borderId="3" xfId="0" applyNumberFormat="1" applyFont="1" applyFill="1" applyBorder="1" applyAlignment="1"/>
    <xf numFmtId="0" fontId="39" fillId="5" borderId="82" xfId="0" applyFont="1" applyFill="1" applyBorder="1" applyAlignment="1"/>
    <xf numFmtId="0" fontId="39" fillId="5" borderId="60" xfId="0" applyFont="1" applyFill="1" applyBorder="1" applyAlignment="1"/>
    <xf numFmtId="181" fontId="83" fillId="0" borderId="79" xfId="0" applyNumberFormat="1" applyFont="1" applyBorder="1" applyAlignment="1"/>
    <xf numFmtId="0" fontId="54" fillId="0" borderId="0" xfId="0" applyFont="1">
      <alignment vertical="center"/>
    </xf>
    <xf numFmtId="0" fontId="3" fillId="16" borderId="1" xfId="0" applyFont="1" applyFill="1" applyBorder="1" applyAlignment="1">
      <alignment horizontal="center"/>
    </xf>
    <xf numFmtId="0" fontId="3" fillId="16" borderId="95" xfId="0" applyFont="1" applyFill="1" applyBorder="1" applyAlignment="1">
      <alignment horizontal="center"/>
    </xf>
    <xf numFmtId="0" fontId="3" fillId="16" borderId="6" xfId="0" applyFont="1" applyFill="1" applyBorder="1" applyAlignment="1">
      <alignment horizontal="center"/>
    </xf>
    <xf numFmtId="0" fontId="3" fillId="16" borderId="96" xfId="0" applyFont="1" applyFill="1" applyBorder="1" applyAlignment="1">
      <alignment horizontal="center"/>
    </xf>
    <xf numFmtId="0" fontId="79" fillId="16" borderId="1" xfId="0" applyFont="1" applyFill="1" applyBorder="1" applyAlignment="1">
      <alignment horizontal="center"/>
    </xf>
    <xf numFmtId="0" fontId="79" fillId="16" borderId="95" xfId="0" applyFont="1" applyFill="1" applyBorder="1" applyAlignment="1">
      <alignment horizontal="center"/>
    </xf>
    <xf numFmtId="0" fontId="79" fillId="16" borderId="6" xfId="0" applyFont="1" applyFill="1" applyBorder="1" applyAlignment="1">
      <alignment horizontal="center"/>
    </xf>
    <xf numFmtId="0" fontId="79" fillId="16" borderId="96" xfId="0" applyFont="1" applyFill="1" applyBorder="1" applyAlignment="1">
      <alignment horizontal="center"/>
    </xf>
    <xf numFmtId="0" fontId="39" fillId="16" borderId="1" xfId="0" applyFont="1" applyFill="1" applyBorder="1" applyAlignment="1">
      <alignment horizontal="center"/>
    </xf>
    <xf numFmtId="0" fontId="39" fillId="16" borderId="95" xfId="0" applyFont="1" applyFill="1" applyBorder="1" applyAlignment="1">
      <alignment horizontal="center"/>
    </xf>
    <xf numFmtId="0" fontId="39" fillId="16" borderId="6" xfId="0" applyFont="1" applyFill="1" applyBorder="1" applyAlignment="1">
      <alignment horizontal="center"/>
    </xf>
    <xf numFmtId="0" fontId="39" fillId="16" borderId="96" xfId="0" applyFont="1" applyFill="1" applyBorder="1" applyAlignment="1">
      <alignment horizontal="center"/>
    </xf>
    <xf numFmtId="0" fontId="3" fillId="13" borderId="1" xfId="0" applyFont="1" applyFill="1" applyBorder="1" applyAlignment="1">
      <alignment horizontal="center"/>
    </xf>
    <xf numFmtId="0" fontId="3" fillId="13" borderId="95" xfId="0" applyFont="1" applyFill="1" applyBorder="1" applyAlignment="1">
      <alignment horizontal="center"/>
    </xf>
    <xf numFmtId="0" fontId="3" fillId="13" borderId="6" xfId="0" applyFont="1" applyFill="1" applyBorder="1" applyAlignment="1">
      <alignment horizontal="center"/>
    </xf>
    <xf numFmtId="0" fontId="3" fillId="13" borderId="96" xfId="0" applyFont="1" applyFill="1" applyBorder="1" applyAlignment="1">
      <alignment horizontal="center"/>
    </xf>
    <xf numFmtId="0" fontId="3" fillId="5" borderId="1" xfId="0" applyFont="1" applyFill="1" applyBorder="1" applyAlignment="1">
      <alignment horizontal="center"/>
    </xf>
    <xf numFmtId="0" fontId="3" fillId="5" borderId="95" xfId="0" applyFont="1" applyFill="1" applyBorder="1" applyAlignment="1">
      <alignment horizontal="center"/>
    </xf>
    <xf numFmtId="0" fontId="3" fillId="5" borderId="6" xfId="0" applyFont="1" applyFill="1" applyBorder="1" applyAlignment="1">
      <alignment horizontal="center"/>
    </xf>
    <xf numFmtId="0" fontId="3" fillId="5" borderId="96" xfId="0" applyFont="1" applyFill="1" applyBorder="1" applyAlignment="1">
      <alignment horizontal="center"/>
    </xf>
    <xf numFmtId="0" fontId="3" fillId="0" borderId="1" xfId="0" applyFont="1" applyBorder="1" applyAlignment="1">
      <alignment horizontal="center"/>
    </xf>
    <xf numFmtId="0" fontId="3" fillId="0" borderId="95" xfId="0" applyFont="1" applyBorder="1" applyAlignment="1">
      <alignment horizontal="center"/>
    </xf>
    <xf numFmtId="0" fontId="3" fillId="0" borderId="6" xfId="0" applyFont="1" applyBorder="1" applyAlignment="1">
      <alignment horizontal="center"/>
    </xf>
    <xf numFmtId="0" fontId="3" fillId="0" borderId="96" xfId="0" applyFont="1" applyBorder="1" applyAlignment="1">
      <alignment horizontal="center"/>
    </xf>
    <xf numFmtId="0" fontId="47" fillId="5" borderId="4" xfId="0" applyFont="1" applyFill="1" applyBorder="1" applyAlignment="1">
      <alignment horizontal="left"/>
    </xf>
    <xf numFmtId="0" fontId="3" fillId="0" borderId="0" xfId="0" applyFont="1" applyAlignment="1">
      <alignment horizontal="center"/>
    </xf>
    <xf numFmtId="181" fontId="79" fillId="16" borderId="1" xfId="0" applyNumberFormat="1" applyFont="1" applyFill="1" applyBorder="1" applyAlignment="1">
      <alignment horizontal="center"/>
    </xf>
    <xf numFmtId="181" fontId="3" fillId="13" borderId="1" xfId="0" applyNumberFormat="1" applyFont="1" applyFill="1" applyBorder="1" applyAlignment="1">
      <alignment horizontal="center"/>
    </xf>
    <xf numFmtId="181" fontId="3" fillId="16" borderId="1" xfId="0" applyNumberFormat="1" applyFont="1" applyFill="1" applyBorder="1" applyAlignment="1">
      <alignment horizontal="center"/>
    </xf>
    <xf numFmtId="181" fontId="39" fillId="16" borderId="1" xfId="0" applyNumberFormat="1" applyFont="1" applyFill="1" applyBorder="1" applyAlignment="1">
      <alignment horizontal="center"/>
    </xf>
    <xf numFmtId="0" fontId="5" fillId="0" borderId="0" xfId="52" applyFont="1" applyAlignment="1">
      <alignment horizontal="left" vertical="center"/>
    </xf>
    <xf numFmtId="0" fontId="3" fillId="0" borderId="0" xfId="52" applyFont="1" applyAlignment="1">
      <alignment horizontal="left" vertical="center"/>
    </xf>
    <xf numFmtId="0" fontId="4" fillId="0" borderId="0" xfId="52" applyFont="1" applyAlignment="1">
      <alignment horizontal="center" vertical="center"/>
    </xf>
    <xf numFmtId="0" fontId="4" fillId="0" borderId="0" xfId="52" applyFont="1" applyAlignment="1">
      <alignment horizontal="left" vertical="center"/>
    </xf>
    <xf numFmtId="0" fontId="34" fillId="0" borderId="0" xfId="52" applyFont="1" applyAlignment="1">
      <alignment horizontal="center" vertical="center"/>
    </xf>
    <xf numFmtId="0" fontId="3" fillId="0" borderId="0" xfId="21" applyFont="1" applyAlignment="1">
      <alignment horizontal="center" vertical="center"/>
    </xf>
    <xf numFmtId="0" fontId="39" fillId="0" borderId="0" xfId="0" applyFont="1" applyAlignment="1">
      <alignment horizontal="center"/>
    </xf>
    <xf numFmtId="0" fontId="1" fillId="0" borderId="0" xfId="54" applyFont="1" applyAlignment="1">
      <alignment horizontal="center" vertical="center"/>
    </xf>
    <xf numFmtId="0" fontId="3" fillId="0" borderId="0" xfId="11" applyFont="1">
      <alignment vertical="center"/>
    </xf>
    <xf numFmtId="0" fontId="3" fillId="0" borderId="0" xfId="54" applyFont="1" applyAlignment="1">
      <alignment horizontal="center" vertical="center"/>
    </xf>
    <xf numFmtId="49" fontId="3" fillId="0" borderId="0" xfId="54" applyNumberFormat="1" applyFont="1" applyAlignment="1">
      <alignment horizontal="center" vertical="center"/>
    </xf>
    <xf numFmtId="177" fontId="3" fillId="0" borderId="0" xfId="54" applyNumberFormat="1" applyFont="1" applyAlignment="1">
      <alignment horizontal="center" vertical="center"/>
    </xf>
    <xf numFmtId="177" fontId="4" fillId="0" borderId="0" xfId="34" applyNumberFormat="1" applyFont="1" applyAlignment="1">
      <alignment horizontal="center"/>
    </xf>
    <xf numFmtId="0" fontId="4" fillId="0" borderId="0" xfId="34" applyFont="1" applyAlignment="1">
      <alignment horizontal="center"/>
    </xf>
    <xf numFmtId="10" fontId="4" fillId="0" borderId="0" xfId="34" applyNumberFormat="1" applyFont="1" applyAlignment="1">
      <alignment horizontal="center"/>
    </xf>
    <xf numFmtId="0" fontId="1" fillId="0" borderId="0" xfId="34" applyFont="1" applyAlignment="1">
      <alignment horizontal="left" vertical="center"/>
    </xf>
    <xf numFmtId="0" fontId="3" fillId="0" borderId="0" xfId="54" applyFont="1" applyAlignment="1">
      <alignment horizontal="left" vertical="center"/>
    </xf>
    <xf numFmtId="0" fontId="0" fillId="0" borderId="0" xfId="54" applyFont="1">
      <alignment vertical="center"/>
    </xf>
    <xf numFmtId="0" fontId="1" fillId="0" borderId="0" xfId="34" applyFont="1">
      <alignment vertical="center"/>
    </xf>
    <xf numFmtId="10" fontId="3" fillId="0" borderId="0" xfId="54" applyNumberFormat="1" applyFont="1" applyAlignment="1">
      <alignment horizontal="center" vertical="center"/>
    </xf>
    <xf numFmtId="0" fontId="15" fillId="0" borderId="97" xfId="54" applyFont="1" applyBorder="1" applyAlignment="1">
      <alignment horizontal="left" vertical="center"/>
    </xf>
    <xf numFmtId="0" fontId="3" fillId="0" borderId="9" xfId="49" applyFont="1" applyBorder="1" applyAlignment="1">
      <alignment horizontal="center" vertical="center"/>
    </xf>
    <xf numFmtId="0" fontId="3" fillId="0" borderId="21" xfId="49" applyFont="1" applyBorder="1" applyAlignment="1">
      <alignment horizontal="center" vertical="center"/>
    </xf>
    <xf numFmtId="0" fontId="3" fillId="0" borderId="64" xfId="49" applyFont="1" applyBorder="1" applyAlignment="1">
      <alignment horizontal="center" vertical="center"/>
    </xf>
    <xf numFmtId="0" fontId="3" fillId="0" borderId="98" xfId="49" applyFont="1" applyBorder="1" applyAlignment="1">
      <alignment horizontal="center" vertical="center"/>
    </xf>
    <xf numFmtId="0" fontId="3" fillId="0" borderId="9" xfId="49" applyFont="1" applyBorder="1">
      <alignment vertical="center"/>
    </xf>
    <xf numFmtId="0" fontId="3" fillId="0" borderId="98" xfId="49" applyFont="1" applyBorder="1">
      <alignment vertical="center"/>
    </xf>
    <xf numFmtId="0" fontId="4" fillId="0" borderId="10" xfId="49" applyFont="1" applyBorder="1" applyAlignment="1">
      <alignment horizontal="center" vertical="center"/>
    </xf>
    <xf numFmtId="0" fontId="4" fillId="0" borderId="97" xfId="49" applyFont="1" applyBorder="1" applyAlignment="1">
      <alignment horizontal="center" vertical="center"/>
    </xf>
    <xf numFmtId="0" fontId="4" fillId="0" borderId="24" xfId="49" applyFont="1" applyBorder="1" applyAlignment="1">
      <alignment horizontal="center" vertical="center"/>
    </xf>
    <xf numFmtId="0" fontId="4" fillId="0" borderId="29" xfId="49" applyFont="1" applyBorder="1" applyAlignment="1">
      <alignment horizontal="center" vertical="center"/>
    </xf>
    <xf numFmtId="0" fontId="4" fillId="0" borderId="27" xfId="49" applyFont="1" applyBorder="1" applyAlignment="1">
      <alignment horizontal="center" vertical="center"/>
    </xf>
    <xf numFmtId="0" fontId="4" fillId="0" borderId="28" xfId="49" applyFont="1" applyBorder="1" applyAlignment="1">
      <alignment horizontal="center" vertical="center"/>
    </xf>
    <xf numFmtId="0" fontId="4" fillId="0" borderId="0" xfId="49" applyFont="1" applyAlignment="1">
      <alignment horizontal="center" vertical="center"/>
    </xf>
    <xf numFmtId="0" fontId="4" fillId="0" borderId="0" xfId="49" applyFont="1">
      <alignment vertical="center"/>
    </xf>
    <xf numFmtId="0" fontId="3" fillId="0" borderId="0" xfId="49" applyFont="1">
      <alignment vertical="center"/>
    </xf>
    <xf numFmtId="0" fontId="3" fillId="0" borderId="10" xfId="49" applyFont="1" applyBorder="1">
      <alignment vertical="center"/>
    </xf>
    <xf numFmtId="0" fontId="3" fillId="0" borderId="99" xfId="49" applyFont="1" applyBorder="1">
      <alignment vertical="center"/>
    </xf>
    <xf numFmtId="0" fontId="3" fillId="0" borderId="34" xfId="49" applyFont="1" applyBorder="1">
      <alignment vertical="center"/>
    </xf>
    <xf numFmtId="0" fontId="5" fillId="0" borderId="27" xfId="49" applyFont="1" applyBorder="1" applyAlignment="1">
      <alignment horizontal="center" vertical="center"/>
    </xf>
    <xf numFmtId="0" fontId="5" fillId="0" borderId="0" xfId="49" applyFont="1" applyAlignment="1">
      <alignment horizontal="center" vertical="center"/>
    </xf>
    <xf numFmtId="0" fontId="5" fillId="0" borderId="24" xfId="49" applyFont="1" applyBorder="1" applyAlignment="1">
      <alignment horizontal="center" vertical="center"/>
    </xf>
    <xf numFmtId="0" fontId="5" fillId="0" borderId="29" xfId="49" applyFont="1" applyBorder="1" applyAlignment="1">
      <alignment horizontal="center" vertical="center"/>
    </xf>
    <xf numFmtId="0" fontId="5" fillId="0" borderId="28" xfId="49" applyFont="1" applyBorder="1" applyAlignment="1">
      <alignment horizontal="center" vertical="center"/>
    </xf>
    <xf numFmtId="0" fontId="3" fillId="0" borderId="24" xfId="49" applyFont="1" applyBorder="1" applyAlignment="1">
      <alignment horizontal="center" vertical="center"/>
    </xf>
    <xf numFmtId="0" fontId="3" fillId="0" borderId="29" xfId="49" applyFont="1" applyBorder="1" applyAlignment="1">
      <alignment horizontal="center" vertical="center"/>
    </xf>
    <xf numFmtId="0" fontId="3" fillId="0" borderId="27" xfId="49" applyFont="1" applyBorder="1" applyAlignment="1">
      <alignment horizontal="center" vertical="center"/>
    </xf>
    <xf numFmtId="0" fontId="3" fillId="0" borderId="28" xfId="49" applyFont="1" applyBorder="1" applyAlignment="1">
      <alignment horizontal="center" vertical="center"/>
    </xf>
    <xf numFmtId="0" fontId="1" fillId="0" borderId="24" xfId="49" applyFont="1" applyBorder="1" applyAlignment="1">
      <alignment horizontal="left" vertical="center"/>
    </xf>
    <xf numFmtId="0" fontId="1" fillId="0" borderId="99" xfId="49" applyFont="1" applyBorder="1" applyAlignment="1">
      <alignment horizontal="left" vertical="center"/>
    </xf>
    <xf numFmtId="0" fontId="1" fillId="0" borderId="22" xfId="49" applyFont="1" applyBorder="1" applyAlignment="1">
      <alignment horizontal="left" vertical="center"/>
    </xf>
    <xf numFmtId="0" fontId="1" fillId="0" borderId="100" xfId="49" applyFont="1" applyBorder="1" applyAlignment="1">
      <alignment horizontal="left" vertical="center"/>
    </xf>
    <xf numFmtId="0" fontId="1" fillId="0" borderId="24" xfId="49" applyFont="1" applyBorder="1" applyAlignment="1">
      <alignment horizontal="center" vertical="center"/>
    </xf>
    <xf numFmtId="0" fontId="1" fillId="0" borderId="29" xfId="49" applyFont="1" applyBorder="1" applyAlignment="1">
      <alignment horizontal="center" vertical="center"/>
    </xf>
    <xf numFmtId="0" fontId="1" fillId="0" borderId="27" xfId="49" applyFont="1" applyBorder="1" applyAlignment="1">
      <alignment horizontal="center" vertical="center"/>
    </xf>
    <xf numFmtId="0" fontId="1" fillId="0" borderId="28" xfId="49" applyFont="1" applyBorder="1" applyAlignment="1">
      <alignment horizontal="center" vertical="center"/>
    </xf>
    <xf numFmtId="0" fontId="3" fillId="0" borderId="22" xfId="49" applyFont="1" applyBorder="1" applyAlignment="1">
      <alignment horizontal="center" vertical="center"/>
    </xf>
    <xf numFmtId="0" fontId="3" fillId="0" borderId="20" xfId="49" applyFont="1" applyBorder="1" applyAlignment="1">
      <alignment horizontal="center" vertical="center"/>
    </xf>
    <xf numFmtId="0" fontId="1" fillId="0" borderId="10" xfId="49" applyFont="1" applyBorder="1" applyAlignment="1">
      <alignment horizontal="center" vertical="center"/>
    </xf>
    <xf numFmtId="0" fontId="1" fillId="0" borderId="97" xfId="49" applyFont="1" applyBorder="1" applyAlignment="1">
      <alignment horizontal="center" vertical="center"/>
    </xf>
    <xf numFmtId="0" fontId="1" fillId="0" borderId="0" xfId="49" applyFont="1" applyAlignment="1">
      <alignment horizontal="center" vertical="center"/>
    </xf>
    <xf numFmtId="0" fontId="3" fillId="0" borderId="10" xfId="49" applyFont="1" applyBorder="1" applyAlignment="1">
      <alignment horizontal="center" vertical="center"/>
    </xf>
    <xf numFmtId="0" fontId="3" fillId="0" borderId="0" xfId="49" applyFont="1" applyAlignment="1">
      <alignment horizontal="center" vertical="center"/>
    </xf>
    <xf numFmtId="0" fontId="4" fillId="0" borderId="22" xfId="49" applyFont="1" applyBorder="1" applyAlignment="1">
      <alignment horizontal="center" vertical="center"/>
    </xf>
    <xf numFmtId="0" fontId="1" fillId="0" borderId="23" xfId="49" applyFont="1" applyBorder="1" applyAlignment="1">
      <alignment horizontal="center" vertical="center"/>
    </xf>
    <xf numFmtId="0" fontId="1" fillId="0" borderId="26" xfId="49" applyFont="1" applyBorder="1" applyAlignment="1">
      <alignment horizontal="center" vertical="center"/>
    </xf>
    <xf numFmtId="0" fontId="4" fillId="0" borderId="23" xfId="49" applyFont="1" applyBorder="1" applyAlignment="1">
      <alignment horizontal="center" vertical="center"/>
    </xf>
    <xf numFmtId="0" fontId="4" fillId="0" borderId="26" xfId="49" applyFont="1" applyBorder="1" applyAlignment="1">
      <alignment horizontal="center" vertical="center"/>
    </xf>
    <xf numFmtId="0" fontId="5" fillId="0" borderId="10" xfId="49" applyFont="1" applyBorder="1" applyAlignment="1">
      <alignment horizontal="center" vertical="center"/>
    </xf>
    <xf numFmtId="0" fontId="5" fillId="0" borderId="22" xfId="49" applyFont="1" applyBorder="1" applyAlignment="1">
      <alignment horizontal="center" vertical="center"/>
    </xf>
    <xf numFmtId="0" fontId="5" fillId="0" borderId="97" xfId="49" applyFont="1" applyBorder="1" applyAlignment="1">
      <alignment horizontal="center" vertical="center"/>
    </xf>
    <xf numFmtId="0" fontId="1" fillId="0" borderId="22" xfId="49" applyFont="1" applyBorder="1" applyAlignment="1">
      <alignment horizontal="center" vertical="center"/>
    </xf>
    <xf numFmtId="0" fontId="3" fillId="3" borderId="9" xfId="49" applyFont="1" applyFill="1" applyBorder="1" applyAlignment="1">
      <alignment horizontal="center" vertical="center"/>
    </xf>
    <xf numFmtId="0" fontId="4" fillId="0" borderId="51" xfId="49" applyFont="1" applyBorder="1" applyAlignment="1">
      <alignment horizontal="center" vertical="center"/>
    </xf>
    <xf numFmtId="0" fontId="9" fillId="0" borderId="27" xfId="4" applyBorder="1" applyAlignment="1"/>
    <xf numFmtId="0" fontId="7" fillId="0" borderId="28" xfId="8" applyBorder="1"/>
    <xf numFmtId="0" fontId="5" fillId="3" borderId="27" xfId="49" applyFont="1" applyFill="1" applyBorder="1" applyAlignment="1">
      <alignment horizontal="center" vertical="center"/>
    </xf>
    <xf numFmtId="0" fontId="5" fillId="3" borderId="0" xfId="49" applyFont="1" applyFill="1" applyAlignment="1">
      <alignment horizontal="center" vertical="center"/>
    </xf>
    <xf numFmtId="0" fontId="1" fillId="3" borderId="24" xfId="49" applyFont="1" applyFill="1" applyBorder="1" applyAlignment="1">
      <alignment horizontal="center" vertical="center"/>
    </xf>
    <xf numFmtId="0" fontId="1" fillId="3" borderId="29" xfId="49" applyFont="1" applyFill="1" applyBorder="1" applyAlignment="1">
      <alignment horizontal="center" vertical="center"/>
    </xf>
    <xf numFmtId="0" fontId="5" fillId="3" borderId="24" xfId="49" applyFont="1" applyFill="1" applyBorder="1" applyAlignment="1">
      <alignment horizontal="center" vertical="center"/>
    </xf>
    <xf numFmtId="0" fontId="5" fillId="3" borderId="10" xfId="49" applyFont="1" applyFill="1" applyBorder="1" applyAlignment="1">
      <alignment horizontal="center" vertical="center"/>
    </xf>
    <xf numFmtId="0" fontId="1" fillId="3" borderId="10" xfId="49" applyFont="1" applyFill="1" applyBorder="1" applyAlignment="1">
      <alignment horizontal="center" vertical="center"/>
    </xf>
    <xf numFmtId="0" fontId="4" fillId="3" borderId="24" xfId="49" applyFont="1" applyFill="1" applyBorder="1" applyAlignment="1">
      <alignment horizontal="center" vertical="center"/>
    </xf>
    <xf numFmtId="0" fontId="4" fillId="3" borderId="10" xfId="49" applyFont="1" applyFill="1" applyBorder="1" applyAlignment="1">
      <alignment horizontal="center" vertical="center"/>
    </xf>
    <xf numFmtId="0" fontId="4" fillId="3" borderId="51" xfId="49" applyFont="1" applyFill="1" applyBorder="1" applyAlignment="1">
      <alignment horizontal="center" vertical="center"/>
    </xf>
  </cellXfs>
  <cellStyles count="60">
    <cellStyle name="Excel Built-in Normal" xfId="1" xr:uid="{00000000-0005-0000-0000-000000000000}"/>
    <cellStyle name="ハイパーリンク" xfId="2" builtinId="8"/>
    <cellStyle name="ハイパーリンク 2" xfId="3" xr:uid="{00000000-0005-0000-0000-000002000000}"/>
    <cellStyle name="ハイパーリンク 3" xfId="4" xr:uid="{00000000-0005-0000-0000-000003000000}"/>
    <cellStyle name="ハイパーリンク 4" xfId="5" xr:uid="{00000000-0005-0000-0000-000004000000}"/>
    <cellStyle name="ハイパーリンク 5" xfId="6" xr:uid="{00000000-0005-0000-0000-000005000000}"/>
    <cellStyle name="桁区切り 2" xfId="7" xr:uid="{00000000-0005-0000-0000-000006000000}"/>
    <cellStyle name="標準" xfId="0" builtinId="0"/>
    <cellStyle name="標準 10" xfId="8" xr:uid="{00000000-0005-0000-0000-000008000000}"/>
    <cellStyle name="標準 10 2" xfId="9" xr:uid="{00000000-0005-0000-0000-000009000000}"/>
    <cellStyle name="標準 10_登録ナンバー15.02.16" xfId="10" xr:uid="{00000000-0005-0000-0000-00000A000000}"/>
    <cellStyle name="標準 11" xfId="11" xr:uid="{00000000-0005-0000-0000-00000B000000}"/>
    <cellStyle name="標準 12" xfId="12" xr:uid="{00000000-0005-0000-0000-00000C000000}"/>
    <cellStyle name="標準 13" xfId="13" xr:uid="{00000000-0005-0000-0000-00000D000000}"/>
    <cellStyle name="標準 14" xfId="14" xr:uid="{00000000-0005-0000-0000-00000E000000}"/>
    <cellStyle name="標準 15" xfId="15" xr:uid="{00000000-0005-0000-0000-00000F000000}"/>
    <cellStyle name="標準 16" xfId="16" xr:uid="{00000000-0005-0000-0000-000010000000}"/>
    <cellStyle name="標準 17" xfId="17" xr:uid="{00000000-0005-0000-0000-000011000000}"/>
    <cellStyle name="標準 18" xfId="18" xr:uid="{00000000-0005-0000-0000-000012000000}"/>
    <cellStyle name="標準 19" xfId="19" xr:uid="{00000000-0005-0000-0000-000013000000}"/>
    <cellStyle name="標準 2" xfId="20" xr:uid="{00000000-0005-0000-0000-000014000000}"/>
    <cellStyle name="標準 2 2 2" xfId="21" xr:uid="{00000000-0005-0000-0000-000015000000}"/>
    <cellStyle name="標準 2_２０１６シングルスリーグルール改正案" xfId="22" xr:uid="{00000000-0005-0000-0000-000016000000}"/>
    <cellStyle name="標準 20" xfId="23" xr:uid="{00000000-0005-0000-0000-000017000000}"/>
    <cellStyle name="標準 21" xfId="24" xr:uid="{00000000-0005-0000-0000-000018000000}"/>
    <cellStyle name="標準 22" xfId="25" xr:uid="{00000000-0005-0000-0000-000019000000}"/>
    <cellStyle name="標準 23" xfId="26" xr:uid="{00000000-0005-0000-0000-00001A000000}"/>
    <cellStyle name="標準 24" xfId="27" xr:uid="{00000000-0005-0000-0000-00001B000000}"/>
    <cellStyle name="標準 25" xfId="28" xr:uid="{00000000-0005-0000-0000-00001C000000}"/>
    <cellStyle name="標準 26" xfId="29" xr:uid="{00000000-0005-0000-0000-00001D000000}"/>
    <cellStyle name="標準 27" xfId="30" xr:uid="{00000000-0005-0000-0000-00001E000000}"/>
    <cellStyle name="標準 28" xfId="31" xr:uid="{00000000-0005-0000-0000-00001F000000}"/>
    <cellStyle name="標準 29" xfId="32" xr:uid="{00000000-0005-0000-0000-000020000000}"/>
    <cellStyle name="標準 3" xfId="33" xr:uid="{00000000-0005-0000-0000-000021000000}"/>
    <cellStyle name="標準 3_登録ナンバー" xfId="34" xr:uid="{00000000-0005-0000-0000-000022000000}"/>
    <cellStyle name="標準 3_登録ナンバー15.02.16" xfId="35" xr:uid="{00000000-0005-0000-0000-000023000000}"/>
    <cellStyle name="標準 30" xfId="36" xr:uid="{00000000-0005-0000-0000-000024000000}"/>
    <cellStyle name="標準 4" xfId="37" xr:uid="{00000000-0005-0000-0000-000025000000}"/>
    <cellStyle name="標準 4 2" xfId="38" xr:uid="{00000000-0005-0000-0000-000026000000}"/>
    <cellStyle name="標準 4 2 2" xfId="39" xr:uid="{00000000-0005-0000-0000-000027000000}"/>
    <cellStyle name="標準 4 2_２０１６シングルスリーグルール改正案" xfId="40" xr:uid="{00000000-0005-0000-0000-000028000000}"/>
    <cellStyle name="標準 4_２０１６シングルスリーグルール改正案" xfId="41" xr:uid="{00000000-0005-0000-0000-000029000000}"/>
    <cellStyle name="標準 5" xfId="42" xr:uid="{00000000-0005-0000-0000-00002A000000}"/>
    <cellStyle name="標準 6" xfId="43" xr:uid="{00000000-0005-0000-0000-00002B000000}"/>
    <cellStyle name="標準 6 2" xfId="44" xr:uid="{00000000-0005-0000-0000-00002C000000}"/>
    <cellStyle name="標準 6_登録ナンバー15.02.16" xfId="45" xr:uid="{00000000-0005-0000-0000-00002D000000}"/>
    <cellStyle name="標準 7" xfId="46" xr:uid="{00000000-0005-0000-0000-00002E000000}"/>
    <cellStyle name="標準 7 2" xfId="47" xr:uid="{00000000-0005-0000-0000-00002F000000}"/>
    <cellStyle name="標準 8" xfId="48" xr:uid="{00000000-0005-0000-0000-000030000000}"/>
    <cellStyle name="標準 9" xfId="49" xr:uid="{00000000-0005-0000-0000-000031000000}"/>
    <cellStyle name="標準 9 2" xfId="50" xr:uid="{00000000-0005-0000-0000-000032000000}"/>
    <cellStyle name="標準 9_登録ナンバー15.02.16" xfId="51" xr:uid="{00000000-0005-0000-0000-000033000000}"/>
    <cellStyle name="標準_201612singles league kekkahokoku houhou" xfId="52" xr:uid="{00000000-0005-0000-0000-000034000000}"/>
    <cellStyle name="標準_Book2" xfId="53" xr:uid="{00000000-0005-0000-0000-000035000000}"/>
    <cellStyle name="標準_Book2_登録ナンバー" xfId="54" xr:uid="{00000000-0005-0000-0000-000036000000}"/>
    <cellStyle name="標準_Book2_登録ナンバー 2" xfId="55" xr:uid="{00000000-0005-0000-0000-000037000000}"/>
    <cellStyle name="標準_Sheet1" xfId="56" xr:uid="{00000000-0005-0000-0000-000038000000}"/>
    <cellStyle name="標準_Sheet1_登録ナンバー" xfId="57" xr:uid="{00000000-0005-0000-0000-000039000000}"/>
    <cellStyle name="標準_登録ナンバー" xfId="58" xr:uid="{00000000-0005-0000-0000-00003A000000}"/>
    <cellStyle name="標準_登録ナンバー15.02.16" xfId="59" xr:uid="{00000000-0005-0000-0000-00003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1" xr16:uid="{00000000-0016-0000-0400-000000000000}" autoFormatId="0" applyNumberFormats="0" applyBorderFormats="0" applyFontFormats="0" applyPatternFormats="0" applyAlignmentFormats="0" applyWidthHeightFormats="0">
  <queryTableRefresh preserveSortFilterLayout="0" headersInLastRefresh="0" nextId="11">
    <queryTableFields count="10">
      <queryTableField id="1" dataBound="0"/>
      <queryTableField id="2" dataBound="0"/>
      <queryTableField id="3" dataBound="0"/>
      <queryTableField id="4" dataBound="0"/>
      <queryTableField id="5" dataBound="0"/>
      <queryTableField id="6" dataBound="0"/>
      <queryTableField id="7" dataBound="0"/>
      <queryTableField id="8" dataBound="0"/>
      <queryTableField id="9" dataBound="0"/>
      <queryTableField id="10" dataBound="0"/>
    </queryTable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tkq67180@yahoo.co.jp" TargetMode="External"/><Relationship Id="rId2" Type="http://schemas.openxmlformats.org/officeDocument/2006/relationships/hyperlink" Target="mailto:ptkq67180@yahoo.co.jp" TargetMode="External"/><Relationship Id="rId1" Type="http://schemas.openxmlformats.org/officeDocument/2006/relationships/hyperlink" Target="mailto:ryodafone@zeus.eonet.ne.jp"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mailto:hiroki_lapis@ezweb.ne.jp" TargetMode="External"/><Relationship Id="rId3" Type="http://schemas.openxmlformats.org/officeDocument/2006/relationships/hyperlink" Target="mailto:volley141@gmail.com" TargetMode="External"/><Relationship Id="rId7" Type="http://schemas.openxmlformats.org/officeDocument/2006/relationships/hyperlink" Target="mailto:kenjam77@yahoo.co.jp" TargetMode="External"/><Relationship Id="rId2" Type="http://schemas.openxmlformats.org/officeDocument/2006/relationships/hyperlink" Target="mailto:kazutoshi-naomi-hiyori@docomo.ne.jp" TargetMode="External"/><Relationship Id="rId1" Type="http://schemas.openxmlformats.org/officeDocument/2006/relationships/hyperlink" Target="mailto:ptkq67180@yahoo.co.jp" TargetMode="External"/><Relationship Id="rId6" Type="http://schemas.openxmlformats.org/officeDocument/2006/relationships/hyperlink" Target="mailto:team-ken314momo1030@docomo.ne.jp" TargetMode="External"/><Relationship Id="rId5" Type="http://schemas.openxmlformats.org/officeDocument/2006/relationships/hyperlink" Target="mailto:suzukanotaiyo@docomo.ne.jp" TargetMode="External"/><Relationship Id="rId4" Type="http://schemas.openxmlformats.org/officeDocument/2006/relationships/hyperlink" Target="mailto:volley141@ezweb.ne.jp" TargetMode="External"/><Relationship Id="rId9"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ptkq67180@yahoo.co.jp" TargetMode="External"/><Relationship Id="rId1" Type="http://schemas.openxmlformats.org/officeDocument/2006/relationships/hyperlink" Target="mailto:ptkq67180@yahoo.co.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Q130"/>
  <sheetViews>
    <sheetView showGridLines="0" view="pageBreakPreview" topLeftCell="A19" zoomScaleNormal="100" zoomScaleSheetLayoutView="100" workbookViewId="0">
      <selection activeCell="P26" sqref="P26"/>
    </sheetView>
  </sheetViews>
  <sheetFormatPr defaultColWidth="9" defaultRowHeight="15.75" x14ac:dyDescent="0.25"/>
  <cols>
    <col min="1" max="1" width="5.5" style="461" customWidth="1"/>
    <col min="2" max="3" width="9" style="461"/>
    <col min="4" max="4" width="10.875" style="461" bestFit="1" customWidth="1"/>
    <col min="5" max="5" width="10" style="461" bestFit="1" customWidth="1"/>
    <col min="6" max="10" width="9" style="461"/>
    <col min="11" max="11" width="7" style="461" customWidth="1"/>
    <col min="12" max="16384" width="9" style="461"/>
  </cols>
  <sheetData>
    <row r="1" spans="1:12" ht="16.5" thickBot="1" x14ac:dyDescent="0.3">
      <c r="A1" s="460"/>
      <c r="L1" s="462"/>
    </row>
    <row r="2" spans="1:12" ht="21.75" customHeight="1" thickTop="1" x14ac:dyDescent="0.3">
      <c r="B2" s="463"/>
      <c r="C2" s="464"/>
      <c r="D2" s="464"/>
      <c r="E2" s="465" t="s">
        <v>2542</v>
      </c>
      <c r="F2" s="464"/>
      <c r="G2" s="464"/>
      <c r="H2" s="464"/>
      <c r="I2" s="464"/>
      <c r="J2" s="464"/>
      <c r="K2" s="466"/>
    </row>
    <row r="3" spans="1:12" x14ac:dyDescent="0.25">
      <c r="B3" s="467"/>
      <c r="C3" s="468"/>
      <c r="D3" s="468"/>
      <c r="E3" s="468"/>
      <c r="F3" s="468"/>
      <c r="G3" s="468"/>
      <c r="H3" s="468"/>
      <c r="I3" s="468"/>
      <c r="J3" s="468"/>
      <c r="K3" s="469"/>
    </row>
    <row r="4" spans="1:12" ht="30" x14ac:dyDescent="0.45">
      <c r="B4" s="467"/>
      <c r="C4" s="470" t="s">
        <v>2534</v>
      </c>
      <c r="D4" s="468"/>
      <c r="E4" s="468"/>
      <c r="F4" s="468"/>
      <c r="G4" s="468"/>
      <c r="H4" s="468"/>
      <c r="I4" s="468"/>
      <c r="J4" s="468"/>
      <c r="K4" s="469"/>
    </row>
    <row r="5" spans="1:12" ht="12.75" customHeight="1" x14ac:dyDescent="0.5">
      <c r="B5" s="467"/>
      <c r="C5" s="468"/>
      <c r="D5" s="468"/>
      <c r="E5" s="471"/>
      <c r="F5" s="471"/>
      <c r="G5" s="468"/>
      <c r="H5" s="468"/>
      <c r="I5" s="468"/>
      <c r="J5" s="468"/>
      <c r="K5" s="469"/>
    </row>
    <row r="6" spans="1:12" ht="17.25" thickBot="1" x14ac:dyDescent="0.3">
      <c r="B6" s="472"/>
      <c r="C6" s="473"/>
      <c r="D6" s="518"/>
      <c r="E6" s="473"/>
      <c r="F6" s="473"/>
      <c r="G6" s="473"/>
      <c r="H6" s="473"/>
      <c r="I6" s="474"/>
      <c r="J6" s="473"/>
      <c r="K6" s="475"/>
    </row>
    <row r="7" spans="1:12" ht="6.75" customHeight="1" thickTop="1" x14ac:dyDescent="0.25">
      <c r="B7" s="476"/>
      <c r="C7" s="476"/>
      <c r="D7" s="476"/>
      <c r="E7" s="476"/>
      <c r="F7" s="476"/>
      <c r="G7" s="476"/>
      <c r="H7" s="476"/>
      <c r="I7" s="476"/>
      <c r="J7" s="476"/>
    </row>
    <row r="8" spans="1:12" s="477" customFormat="1" x14ac:dyDescent="0.25">
      <c r="A8" s="476"/>
      <c r="B8" s="476" t="s">
        <v>0</v>
      </c>
      <c r="C8" s="476"/>
      <c r="D8" s="476"/>
      <c r="E8" s="476"/>
      <c r="F8" s="476"/>
      <c r="G8" s="476"/>
      <c r="H8" s="490"/>
      <c r="I8" s="478"/>
      <c r="J8" s="478"/>
      <c r="K8" s="522"/>
    </row>
    <row r="9" spans="1:12" s="477" customFormat="1" x14ac:dyDescent="0.25">
      <c r="A9" s="476"/>
      <c r="B9" s="476"/>
      <c r="C9" s="476" t="s">
        <v>1</v>
      </c>
      <c r="D9" s="476"/>
      <c r="E9" s="491" t="s">
        <v>2458</v>
      </c>
      <c r="F9" s="492"/>
      <c r="G9" s="476"/>
      <c r="H9" s="476"/>
      <c r="I9" s="476"/>
      <c r="J9" s="476"/>
    </row>
    <row r="10" spans="1:12" s="477" customFormat="1" ht="6.75" customHeight="1" x14ac:dyDescent="0.25">
      <c r="A10" s="476"/>
      <c r="B10" s="476"/>
      <c r="C10" s="476"/>
      <c r="D10" s="476"/>
      <c r="E10" s="493"/>
      <c r="F10" s="494"/>
      <c r="G10" s="476"/>
      <c r="H10" s="476"/>
      <c r="I10" s="476"/>
      <c r="J10" s="476"/>
    </row>
    <row r="11" spans="1:12" s="477" customFormat="1" x14ac:dyDescent="0.25">
      <c r="A11" s="476"/>
      <c r="B11" s="476"/>
      <c r="C11" s="476" t="s">
        <v>4</v>
      </c>
      <c r="D11" s="476"/>
      <c r="E11" s="491" t="s">
        <v>2518</v>
      </c>
      <c r="F11" s="494"/>
      <c r="G11" s="476"/>
      <c r="H11" s="476"/>
      <c r="I11" s="476"/>
      <c r="J11" s="476"/>
    </row>
    <row r="12" spans="1:12" s="477" customFormat="1" ht="3.75" customHeight="1" x14ac:dyDescent="0.25">
      <c r="A12" s="476"/>
      <c r="B12" s="476"/>
      <c r="C12" s="476"/>
      <c r="D12" s="476"/>
      <c r="E12" s="476"/>
      <c r="F12" s="476"/>
      <c r="G12" s="476"/>
      <c r="H12" s="476"/>
      <c r="I12" s="476"/>
      <c r="J12" s="476"/>
    </row>
    <row r="13" spans="1:12" s="477" customFormat="1" ht="15" customHeight="1" x14ac:dyDescent="0.25">
      <c r="A13" s="476"/>
      <c r="B13" s="476"/>
      <c r="C13" s="476"/>
      <c r="D13" s="490"/>
      <c r="E13" s="490" t="s">
        <v>2457</v>
      </c>
      <c r="F13" s="490"/>
      <c r="G13" s="479" t="s">
        <v>2519</v>
      </c>
      <c r="H13" s="490"/>
      <c r="I13" s="490"/>
      <c r="J13" s="476"/>
    </row>
    <row r="14" spans="1:12" s="477" customFormat="1" ht="20.25" customHeight="1" x14ac:dyDescent="0.25">
      <c r="A14" s="476"/>
      <c r="B14" s="476"/>
      <c r="C14" s="476"/>
      <c r="D14" s="476"/>
      <c r="E14" s="476" t="s">
        <v>7</v>
      </c>
      <c r="F14" s="476"/>
      <c r="G14" s="479" t="s">
        <v>2519</v>
      </c>
      <c r="H14" s="476"/>
      <c r="I14" s="476"/>
      <c r="J14" s="476"/>
    </row>
    <row r="15" spans="1:12" s="477" customFormat="1" x14ac:dyDescent="0.25">
      <c r="A15" s="476"/>
      <c r="B15" s="476"/>
      <c r="C15" s="476"/>
      <c r="D15" s="476" t="s">
        <v>8</v>
      </c>
      <c r="E15" s="476"/>
      <c r="F15" s="476"/>
      <c r="G15" s="476"/>
      <c r="H15" s="476"/>
      <c r="I15" s="476"/>
      <c r="J15" s="476"/>
      <c r="L15" s="480"/>
    </row>
    <row r="16" spans="1:12" s="477" customFormat="1" ht="14.1" customHeight="1" x14ac:dyDescent="0.25">
      <c r="A16" s="476"/>
      <c r="B16" s="476"/>
      <c r="C16" s="476"/>
      <c r="D16" s="476"/>
      <c r="E16" s="748" t="s">
        <v>9</v>
      </c>
      <c r="F16" s="748"/>
      <c r="G16" s="748"/>
      <c r="H16" s="748"/>
      <c r="I16" s="748"/>
      <c r="J16" s="476"/>
    </row>
    <row r="17" spans="2:13" s="477" customFormat="1" ht="6" customHeight="1" x14ac:dyDescent="0.25">
      <c r="E17" s="481"/>
    </row>
    <row r="18" spans="2:13" s="477" customFormat="1" x14ac:dyDescent="0.25">
      <c r="D18" s="482" t="s">
        <v>10</v>
      </c>
      <c r="E18" s="482"/>
      <c r="F18" s="482"/>
      <c r="G18" s="482"/>
      <c r="H18" s="482"/>
      <c r="I18" s="482"/>
      <c r="J18" s="482"/>
    </row>
    <row r="19" spans="2:13" s="477" customFormat="1" x14ac:dyDescent="0.25">
      <c r="D19" s="482" t="s">
        <v>2410</v>
      </c>
      <c r="E19" s="482"/>
      <c r="F19" s="482"/>
      <c r="G19" s="482"/>
      <c r="H19" s="482"/>
      <c r="I19" s="482"/>
      <c r="J19" s="482"/>
    </row>
    <row r="20" spans="2:13" s="477" customFormat="1" ht="6" customHeight="1" x14ac:dyDescent="0.25"/>
    <row r="21" spans="2:13" s="477" customFormat="1" ht="14.25" customHeight="1" x14ac:dyDescent="0.25"/>
    <row r="22" spans="2:13" ht="20.25" customHeight="1" x14ac:dyDescent="0.25">
      <c r="B22" s="495" t="s">
        <v>11</v>
      </c>
      <c r="C22" s="476"/>
      <c r="D22" s="476"/>
      <c r="E22" s="476"/>
      <c r="F22" s="476"/>
      <c r="G22" s="476"/>
      <c r="H22" s="476"/>
      <c r="I22" s="476"/>
      <c r="J22" s="476"/>
      <c r="K22" s="476"/>
      <c r="L22" s="486"/>
      <c r="M22" s="486"/>
    </row>
    <row r="23" spans="2:13" ht="20.25" customHeight="1" x14ac:dyDescent="0.25">
      <c r="B23" s="495" t="s">
        <v>12</v>
      </c>
      <c r="C23" s="476"/>
      <c r="D23" s="476"/>
      <c r="E23" s="476"/>
      <c r="F23" s="476"/>
      <c r="G23" s="476"/>
      <c r="H23" s="476"/>
      <c r="I23" s="476"/>
      <c r="J23" s="476"/>
      <c r="K23" s="476"/>
      <c r="L23" s="486"/>
      <c r="M23" s="486"/>
    </row>
    <row r="24" spans="2:13" ht="20.25" customHeight="1" x14ac:dyDescent="0.25">
      <c r="B24" s="495" t="s">
        <v>13</v>
      </c>
      <c r="C24" s="476"/>
      <c r="D24" s="476"/>
      <c r="E24" s="476"/>
      <c r="F24" s="476"/>
      <c r="G24" s="476"/>
      <c r="H24" s="476"/>
      <c r="I24" s="476"/>
      <c r="J24" s="486"/>
      <c r="K24" s="486"/>
      <c r="L24" s="476"/>
      <c r="M24" s="476"/>
    </row>
    <row r="25" spans="2:13" ht="20.25" customHeight="1" x14ac:dyDescent="0.25">
      <c r="B25" s="495" t="s">
        <v>2525</v>
      </c>
      <c r="C25" s="476"/>
      <c r="D25" s="476"/>
      <c r="E25" s="476"/>
      <c r="F25" s="476"/>
      <c r="G25" s="476"/>
      <c r="H25" s="476"/>
      <c r="I25" s="476"/>
      <c r="J25" s="486"/>
      <c r="K25" s="486"/>
      <c r="L25" s="476"/>
      <c r="M25" s="476"/>
    </row>
    <row r="26" spans="2:13" ht="37.9" customHeight="1" x14ac:dyDescent="0.3">
      <c r="B26" s="476"/>
      <c r="C26" s="483" t="s">
        <v>2535</v>
      </c>
      <c r="D26" s="484"/>
      <c r="E26" s="484"/>
      <c r="F26" s="484"/>
      <c r="G26" s="485"/>
      <c r="H26" s="486"/>
      <c r="I26" s="486"/>
      <c r="J26" s="486"/>
      <c r="K26" s="476"/>
      <c r="L26" s="476"/>
      <c r="M26" s="476"/>
    </row>
    <row r="27" spans="2:13" ht="20.25" customHeight="1" x14ac:dyDescent="0.25">
      <c r="B27" s="495" t="s">
        <v>14</v>
      </c>
      <c r="C27" s="476"/>
      <c r="D27" s="476"/>
      <c r="E27" s="476"/>
      <c r="F27" s="476"/>
      <c r="G27" s="476"/>
      <c r="H27" s="476"/>
      <c r="I27" s="476"/>
      <c r="J27" s="476"/>
      <c r="K27" s="476"/>
      <c r="L27" s="476"/>
      <c r="M27" s="476"/>
    </row>
    <row r="28" spans="2:13" ht="20.25" customHeight="1" x14ac:dyDescent="0.25">
      <c r="B28" s="495" t="s">
        <v>15</v>
      </c>
      <c r="C28" s="476"/>
      <c r="D28" s="476"/>
      <c r="E28" s="476"/>
      <c r="F28" s="476"/>
      <c r="G28" s="476"/>
      <c r="H28" s="476"/>
      <c r="I28" s="476"/>
      <c r="J28" s="476"/>
      <c r="K28" s="476"/>
      <c r="L28" s="476"/>
      <c r="M28" s="476"/>
    </row>
    <row r="29" spans="2:13" ht="20.25" customHeight="1" x14ac:dyDescent="0.25">
      <c r="B29" s="495" t="s">
        <v>16</v>
      </c>
      <c r="C29" s="476"/>
      <c r="D29" s="476"/>
      <c r="E29" s="476"/>
      <c r="F29" s="476"/>
      <c r="G29" s="476"/>
      <c r="H29" s="476"/>
      <c r="I29" s="476"/>
      <c r="J29" s="476"/>
      <c r="K29" s="476"/>
      <c r="L29" s="476"/>
      <c r="M29" s="476"/>
    </row>
    <row r="30" spans="2:13" ht="20.25" customHeight="1" x14ac:dyDescent="0.25">
      <c r="B30" s="495" t="s">
        <v>17</v>
      </c>
      <c r="C30" s="476"/>
      <c r="D30" s="476"/>
      <c r="E30" s="476"/>
      <c r="F30" s="476"/>
      <c r="G30" s="476"/>
      <c r="H30" s="476"/>
      <c r="I30" s="476"/>
      <c r="J30" s="476"/>
      <c r="K30" s="476"/>
      <c r="L30" s="476"/>
      <c r="M30" s="476"/>
    </row>
    <row r="31" spans="2:13" ht="20.25" customHeight="1" x14ac:dyDescent="0.25">
      <c r="B31" s="495" t="s">
        <v>2511</v>
      </c>
      <c r="C31" s="476"/>
      <c r="D31" s="476"/>
      <c r="E31" s="476"/>
      <c r="F31" s="476"/>
      <c r="G31" s="476"/>
      <c r="H31" s="476"/>
      <c r="I31" s="476"/>
      <c r="J31" s="476"/>
      <c r="K31" s="476"/>
      <c r="L31" s="476"/>
      <c r="M31" s="476"/>
    </row>
    <row r="32" spans="2:13" ht="20.25" customHeight="1" x14ac:dyDescent="0.25">
      <c r="B32" s="495"/>
      <c r="C32" s="476" t="s">
        <v>18</v>
      </c>
      <c r="D32" s="476"/>
      <c r="E32" s="476"/>
      <c r="F32" s="476"/>
      <c r="G32" s="476"/>
      <c r="H32" s="476"/>
      <c r="I32" s="476"/>
      <c r="J32" s="476"/>
      <c r="K32" s="476"/>
      <c r="L32" s="476"/>
      <c r="M32" s="476"/>
    </row>
    <row r="33" spans="2:17" ht="20.25" customHeight="1" x14ac:dyDescent="0.25">
      <c r="B33" s="495"/>
      <c r="C33" s="476" t="s">
        <v>19</v>
      </c>
      <c r="D33" s="476"/>
      <c r="E33" s="476"/>
      <c r="F33" s="476"/>
      <c r="G33" s="476"/>
      <c r="H33" s="476"/>
      <c r="I33" s="476"/>
      <c r="J33" s="476"/>
      <c r="K33" s="476"/>
      <c r="L33" s="476"/>
      <c r="M33" s="476"/>
    </row>
    <row r="34" spans="2:17" ht="20.25" customHeight="1" x14ac:dyDescent="0.25">
      <c r="B34" s="495" t="s">
        <v>20</v>
      </c>
      <c r="C34" s="476"/>
      <c r="D34" s="476"/>
      <c r="E34" s="476"/>
      <c r="F34" s="476"/>
      <c r="G34" s="476"/>
      <c r="H34" s="476"/>
      <c r="I34" s="476"/>
      <c r="J34" s="476"/>
      <c r="K34" s="476"/>
      <c r="L34" s="476"/>
      <c r="M34" s="476"/>
    </row>
    <row r="35" spans="2:17" ht="20.25" customHeight="1" x14ac:dyDescent="0.25">
      <c r="B35" s="495" t="s">
        <v>21</v>
      </c>
      <c r="C35" s="476"/>
      <c r="D35" s="476"/>
      <c r="E35" s="476"/>
      <c r="F35" s="476"/>
      <c r="G35" s="476"/>
      <c r="H35" s="476"/>
      <c r="I35" s="476"/>
      <c r="J35" s="476"/>
      <c r="K35" s="476"/>
      <c r="L35" s="476"/>
      <c r="M35" s="476"/>
    </row>
    <row r="36" spans="2:17" ht="20.25" customHeight="1" x14ac:dyDescent="0.25">
      <c r="B36" s="495" t="s">
        <v>2472</v>
      </c>
      <c r="C36" s="476"/>
      <c r="D36" s="476"/>
      <c r="E36" s="476"/>
      <c r="F36" s="476"/>
      <c r="G36" s="476"/>
      <c r="H36" s="476"/>
      <c r="I36" s="476"/>
      <c r="J36" s="476"/>
      <c r="K36" s="476"/>
      <c r="L36" s="476"/>
      <c r="M36" s="476"/>
    </row>
    <row r="37" spans="2:17" ht="20.25" customHeight="1" x14ac:dyDescent="0.3">
      <c r="B37" s="495" t="s">
        <v>2463</v>
      </c>
      <c r="C37" s="487"/>
      <c r="D37" s="487"/>
      <c r="E37" s="487"/>
      <c r="F37" s="487"/>
      <c r="G37" s="487"/>
      <c r="H37" s="487"/>
      <c r="I37" s="487"/>
      <c r="J37" s="487"/>
      <c r="K37" s="487"/>
      <c r="L37" s="487"/>
      <c r="M37" s="487"/>
      <c r="N37" s="488"/>
      <c r="O37" s="488"/>
      <c r="P37" s="488"/>
    </row>
    <row r="38" spans="2:17" ht="20.25" customHeight="1" x14ac:dyDescent="0.25">
      <c r="B38" s="495" t="s">
        <v>22</v>
      </c>
      <c r="C38" s="476"/>
      <c r="D38" s="476"/>
      <c r="E38" s="476"/>
      <c r="F38" s="476"/>
      <c r="G38" s="476"/>
      <c r="H38" s="476"/>
      <c r="I38" s="476"/>
      <c r="J38" s="476"/>
      <c r="K38" s="476"/>
      <c r="L38" s="476"/>
      <c r="M38" s="476"/>
      <c r="N38" s="488"/>
      <c r="O38" s="488"/>
      <c r="P38" s="488"/>
    </row>
    <row r="39" spans="2:17" ht="20.25" customHeight="1" x14ac:dyDescent="0.25">
      <c r="B39" s="495" t="s">
        <v>23</v>
      </c>
      <c r="C39" s="476"/>
      <c r="D39" s="476"/>
      <c r="E39" s="476"/>
      <c r="F39" s="476"/>
      <c r="G39" s="476"/>
      <c r="H39" s="476"/>
      <c r="I39" s="476"/>
      <c r="J39" s="476"/>
      <c r="K39" s="476"/>
      <c r="L39" s="476"/>
      <c r="M39" s="476"/>
      <c r="N39" s="488"/>
      <c r="O39" s="488"/>
      <c r="P39" s="488"/>
    </row>
    <row r="40" spans="2:17" ht="20.25" customHeight="1" x14ac:dyDescent="0.25">
      <c r="B40" s="495" t="s">
        <v>24</v>
      </c>
      <c r="C40" s="476"/>
      <c r="D40" s="476"/>
      <c r="E40" s="476"/>
      <c r="F40" s="476"/>
      <c r="G40" s="476"/>
      <c r="H40" s="476"/>
      <c r="I40" s="476"/>
      <c r="J40" s="476"/>
      <c r="K40" s="476"/>
      <c r="L40" s="476"/>
      <c r="M40" s="476"/>
      <c r="N40" s="488"/>
      <c r="O40" s="488"/>
      <c r="P40" s="488"/>
    </row>
    <row r="41" spans="2:17" ht="20.25" customHeight="1" x14ac:dyDescent="0.25">
      <c r="B41" s="495" t="s">
        <v>25</v>
      </c>
      <c r="C41" s="476"/>
      <c r="D41" s="476"/>
      <c r="E41" s="476"/>
      <c r="F41" s="476"/>
      <c r="G41" s="476"/>
      <c r="H41" s="476"/>
      <c r="I41" s="476"/>
      <c r="J41" s="476"/>
      <c r="K41" s="476"/>
      <c r="L41" s="476"/>
      <c r="M41" s="476"/>
      <c r="N41" s="488"/>
      <c r="O41" s="488"/>
      <c r="P41" s="488"/>
    </row>
    <row r="42" spans="2:17" ht="20.25" customHeight="1" x14ac:dyDescent="0.25">
      <c r="B42" s="495" t="s">
        <v>26</v>
      </c>
      <c r="C42" s="476"/>
      <c r="D42" s="476"/>
      <c r="E42" s="476"/>
      <c r="F42" s="476"/>
      <c r="G42" s="476"/>
      <c r="H42" s="476"/>
      <c r="I42" s="476"/>
      <c r="J42" s="476"/>
      <c r="K42" s="476"/>
      <c r="L42" s="476"/>
      <c r="M42" s="476"/>
      <c r="N42" s="488"/>
      <c r="O42" s="488"/>
      <c r="P42" s="488"/>
    </row>
    <row r="43" spans="2:17" ht="20.25" customHeight="1" x14ac:dyDescent="0.25">
      <c r="B43" s="495" t="s">
        <v>27</v>
      </c>
      <c r="C43" s="476"/>
      <c r="D43" s="476"/>
      <c r="E43" s="476"/>
      <c r="F43" s="476"/>
      <c r="G43" s="476"/>
      <c r="H43" s="476"/>
      <c r="I43" s="476"/>
      <c r="J43" s="476"/>
      <c r="K43" s="476"/>
      <c r="L43" s="476"/>
      <c r="M43" s="476"/>
      <c r="N43" s="488"/>
      <c r="O43" s="488"/>
      <c r="P43" s="488"/>
    </row>
    <row r="44" spans="2:17" ht="20.25" customHeight="1" x14ac:dyDescent="0.25">
      <c r="B44" s="495" t="s">
        <v>28</v>
      </c>
      <c r="C44" s="476"/>
      <c r="D44" s="476"/>
      <c r="E44" s="476"/>
      <c r="F44" s="476"/>
      <c r="G44" s="476"/>
      <c r="H44" s="476"/>
      <c r="I44" s="476"/>
      <c r="J44" s="476"/>
      <c r="K44" s="476"/>
      <c r="L44" s="476"/>
      <c r="M44" s="476"/>
    </row>
    <row r="45" spans="2:17" ht="20.25" customHeight="1" x14ac:dyDescent="0.25">
      <c r="B45" s="495" t="s">
        <v>2471</v>
      </c>
      <c r="C45" s="476"/>
      <c r="D45" s="476"/>
      <c r="E45" s="477"/>
      <c r="F45" s="477"/>
      <c r="G45" s="477"/>
      <c r="H45" s="477"/>
      <c r="I45" s="477"/>
      <c r="J45" s="477"/>
      <c r="K45" s="477"/>
      <c r="L45" s="477"/>
      <c r="M45" s="477"/>
      <c r="N45" s="489"/>
      <c r="O45" s="489"/>
      <c r="P45" s="489"/>
      <c r="Q45" s="489"/>
    </row>
    <row r="46" spans="2:17" ht="20.25" customHeight="1" x14ac:dyDescent="0.25">
      <c r="B46" s="495" t="s">
        <v>29</v>
      </c>
      <c r="C46" s="476"/>
      <c r="D46" s="476"/>
      <c r="E46" s="477"/>
      <c r="F46" s="477"/>
      <c r="G46" s="477"/>
      <c r="H46" s="477"/>
      <c r="I46" s="477"/>
      <c r="J46" s="477"/>
      <c r="K46" s="477"/>
      <c r="L46" s="477"/>
      <c r="M46" s="477"/>
      <c r="N46" s="489"/>
      <c r="O46" s="489"/>
      <c r="P46" s="489"/>
      <c r="Q46" s="489"/>
    </row>
    <row r="47" spans="2:17" ht="20.25" customHeight="1" x14ac:dyDescent="0.25">
      <c r="B47" s="495" t="s">
        <v>30</v>
      </c>
      <c r="C47" s="476"/>
      <c r="D47" s="476"/>
      <c r="E47" s="476"/>
      <c r="F47" s="476"/>
      <c r="G47" s="476"/>
      <c r="H47" s="476"/>
      <c r="I47" s="476"/>
      <c r="J47" s="476"/>
      <c r="K47" s="476"/>
      <c r="L47" s="476"/>
      <c r="M47" s="476"/>
    </row>
    <row r="48" spans="2:17" ht="20.25" customHeight="1" x14ac:dyDescent="0.25">
      <c r="B48" s="495" t="s">
        <v>2491</v>
      </c>
      <c r="C48" s="476"/>
      <c r="D48" s="476"/>
      <c r="E48" s="476"/>
      <c r="F48" s="476"/>
      <c r="G48" s="476"/>
      <c r="H48" s="476"/>
      <c r="I48" s="476"/>
      <c r="J48" s="476"/>
      <c r="K48" s="476"/>
      <c r="L48" s="476"/>
      <c r="M48" s="476"/>
    </row>
    <row r="49" spans="2:13" ht="20.25" customHeight="1" x14ac:dyDescent="0.25">
      <c r="B49" s="495" t="s">
        <v>31</v>
      </c>
      <c r="C49" s="476"/>
      <c r="D49" s="476"/>
      <c r="E49" s="476"/>
      <c r="F49" s="476"/>
      <c r="G49" s="476"/>
      <c r="H49" s="476"/>
      <c r="I49" s="476"/>
      <c r="J49" s="476"/>
      <c r="K49" s="476"/>
      <c r="L49" s="476"/>
      <c r="M49" s="476"/>
    </row>
    <row r="50" spans="2:13" ht="20.25" customHeight="1" x14ac:dyDescent="0.25">
      <c r="B50" s="495" t="s">
        <v>32</v>
      </c>
      <c r="C50" s="476"/>
      <c r="D50" s="476"/>
      <c r="E50" s="476"/>
      <c r="F50" s="476"/>
      <c r="G50" s="476"/>
      <c r="H50" s="476"/>
      <c r="I50" s="476"/>
      <c r="J50" s="476"/>
      <c r="K50" s="476"/>
      <c r="L50" s="476"/>
      <c r="M50" s="476"/>
    </row>
    <row r="51" spans="2:13" ht="20.25" customHeight="1" x14ac:dyDescent="0.25">
      <c r="B51" s="495" t="s">
        <v>2543</v>
      </c>
      <c r="C51" s="476"/>
      <c r="D51" s="476"/>
      <c r="E51" s="476"/>
      <c r="F51" s="476"/>
      <c r="G51" s="476"/>
      <c r="H51" s="476"/>
      <c r="I51" s="476"/>
      <c r="J51" s="476"/>
      <c r="K51" s="476"/>
      <c r="L51" s="476"/>
      <c r="M51" s="476"/>
    </row>
    <row r="52" spans="2:13" ht="16.5" x14ac:dyDescent="0.25">
      <c r="B52" s="495" t="s">
        <v>33</v>
      </c>
      <c r="C52" s="476"/>
      <c r="D52" s="476"/>
      <c r="E52" s="476"/>
      <c r="F52" s="476"/>
      <c r="G52" s="476"/>
      <c r="H52" s="476"/>
      <c r="I52" s="476"/>
      <c r="J52" s="476"/>
      <c r="K52" s="476"/>
      <c r="L52" s="476"/>
      <c r="M52" s="476"/>
    </row>
    <row r="53" spans="2:13" x14ac:dyDescent="0.25">
      <c r="B53" s="489"/>
    </row>
    <row r="96" spans="7:7" x14ac:dyDescent="0.25">
      <c r="G96" s="461" t="s">
        <v>2495</v>
      </c>
    </row>
    <row r="103" spans="2:8" x14ac:dyDescent="0.25">
      <c r="B103" s="476"/>
      <c r="C103" s="476"/>
      <c r="D103" s="476"/>
      <c r="E103" s="476"/>
    </row>
    <row r="104" spans="2:8" x14ac:dyDescent="0.25">
      <c r="B104" s="486"/>
      <c r="C104" s="486"/>
      <c r="F104" s="486"/>
      <c r="G104" s="486"/>
      <c r="H104" s="486" t="s">
        <v>2496</v>
      </c>
    </row>
    <row r="130" spans="7:7" x14ac:dyDescent="0.25">
      <c r="G130" s="528">
        <f>COUNTIF($F$4:$F$106,F130)</f>
        <v>0</v>
      </c>
    </row>
  </sheetData>
  <mergeCells count="1">
    <mergeCell ref="E16:I16"/>
  </mergeCells>
  <phoneticPr fontId="36"/>
  <hyperlinks>
    <hyperlink ref="E13" r:id="rId1" display="携帯メール　kunio.liveintaga@docomo.ne.jp" xr:uid="{00000000-0004-0000-0000-000000000000}"/>
    <hyperlink ref="G13" r:id="rId2" xr:uid="{00000000-0004-0000-0000-000001000000}"/>
    <hyperlink ref="G14" r:id="rId3" xr:uid="{00000000-0004-0000-0000-000002000000}"/>
  </hyperlinks>
  <pageMargins left="0.71" right="0.71" top="0.75" bottom="0.75" header="0.31" footer="0.31"/>
  <pageSetup paperSize="9" scale="72" orientation="portrait" horizontalDpi="4294967293"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3"/>
  <sheetViews>
    <sheetView workbookViewId="0"/>
  </sheetViews>
  <sheetFormatPr defaultColWidth="9" defaultRowHeight="13.5" x14ac:dyDescent="0.1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x14ac:dyDescent="0.15">
      <c r="B1" s="57"/>
    </row>
    <row r="2" spans="1:18" x14ac:dyDescent="0.15">
      <c r="B2" s="57" t="s">
        <v>2370</v>
      </c>
    </row>
    <row r="3" spans="1:18" x14ac:dyDescent="0.15">
      <c r="B3" s="57"/>
    </row>
    <row r="4" spans="1:18" x14ac:dyDescent="0.15">
      <c r="B4" s="57" t="s">
        <v>2371</v>
      </c>
    </row>
    <row r="5" spans="1:18" ht="14.25" thickBot="1" x14ac:dyDescent="0.2"/>
    <row r="6" spans="1:18" ht="25.5" customHeight="1" x14ac:dyDescent="0.15">
      <c r="C6" s="58"/>
      <c r="D6" s="59"/>
      <c r="E6" s="59"/>
      <c r="F6" s="60"/>
    </row>
    <row r="7" spans="1:18" ht="209.25" customHeight="1" x14ac:dyDescent="0.15">
      <c r="A7" s="61" t="s">
        <v>2372</v>
      </c>
      <c r="C7" s="62"/>
      <c r="D7" s="332" t="s">
        <v>2373</v>
      </c>
      <c r="E7" s="333" t="s">
        <v>2374</v>
      </c>
      <c r="F7" s="63" t="s">
        <v>2437</v>
      </c>
      <c r="G7" s="64"/>
      <c r="H7" s="57"/>
    </row>
    <row r="8" spans="1:18" ht="37.5" customHeight="1" x14ac:dyDescent="0.15">
      <c r="C8" s="62"/>
      <c r="F8" s="65"/>
      <c r="H8" s="57"/>
    </row>
    <row r="9" spans="1:18" x14ac:dyDescent="0.15">
      <c r="C9" s="62"/>
      <c r="F9" s="65"/>
    </row>
    <row r="10" spans="1:18" ht="123" x14ac:dyDescent="0.15">
      <c r="C10" s="62"/>
      <c r="D10" s="66" t="s">
        <v>2375</v>
      </c>
      <c r="F10" s="65"/>
      <c r="G10" s="57"/>
      <c r="I10" s="57"/>
      <c r="J10" s="57"/>
      <c r="K10" s="57"/>
    </row>
    <row r="11" spans="1:18" ht="14.25" thickBot="1" x14ac:dyDescent="0.2">
      <c r="C11" s="67"/>
      <c r="D11" s="68"/>
      <c r="E11" s="68"/>
      <c r="F11" s="69"/>
      <c r="H11" s="57"/>
      <c r="I11" s="57"/>
      <c r="J11" s="57"/>
      <c r="K11" s="57"/>
      <c r="N11" s="334"/>
      <c r="O11" s="334"/>
      <c r="P11" s="335"/>
      <c r="Q11" s="335"/>
      <c r="R11" s="336"/>
    </row>
    <row r="12" spans="1:18" x14ac:dyDescent="0.15">
      <c r="H12" s="57"/>
      <c r="I12" s="57"/>
      <c r="J12" s="57"/>
      <c r="K12" s="57"/>
      <c r="N12" s="334"/>
      <c r="O12" s="334"/>
      <c r="P12" s="334"/>
      <c r="Q12" s="334"/>
      <c r="R12" s="334"/>
    </row>
    <row r="13" spans="1:18" x14ac:dyDescent="0.15">
      <c r="N13" s="334"/>
      <c r="O13" s="334"/>
      <c r="P13" s="334"/>
      <c r="Q13" s="334"/>
      <c r="R13" s="334"/>
    </row>
    <row r="14" spans="1:18" ht="14.25" x14ac:dyDescent="0.2">
      <c r="A14" s="55" t="s">
        <v>2426</v>
      </c>
      <c r="B14" s="349" t="s">
        <v>2376</v>
      </c>
      <c r="C14" s="350" t="s">
        <v>2377</v>
      </c>
      <c r="D14" s="350" t="s">
        <v>2378</v>
      </c>
      <c r="E14" s="351" t="s">
        <v>2431</v>
      </c>
      <c r="F14" s="351" t="s">
        <v>2379</v>
      </c>
      <c r="G14" s="352">
        <v>5000</v>
      </c>
      <c r="H14" s="350" t="s">
        <v>2380</v>
      </c>
      <c r="I14" s="55" t="s">
        <v>2412</v>
      </c>
      <c r="N14" s="334"/>
      <c r="O14" s="334"/>
      <c r="P14" s="334"/>
      <c r="Q14" s="334"/>
      <c r="R14" s="334"/>
    </row>
    <row r="15" spans="1:18" ht="14.25" x14ac:dyDescent="0.2">
      <c r="A15" s="55" t="s">
        <v>2427</v>
      </c>
      <c r="B15" s="349" t="s">
        <v>2376</v>
      </c>
      <c r="C15" s="350" t="s">
        <v>2377</v>
      </c>
      <c r="D15" s="350" t="s">
        <v>2382</v>
      </c>
      <c r="E15" s="351" t="s">
        <v>2432</v>
      </c>
      <c r="F15" s="351" t="s">
        <v>2379</v>
      </c>
      <c r="G15" s="352">
        <v>2000</v>
      </c>
      <c r="H15" s="350" t="s">
        <v>2380</v>
      </c>
      <c r="N15" s="334"/>
      <c r="O15" s="334"/>
      <c r="P15" s="334"/>
      <c r="Q15" s="334"/>
      <c r="R15" s="334"/>
    </row>
    <row r="16" spans="1:18" ht="14.25" x14ac:dyDescent="0.2">
      <c r="A16" s="55" t="s">
        <v>2428</v>
      </c>
      <c r="B16" s="349" t="s">
        <v>2376</v>
      </c>
      <c r="C16" s="350" t="s">
        <v>2377</v>
      </c>
      <c r="D16" s="350" t="s">
        <v>2384</v>
      </c>
      <c r="E16" s="351" t="s">
        <v>2383</v>
      </c>
      <c r="F16" s="351" t="s">
        <v>2379</v>
      </c>
      <c r="G16" s="352">
        <v>1000</v>
      </c>
      <c r="H16" s="350" t="s">
        <v>2380</v>
      </c>
      <c r="I16" s="72"/>
      <c r="N16" s="334"/>
      <c r="O16" s="334"/>
      <c r="P16" s="334"/>
      <c r="Q16" s="334"/>
      <c r="R16" s="334"/>
    </row>
    <row r="17" spans="1:18" ht="14.25" x14ac:dyDescent="0.2">
      <c r="A17" s="55" t="s">
        <v>2429</v>
      </c>
      <c r="B17" s="353" t="s">
        <v>2385</v>
      </c>
      <c r="C17" s="354" t="s">
        <v>2377</v>
      </c>
      <c r="D17" s="354" t="s">
        <v>2378</v>
      </c>
      <c r="E17" s="355" t="s">
        <v>2413</v>
      </c>
      <c r="F17" s="355" t="s">
        <v>2379</v>
      </c>
      <c r="G17" s="356">
        <v>5000</v>
      </c>
      <c r="H17" s="354" t="s">
        <v>2380</v>
      </c>
      <c r="I17" s="55" t="s">
        <v>2412</v>
      </c>
      <c r="N17" s="334"/>
      <c r="O17" s="334"/>
      <c r="P17" s="334"/>
      <c r="Q17" s="334"/>
      <c r="R17" s="334"/>
    </row>
    <row r="18" spans="1:18" ht="14.25" x14ac:dyDescent="0.2">
      <c r="A18" s="55" t="s">
        <v>2428</v>
      </c>
      <c r="B18" s="357" t="s">
        <v>2387</v>
      </c>
      <c r="C18" s="358" t="s">
        <v>2377</v>
      </c>
      <c r="D18" s="358" t="s">
        <v>2378</v>
      </c>
      <c r="E18" s="359" t="s">
        <v>2433</v>
      </c>
      <c r="F18" s="359" t="s">
        <v>2379</v>
      </c>
      <c r="G18" s="360">
        <v>4000</v>
      </c>
      <c r="H18" s="358" t="s">
        <v>2380</v>
      </c>
      <c r="I18" s="55" t="s">
        <v>2412</v>
      </c>
      <c r="N18" s="334"/>
      <c r="O18" s="334"/>
      <c r="P18" s="334"/>
      <c r="Q18" s="334"/>
      <c r="R18" s="334"/>
    </row>
    <row r="19" spans="1:18" ht="14.25" x14ac:dyDescent="0.2">
      <c r="A19" s="55" t="s">
        <v>2429</v>
      </c>
      <c r="B19" s="361" t="s">
        <v>2388</v>
      </c>
      <c r="C19" s="362" t="s">
        <v>2377</v>
      </c>
      <c r="D19" s="362" t="s">
        <v>2378</v>
      </c>
      <c r="E19" s="363" t="s">
        <v>2434</v>
      </c>
      <c r="F19" s="363" t="s">
        <v>2379</v>
      </c>
      <c r="G19" s="364">
        <v>4000</v>
      </c>
      <c r="H19" s="362" t="s">
        <v>2380</v>
      </c>
      <c r="I19" s="55" t="s">
        <v>2412</v>
      </c>
      <c r="N19" s="334"/>
      <c r="O19" s="334"/>
      <c r="P19" s="334"/>
      <c r="Q19" s="334"/>
      <c r="R19" s="334"/>
    </row>
    <row r="20" spans="1:18" ht="14.25" x14ac:dyDescent="0.2">
      <c r="A20" s="55" t="s">
        <v>2427</v>
      </c>
      <c r="B20" s="365" t="s">
        <v>2389</v>
      </c>
      <c r="C20" s="366" t="s">
        <v>2377</v>
      </c>
      <c r="D20" s="366" t="s">
        <v>2378</v>
      </c>
      <c r="E20" s="367" t="s">
        <v>2435</v>
      </c>
      <c r="F20" s="367" t="s">
        <v>2379</v>
      </c>
      <c r="G20" s="368">
        <v>4000</v>
      </c>
      <c r="H20" s="366" t="s">
        <v>2380</v>
      </c>
      <c r="I20" s="55" t="s">
        <v>2412</v>
      </c>
      <c r="N20" s="334"/>
      <c r="O20" s="334"/>
      <c r="P20" s="334"/>
      <c r="Q20" s="334"/>
      <c r="R20" s="334"/>
    </row>
    <row r="21" spans="1:18" ht="14.25" x14ac:dyDescent="0.2">
      <c r="A21" s="55" t="s">
        <v>2429</v>
      </c>
      <c r="B21" s="369" t="s">
        <v>2390</v>
      </c>
      <c r="C21" s="370" t="s">
        <v>2377</v>
      </c>
      <c r="D21" s="370" t="s">
        <v>2378</v>
      </c>
      <c r="E21" s="371" t="s">
        <v>2436</v>
      </c>
      <c r="F21" s="371" t="s">
        <v>2379</v>
      </c>
      <c r="G21" s="372">
        <v>4000</v>
      </c>
      <c r="H21" s="370" t="s">
        <v>2380</v>
      </c>
      <c r="I21" s="55" t="s">
        <v>2412</v>
      </c>
      <c r="N21" s="334"/>
      <c r="O21" s="334"/>
      <c r="P21" s="334"/>
      <c r="Q21" s="334"/>
      <c r="R21" s="334"/>
    </row>
    <row r="22" spans="1:18" x14ac:dyDescent="0.15">
      <c r="N22" s="334"/>
      <c r="O22" s="334"/>
      <c r="P22" s="334"/>
      <c r="Q22" s="334"/>
      <c r="R22" s="334"/>
    </row>
    <row r="23" spans="1:18" x14ac:dyDescent="0.15">
      <c r="F23" s="75" t="s">
        <v>2394</v>
      </c>
      <c r="G23" s="76">
        <f>SUM(G14:G22)</f>
        <v>29000</v>
      </c>
      <c r="H23" s="57" t="s">
        <v>2380</v>
      </c>
      <c r="N23" s="334"/>
      <c r="O23" s="334"/>
      <c r="P23" s="334"/>
      <c r="Q23" s="334"/>
      <c r="R23" s="334"/>
    </row>
  </sheetData>
  <phoneticPr fontId="36"/>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4"/>
  <sheetViews>
    <sheetView workbookViewId="0"/>
  </sheetViews>
  <sheetFormatPr defaultColWidth="9" defaultRowHeight="13.5" x14ac:dyDescent="0.1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x14ac:dyDescent="0.15">
      <c r="B1" s="57"/>
    </row>
    <row r="2" spans="1:18" x14ac:dyDescent="0.15">
      <c r="B2" s="57" t="s">
        <v>2370</v>
      </c>
    </row>
    <row r="3" spans="1:18" x14ac:dyDescent="0.15">
      <c r="B3" s="57"/>
    </row>
    <row r="4" spans="1:18" x14ac:dyDescent="0.15">
      <c r="B4" s="57" t="s">
        <v>2371</v>
      </c>
    </row>
    <row r="5" spans="1:18" ht="14.25" thickBot="1" x14ac:dyDescent="0.2"/>
    <row r="6" spans="1:18" ht="25.5" customHeight="1" x14ac:dyDescent="0.15">
      <c r="C6" s="58"/>
      <c r="D6" s="59"/>
      <c r="E6" s="59"/>
      <c r="F6" s="60"/>
    </row>
    <row r="7" spans="1:18" ht="209.25" customHeight="1" x14ac:dyDescent="0.15">
      <c r="A7" s="61" t="s">
        <v>2372</v>
      </c>
      <c r="C7" s="62"/>
      <c r="D7" s="332" t="s">
        <v>2373</v>
      </c>
      <c r="E7" s="333" t="s">
        <v>2374</v>
      </c>
      <c r="F7" s="63" t="s">
        <v>2452</v>
      </c>
      <c r="G7" s="64"/>
      <c r="H7" s="57"/>
    </row>
    <row r="8" spans="1:18" ht="37.5" customHeight="1" x14ac:dyDescent="0.15">
      <c r="C8" s="62"/>
      <c r="F8" s="65"/>
      <c r="H8" s="57"/>
    </row>
    <row r="9" spans="1:18" x14ac:dyDescent="0.15">
      <c r="C9" s="62"/>
      <c r="F9" s="65"/>
    </row>
    <row r="10" spans="1:18" ht="123" x14ac:dyDescent="0.15">
      <c r="C10" s="62"/>
      <c r="D10" s="66" t="s">
        <v>2375</v>
      </c>
      <c r="F10" s="65"/>
      <c r="G10" s="57"/>
      <c r="I10" s="57"/>
      <c r="J10" s="57"/>
      <c r="K10" s="57"/>
    </row>
    <row r="11" spans="1:18" ht="14.25" thickBot="1" x14ac:dyDescent="0.2">
      <c r="C11" s="67"/>
      <c r="D11" s="68"/>
      <c r="E11" s="68"/>
      <c r="F11" s="69"/>
      <c r="H11" s="57"/>
      <c r="I11" s="57"/>
      <c r="J11" s="57"/>
      <c r="K11" s="57"/>
      <c r="N11" s="334"/>
      <c r="O11" s="334"/>
      <c r="P11" s="335"/>
      <c r="Q11" s="335"/>
      <c r="R11" s="336"/>
    </row>
    <row r="12" spans="1:18" x14ac:dyDescent="0.15">
      <c r="H12" s="57"/>
      <c r="I12" s="57"/>
      <c r="J12" s="57"/>
      <c r="K12" s="57"/>
      <c r="N12" s="334"/>
      <c r="O12" s="334"/>
      <c r="P12" s="334"/>
      <c r="Q12" s="334"/>
      <c r="R12" s="334"/>
    </row>
    <row r="13" spans="1:18" ht="14.25" thickBot="1" x14ac:dyDescent="0.2">
      <c r="B13" s="375"/>
      <c r="C13" s="375"/>
      <c r="D13" s="375"/>
      <c r="E13" s="375"/>
      <c r="F13" s="375"/>
      <c r="G13" s="375"/>
      <c r="H13" s="375"/>
      <c r="I13" s="375"/>
      <c r="J13" s="383"/>
      <c r="N13" s="334"/>
      <c r="O13" s="334"/>
      <c r="P13" s="334"/>
      <c r="Q13" s="334"/>
      <c r="R13" s="334"/>
    </row>
    <row r="14" spans="1:18" ht="14.25" x14ac:dyDescent="0.2">
      <c r="A14" s="55" t="s">
        <v>2426</v>
      </c>
      <c r="B14" s="390" t="s">
        <v>2376</v>
      </c>
      <c r="C14" s="389" t="s">
        <v>2377</v>
      </c>
      <c r="D14" s="389" t="s">
        <v>2378</v>
      </c>
      <c r="E14" s="388"/>
      <c r="F14" s="388" t="s">
        <v>2379</v>
      </c>
      <c r="G14" s="387"/>
      <c r="H14" s="386" t="s">
        <v>2380</v>
      </c>
      <c r="I14" s="375" t="s">
        <v>2412</v>
      </c>
      <c r="J14" s="375"/>
      <c r="N14" s="334"/>
      <c r="O14" s="334"/>
      <c r="P14" s="334"/>
      <c r="Q14" s="334"/>
      <c r="R14" s="334"/>
    </row>
    <row r="15" spans="1:18" ht="14.25" x14ac:dyDescent="0.2">
      <c r="A15" s="55" t="s">
        <v>2427</v>
      </c>
      <c r="B15" s="385" t="s">
        <v>2376</v>
      </c>
      <c r="C15" s="384" t="s">
        <v>2377</v>
      </c>
      <c r="D15" s="384" t="s">
        <v>2382</v>
      </c>
      <c r="E15" s="383"/>
      <c r="F15" s="383" t="s">
        <v>2379</v>
      </c>
      <c r="G15" s="382"/>
      <c r="H15" s="381" t="s">
        <v>2380</v>
      </c>
      <c r="I15" s="375"/>
      <c r="J15" s="375"/>
      <c r="N15" s="334"/>
      <c r="O15" s="334"/>
      <c r="P15" s="334"/>
      <c r="Q15" s="334"/>
      <c r="R15" s="334"/>
    </row>
    <row r="16" spans="1:18" ht="14.25" x14ac:dyDescent="0.2">
      <c r="A16" s="55" t="s">
        <v>2428</v>
      </c>
      <c r="B16" s="385" t="s">
        <v>2376</v>
      </c>
      <c r="C16" s="384" t="s">
        <v>2377</v>
      </c>
      <c r="D16" s="384" t="s">
        <v>2384</v>
      </c>
      <c r="E16" s="383"/>
      <c r="F16" s="383" t="s">
        <v>2379</v>
      </c>
      <c r="G16" s="382"/>
      <c r="H16" s="381" t="s">
        <v>2380</v>
      </c>
      <c r="I16" s="375"/>
      <c r="J16" s="375"/>
      <c r="N16" s="334"/>
      <c r="O16" s="334"/>
      <c r="P16" s="334"/>
      <c r="Q16" s="334"/>
      <c r="R16" s="334"/>
    </row>
    <row r="17" spans="1:18" ht="14.25" x14ac:dyDescent="0.2">
      <c r="A17" s="55" t="s">
        <v>2429</v>
      </c>
      <c r="B17" s="385" t="s">
        <v>2385</v>
      </c>
      <c r="C17" s="384" t="s">
        <v>2377</v>
      </c>
      <c r="D17" s="384" t="s">
        <v>2378</v>
      </c>
      <c r="E17" s="383"/>
      <c r="F17" s="383" t="s">
        <v>2379</v>
      </c>
      <c r="G17" s="382"/>
      <c r="H17" s="381" t="s">
        <v>2380</v>
      </c>
      <c r="I17" s="375" t="s">
        <v>2412</v>
      </c>
      <c r="J17" s="375"/>
      <c r="N17" s="334"/>
      <c r="O17" s="334"/>
      <c r="P17" s="334"/>
      <c r="Q17" s="334"/>
      <c r="R17" s="334"/>
    </row>
    <row r="18" spans="1:18" ht="14.25" x14ac:dyDescent="0.2">
      <c r="A18" s="55" t="s">
        <v>2428</v>
      </c>
      <c r="B18" s="385" t="s">
        <v>2387</v>
      </c>
      <c r="C18" s="384" t="s">
        <v>2377</v>
      </c>
      <c r="D18" s="384" t="s">
        <v>2378</v>
      </c>
      <c r="E18" s="383"/>
      <c r="F18" s="383" t="s">
        <v>2379</v>
      </c>
      <c r="G18" s="382"/>
      <c r="H18" s="381" t="s">
        <v>2380</v>
      </c>
      <c r="I18" s="375" t="s">
        <v>2412</v>
      </c>
      <c r="J18" s="375"/>
      <c r="N18" s="334"/>
      <c r="O18" s="334"/>
      <c r="P18" s="334"/>
      <c r="Q18" s="334"/>
      <c r="R18" s="334"/>
    </row>
    <row r="19" spans="1:18" ht="14.25" x14ac:dyDescent="0.2">
      <c r="A19" s="55" t="s">
        <v>2429</v>
      </c>
      <c r="B19" s="385" t="s">
        <v>2388</v>
      </c>
      <c r="C19" s="384" t="s">
        <v>2377</v>
      </c>
      <c r="D19" s="384" t="s">
        <v>2378</v>
      </c>
      <c r="E19" s="383"/>
      <c r="F19" s="383" t="s">
        <v>2379</v>
      </c>
      <c r="G19" s="382"/>
      <c r="H19" s="381" t="s">
        <v>2380</v>
      </c>
      <c r="I19" s="375" t="s">
        <v>2412</v>
      </c>
      <c r="J19" s="375"/>
      <c r="N19" s="334"/>
      <c r="O19" s="334"/>
      <c r="P19" s="334"/>
      <c r="Q19" s="334"/>
      <c r="R19" s="334"/>
    </row>
    <row r="20" spans="1:18" ht="14.25" x14ac:dyDescent="0.2">
      <c r="A20" s="55" t="s">
        <v>2427</v>
      </c>
      <c r="B20" s="385" t="s">
        <v>2389</v>
      </c>
      <c r="C20" s="384" t="s">
        <v>2377</v>
      </c>
      <c r="D20" s="384" t="s">
        <v>2378</v>
      </c>
      <c r="E20" s="383"/>
      <c r="F20" s="383" t="s">
        <v>2379</v>
      </c>
      <c r="G20" s="382"/>
      <c r="H20" s="381" t="s">
        <v>2380</v>
      </c>
      <c r="I20" s="375" t="s">
        <v>2412</v>
      </c>
      <c r="J20" s="375"/>
      <c r="N20" s="334"/>
      <c r="O20" s="334"/>
      <c r="P20" s="334"/>
      <c r="Q20" s="334"/>
      <c r="R20" s="334"/>
    </row>
    <row r="21" spans="1:18" ht="15" thickBot="1" x14ac:dyDescent="0.25">
      <c r="A21" s="55" t="s">
        <v>2429</v>
      </c>
      <c r="B21" s="380" t="s">
        <v>2390</v>
      </c>
      <c r="C21" s="379" t="s">
        <v>2377</v>
      </c>
      <c r="D21" s="379" t="s">
        <v>2378</v>
      </c>
      <c r="E21" s="378"/>
      <c r="F21" s="378" t="s">
        <v>2379</v>
      </c>
      <c r="G21" s="377"/>
      <c r="H21" s="376" t="s">
        <v>2380</v>
      </c>
      <c r="I21" s="375" t="s">
        <v>2412</v>
      </c>
      <c r="J21" s="375"/>
      <c r="N21" s="334"/>
      <c r="O21" s="334"/>
      <c r="P21" s="334"/>
      <c r="Q21" s="334"/>
      <c r="R21" s="334"/>
    </row>
    <row r="22" spans="1:18" x14ac:dyDescent="0.15">
      <c r="N22" s="334"/>
      <c r="O22" s="334"/>
      <c r="P22" s="334"/>
      <c r="Q22" s="334"/>
      <c r="R22" s="334"/>
    </row>
    <row r="23" spans="1:18" x14ac:dyDescent="0.15">
      <c r="F23" s="75" t="s">
        <v>2394</v>
      </c>
      <c r="G23" s="76">
        <f>SUM(G14:G22)</f>
        <v>0</v>
      </c>
      <c r="H23" s="57" t="s">
        <v>2380</v>
      </c>
      <c r="N23" s="334"/>
      <c r="O23" s="334"/>
      <c r="P23" s="334"/>
      <c r="Q23" s="334"/>
      <c r="R23" s="334"/>
    </row>
    <row r="24" spans="1:18" x14ac:dyDescent="0.15">
      <c r="B24" s="55">
        <f ca="1">B2:I24</f>
        <v>0</v>
      </c>
    </row>
  </sheetData>
  <phoneticPr fontId="36"/>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04"/>
  <sheetViews>
    <sheetView workbookViewId="0"/>
  </sheetViews>
  <sheetFormatPr defaultColWidth="9" defaultRowHeight="13.5" x14ac:dyDescent="0.15"/>
  <cols>
    <col min="1" max="1" width="5.125" style="81" customWidth="1"/>
    <col min="2" max="2" width="6.5" style="81" customWidth="1"/>
    <col min="3" max="9" width="1" style="81" hidden="1" customWidth="1"/>
    <col min="10" max="11" width="1" style="82" hidden="1" customWidth="1"/>
    <col min="12" max="13" width="1" style="81" hidden="1" customWidth="1"/>
    <col min="14" max="14" width="12.5" style="81" customWidth="1"/>
    <col min="15" max="15" width="13.875" style="81" customWidth="1"/>
    <col min="16" max="16384" width="9" style="81"/>
  </cols>
  <sheetData>
    <row r="1" spans="1:17" x14ac:dyDescent="0.15">
      <c r="B1" s="83" t="s">
        <v>1364</v>
      </c>
      <c r="C1" s="83"/>
      <c r="D1" s="83"/>
      <c r="G1" s="81" t="s">
        <v>1365</v>
      </c>
      <c r="H1" s="81" t="s">
        <v>1366</v>
      </c>
      <c r="I1" s="101"/>
      <c r="J1" s="788"/>
      <c r="K1" s="788"/>
    </row>
    <row r="2" spans="1:17" x14ac:dyDescent="0.15">
      <c r="B2" s="83" t="s">
        <v>1367</v>
      </c>
      <c r="C2" s="83"/>
      <c r="D2" s="83"/>
      <c r="G2" s="84">
        <f>COUNTIF($M$3:$M$40,"東近江市")</f>
        <v>9</v>
      </c>
      <c r="H2" s="85">
        <f>(G2/RIGHT(F41,2))</f>
        <v>0.23076923076923078</v>
      </c>
      <c r="I2" s="101"/>
      <c r="J2" s="82" t="s">
        <v>1368</v>
      </c>
      <c r="K2" s="82" t="s">
        <v>1369</v>
      </c>
    </row>
    <row r="3" spans="1:17" ht="12" customHeight="1" x14ac:dyDescent="0.15">
      <c r="A3" s="83" t="s">
        <v>1370</v>
      </c>
      <c r="B3" s="86" t="s">
        <v>1371</v>
      </c>
      <c r="C3" s="87" t="s">
        <v>1372</v>
      </c>
      <c r="D3" s="88" t="s">
        <v>1364</v>
      </c>
      <c r="E3" s="89"/>
      <c r="F3" s="83" t="s">
        <v>1370</v>
      </c>
      <c r="G3" s="81" t="str">
        <f t="shared" ref="G3:G41" si="0">B3&amp;C3</f>
        <v>宇尾数行</v>
      </c>
      <c r="H3" s="88" t="s">
        <v>1364</v>
      </c>
      <c r="I3" s="89" t="s">
        <v>278</v>
      </c>
      <c r="J3" s="102">
        <v>1960</v>
      </c>
      <c r="K3" s="103">
        <f t="shared" ref="K3:K41" si="1">IF(J3="","",(2013-J3))</f>
        <v>53</v>
      </c>
      <c r="L3" s="88" t="str">
        <f t="shared" ref="L3:L34" si="2">IF(G3="","",IF(COUNTIF($G$3:$G$613,G3)&gt;1,"2重登録","OK"))</f>
        <v>OK</v>
      </c>
      <c r="M3" s="104" t="s">
        <v>406</v>
      </c>
      <c r="N3" s="89"/>
      <c r="O3" s="89"/>
      <c r="P3" s="89"/>
      <c r="Q3" s="89"/>
    </row>
    <row r="4" spans="1:17" ht="12" customHeight="1" x14ac:dyDescent="0.15">
      <c r="A4" s="83" t="s">
        <v>1373</v>
      </c>
      <c r="B4" s="90" t="s">
        <v>1374</v>
      </c>
      <c r="C4" s="91" t="s">
        <v>1375</v>
      </c>
      <c r="D4" s="88" t="s">
        <v>1364</v>
      </c>
      <c r="E4" s="89"/>
      <c r="F4" s="83" t="s">
        <v>1373</v>
      </c>
      <c r="G4" s="81" t="str">
        <f t="shared" si="0"/>
        <v>徳田昌司</v>
      </c>
      <c r="H4" s="88" t="s">
        <v>1364</v>
      </c>
      <c r="I4" s="89" t="s">
        <v>278</v>
      </c>
      <c r="J4" s="83"/>
      <c r="K4" s="103" t="str">
        <f t="shared" si="1"/>
        <v/>
      </c>
      <c r="L4" s="88" t="str">
        <f t="shared" si="2"/>
        <v>OK</v>
      </c>
      <c r="M4" s="104" t="s">
        <v>406</v>
      </c>
      <c r="N4" s="89"/>
      <c r="O4" s="89"/>
      <c r="P4" s="89"/>
      <c r="Q4" s="89"/>
    </row>
    <row r="5" spans="1:17" ht="12" customHeight="1" x14ac:dyDescent="0.15">
      <c r="A5" s="83" t="s">
        <v>1376</v>
      </c>
      <c r="B5" s="90" t="s">
        <v>1377</v>
      </c>
      <c r="C5" s="91" t="s">
        <v>1378</v>
      </c>
      <c r="D5" s="88" t="s">
        <v>1364</v>
      </c>
      <c r="E5" s="89"/>
      <c r="F5" s="83" t="s">
        <v>1376</v>
      </c>
      <c r="G5" s="81" t="str">
        <f t="shared" si="0"/>
        <v>岡本 智</v>
      </c>
      <c r="H5" s="88" t="s">
        <v>1364</v>
      </c>
      <c r="I5" s="89" t="s">
        <v>278</v>
      </c>
      <c r="J5" s="83"/>
      <c r="K5" s="103" t="str">
        <f t="shared" si="1"/>
        <v/>
      </c>
      <c r="L5" s="88" t="str">
        <f t="shared" si="2"/>
        <v>OK</v>
      </c>
      <c r="M5" s="104" t="s">
        <v>406</v>
      </c>
      <c r="N5" s="89"/>
      <c r="O5" s="89"/>
      <c r="P5" s="89"/>
      <c r="Q5" s="89"/>
    </row>
    <row r="6" spans="1:17" ht="12" customHeight="1" x14ac:dyDescent="0.15">
      <c r="A6" s="83" t="s">
        <v>1379</v>
      </c>
      <c r="B6" s="90" t="s">
        <v>1380</v>
      </c>
      <c r="C6" s="91" t="s">
        <v>1381</v>
      </c>
      <c r="D6" s="88" t="s">
        <v>1364</v>
      </c>
      <c r="E6" s="89"/>
      <c r="F6" s="83" t="s">
        <v>1379</v>
      </c>
      <c r="G6" s="81" t="str">
        <f t="shared" si="0"/>
        <v>小倉俊郎</v>
      </c>
      <c r="H6" s="88" t="s">
        <v>1364</v>
      </c>
      <c r="I6" s="89" t="s">
        <v>278</v>
      </c>
      <c r="J6" s="102">
        <v>1959</v>
      </c>
      <c r="K6" s="103">
        <f t="shared" si="1"/>
        <v>54</v>
      </c>
      <c r="L6" s="88" t="str">
        <f t="shared" si="2"/>
        <v>OK</v>
      </c>
      <c r="M6" s="105"/>
      <c r="N6" s="89"/>
      <c r="O6" s="89"/>
      <c r="P6" s="89"/>
      <c r="Q6" s="89"/>
    </row>
    <row r="7" spans="1:17" ht="12" customHeight="1" x14ac:dyDescent="0.15">
      <c r="A7" s="83" t="s">
        <v>1382</v>
      </c>
      <c r="B7" s="83" t="s">
        <v>1383</v>
      </c>
      <c r="C7" s="92" t="s">
        <v>1384</v>
      </c>
      <c r="D7" s="83" t="s">
        <v>1364</v>
      </c>
      <c r="E7" s="89"/>
      <c r="F7" s="83" t="s">
        <v>1382</v>
      </c>
      <c r="G7" s="81" t="str">
        <f t="shared" si="0"/>
        <v>梅田  隆</v>
      </c>
      <c r="H7" s="83" t="s">
        <v>1364</v>
      </c>
      <c r="I7" s="89" t="s">
        <v>278</v>
      </c>
      <c r="J7" s="83"/>
      <c r="K7" s="103" t="str">
        <f t="shared" si="1"/>
        <v/>
      </c>
      <c r="L7" s="88" t="str">
        <f t="shared" si="2"/>
        <v>OK</v>
      </c>
      <c r="M7" s="105"/>
      <c r="N7" s="89"/>
      <c r="O7" s="89"/>
      <c r="P7" s="89"/>
      <c r="Q7" s="89"/>
    </row>
    <row r="8" spans="1:17" ht="12" customHeight="1" x14ac:dyDescent="0.15">
      <c r="A8" s="83" t="s">
        <v>1385</v>
      </c>
      <c r="B8" s="83" t="s">
        <v>1386</v>
      </c>
      <c r="C8" s="92" t="s">
        <v>1387</v>
      </c>
      <c r="D8" s="83" t="s">
        <v>1364</v>
      </c>
      <c r="E8" s="89"/>
      <c r="F8" s="83" t="s">
        <v>1385</v>
      </c>
      <c r="G8" s="81" t="str">
        <f t="shared" si="0"/>
        <v>羽生田正</v>
      </c>
      <c r="H8" s="83" t="s">
        <v>1364</v>
      </c>
      <c r="I8" s="89" t="s">
        <v>278</v>
      </c>
      <c r="J8" s="83"/>
      <c r="K8" s="103" t="str">
        <f t="shared" si="1"/>
        <v/>
      </c>
      <c r="L8" s="88" t="str">
        <f t="shared" si="2"/>
        <v>OK</v>
      </c>
      <c r="M8" s="105"/>
      <c r="N8" s="89"/>
      <c r="O8" s="89"/>
      <c r="P8" s="89"/>
      <c r="Q8" s="89"/>
    </row>
    <row r="9" spans="1:17" ht="12" customHeight="1" x14ac:dyDescent="0.15">
      <c r="A9" s="83" t="s">
        <v>1388</v>
      </c>
      <c r="B9" s="90" t="s">
        <v>702</v>
      </c>
      <c r="C9" s="91" t="s">
        <v>1389</v>
      </c>
      <c r="D9" s="88" t="s">
        <v>1364</v>
      </c>
      <c r="E9" s="89"/>
      <c r="F9" s="83" t="s">
        <v>1388</v>
      </c>
      <c r="G9" s="81" t="str">
        <f t="shared" si="0"/>
        <v>北野智尋</v>
      </c>
      <c r="H9" s="88" t="s">
        <v>1364</v>
      </c>
      <c r="I9" s="89" t="s">
        <v>278</v>
      </c>
      <c r="J9" s="83"/>
      <c r="K9" s="103" t="str">
        <f t="shared" si="1"/>
        <v/>
      </c>
      <c r="L9" s="88" t="str">
        <f t="shared" si="2"/>
        <v>OK</v>
      </c>
      <c r="M9" s="105"/>
      <c r="N9" s="89"/>
      <c r="O9" s="89"/>
      <c r="P9" s="89"/>
      <c r="Q9" s="89"/>
    </row>
    <row r="10" spans="1:17" ht="12" customHeight="1" x14ac:dyDescent="0.15">
      <c r="A10" s="83" t="s">
        <v>1390</v>
      </c>
      <c r="B10" s="90" t="s">
        <v>1391</v>
      </c>
      <c r="C10" s="93" t="s">
        <v>1392</v>
      </c>
      <c r="D10" s="88" t="s">
        <v>1364</v>
      </c>
      <c r="E10" s="89"/>
      <c r="F10" s="83" t="s">
        <v>1390</v>
      </c>
      <c r="G10" s="81" t="str">
        <f t="shared" si="0"/>
        <v>木森厚志</v>
      </c>
      <c r="H10" s="88" t="s">
        <v>1364</v>
      </c>
      <c r="I10" s="89" t="s">
        <v>278</v>
      </c>
      <c r="J10" s="83"/>
      <c r="K10" s="103" t="str">
        <f t="shared" si="1"/>
        <v/>
      </c>
      <c r="L10" s="88" t="str">
        <f t="shared" si="2"/>
        <v>OK</v>
      </c>
      <c r="M10" s="105"/>
      <c r="N10" s="89"/>
      <c r="O10" s="89"/>
      <c r="P10" s="89"/>
      <c r="Q10" s="89"/>
    </row>
    <row r="11" spans="1:17" ht="12" customHeight="1" x14ac:dyDescent="0.15">
      <c r="A11" s="83" t="s">
        <v>1393</v>
      </c>
      <c r="B11" s="90" t="s">
        <v>1394</v>
      </c>
      <c r="C11" s="91" t="s">
        <v>1395</v>
      </c>
      <c r="D11" s="88" t="s">
        <v>1364</v>
      </c>
      <c r="E11" s="89"/>
      <c r="F11" s="83" t="s">
        <v>1393</v>
      </c>
      <c r="G11" s="81" t="str">
        <f t="shared" si="0"/>
        <v>仰倉隆男</v>
      </c>
      <c r="H11" s="88" t="s">
        <v>1364</v>
      </c>
      <c r="I11" s="89" t="s">
        <v>278</v>
      </c>
      <c r="J11" s="83"/>
      <c r="K11" s="103" t="str">
        <f t="shared" si="1"/>
        <v/>
      </c>
      <c r="L11" s="88" t="str">
        <f t="shared" si="2"/>
        <v>OK</v>
      </c>
      <c r="M11" s="105"/>
      <c r="N11" s="89"/>
      <c r="O11" s="89"/>
      <c r="P11" s="89"/>
      <c r="Q11" s="89"/>
    </row>
    <row r="12" spans="1:17" ht="12" customHeight="1" x14ac:dyDescent="0.15">
      <c r="A12" s="83" t="s">
        <v>1396</v>
      </c>
      <c r="B12" s="90" t="s">
        <v>376</v>
      </c>
      <c r="C12" s="91" t="s">
        <v>1397</v>
      </c>
      <c r="D12" s="88" t="s">
        <v>1364</v>
      </c>
      <c r="E12" s="89"/>
      <c r="F12" s="83" t="s">
        <v>1396</v>
      </c>
      <c r="G12" s="81" t="str">
        <f t="shared" si="0"/>
        <v>佐竹乗映</v>
      </c>
      <c r="H12" s="88" t="s">
        <v>1364</v>
      </c>
      <c r="I12" s="89" t="s">
        <v>278</v>
      </c>
      <c r="J12" s="83"/>
      <c r="K12" s="103" t="str">
        <f t="shared" si="1"/>
        <v/>
      </c>
      <c r="L12" s="88" t="str">
        <f t="shared" si="2"/>
        <v>OK</v>
      </c>
      <c r="M12" s="105"/>
      <c r="N12" s="89"/>
      <c r="O12" s="89"/>
      <c r="P12" s="89"/>
      <c r="Q12" s="89"/>
    </row>
    <row r="13" spans="1:17" ht="12" customHeight="1" x14ac:dyDescent="0.15">
      <c r="A13" s="83" t="s">
        <v>1398</v>
      </c>
      <c r="B13" s="90" t="s">
        <v>511</v>
      </c>
      <c r="C13" s="91" t="s">
        <v>1399</v>
      </c>
      <c r="D13" s="88" t="s">
        <v>1364</v>
      </c>
      <c r="E13" s="89"/>
      <c r="F13" s="83" t="s">
        <v>1398</v>
      </c>
      <c r="G13" s="81" t="str">
        <f t="shared" si="0"/>
        <v>田中宏樹</v>
      </c>
      <c r="H13" s="88" t="s">
        <v>1364</v>
      </c>
      <c r="I13" s="89" t="s">
        <v>278</v>
      </c>
      <c r="J13" s="83"/>
      <c r="K13" s="103" t="str">
        <f t="shared" si="1"/>
        <v/>
      </c>
      <c r="L13" s="88" t="str">
        <f t="shared" si="2"/>
        <v>OK</v>
      </c>
      <c r="M13" s="105"/>
      <c r="N13" s="89"/>
      <c r="O13" s="89"/>
      <c r="P13" s="89"/>
      <c r="Q13" s="89"/>
    </row>
    <row r="14" spans="1:17" ht="12" customHeight="1" x14ac:dyDescent="0.15">
      <c r="A14" s="83" t="s">
        <v>1400</v>
      </c>
      <c r="B14" s="90" t="s">
        <v>1401</v>
      </c>
      <c r="C14" s="91" t="s">
        <v>1287</v>
      </c>
      <c r="D14" s="88" t="s">
        <v>1364</v>
      </c>
      <c r="E14" s="89"/>
      <c r="F14" s="83" t="s">
        <v>1400</v>
      </c>
      <c r="G14" s="81" t="str">
        <f t="shared" si="0"/>
        <v>谷野 功</v>
      </c>
      <c r="H14" s="88" t="s">
        <v>1364</v>
      </c>
      <c r="I14" s="89" t="s">
        <v>278</v>
      </c>
      <c r="J14" s="83"/>
      <c r="K14" s="103" t="str">
        <f t="shared" si="1"/>
        <v/>
      </c>
      <c r="L14" s="88" t="str">
        <f t="shared" si="2"/>
        <v>OK</v>
      </c>
      <c r="M14" s="104" t="s">
        <v>406</v>
      </c>
      <c r="N14" s="89"/>
      <c r="O14" s="89"/>
      <c r="P14" s="89"/>
      <c r="Q14" s="89"/>
    </row>
    <row r="15" spans="1:17" ht="12" customHeight="1" x14ac:dyDescent="0.15">
      <c r="A15" s="83" t="s">
        <v>1402</v>
      </c>
      <c r="B15" s="90" t="s">
        <v>586</v>
      </c>
      <c r="C15" s="91" t="s">
        <v>587</v>
      </c>
      <c r="D15" s="88" t="s">
        <v>1364</v>
      </c>
      <c r="E15" s="89"/>
      <c r="F15" s="83" t="s">
        <v>1402</v>
      </c>
      <c r="G15" s="81" t="str">
        <f t="shared" si="0"/>
        <v>津田原樹</v>
      </c>
      <c r="H15" s="88" t="s">
        <v>1364</v>
      </c>
      <c r="I15" s="89" t="s">
        <v>278</v>
      </c>
      <c r="J15" s="83"/>
      <c r="K15" s="103" t="str">
        <f t="shared" si="1"/>
        <v/>
      </c>
      <c r="L15" s="88" t="str">
        <f t="shared" si="2"/>
        <v>OK</v>
      </c>
      <c r="M15" s="105"/>
      <c r="N15" s="89"/>
      <c r="O15" s="89"/>
      <c r="P15" s="89"/>
      <c r="Q15" s="89"/>
    </row>
    <row r="16" spans="1:17" ht="12" customHeight="1" x14ac:dyDescent="0.15">
      <c r="A16" s="83" t="s">
        <v>1403</v>
      </c>
      <c r="B16" s="90" t="s">
        <v>711</v>
      </c>
      <c r="C16" s="91" t="s">
        <v>1404</v>
      </c>
      <c r="D16" s="88" t="s">
        <v>1364</v>
      </c>
      <c r="E16" s="89"/>
      <c r="F16" s="83" t="s">
        <v>1403</v>
      </c>
      <c r="G16" s="81" t="str">
        <f t="shared" si="0"/>
        <v>坪田敏裕</v>
      </c>
      <c r="H16" s="88" t="s">
        <v>1364</v>
      </c>
      <c r="I16" s="89" t="s">
        <v>278</v>
      </c>
      <c r="J16" s="83"/>
      <c r="K16" s="103" t="str">
        <f t="shared" si="1"/>
        <v/>
      </c>
      <c r="L16" s="88" t="str">
        <f t="shared" si="2"/>
        <v>OK</v>
      </c>
      <c r="M16" s="105"/>
      <c r="N16" s="89"/>
      <c r="O16" s="89"/>
      <c r="P16" s="89"/>
      <c r="Q16" s="89"/>
    </row>
    <row r="17" spans="1:17" ht="12" customHeight="1" x14ac:dyDescent="0.15">
      <c r="A17" s="83" t="s">
        <v>1405</v>
      </c>
      <c r="B17" s="90" t="s">
        <v>292</v>
      </c>
      <c r="C17" s="91" t="s">
        <v>1406</v>
      </c>
      <c r="D17" s="88" t="s">
        <v>1364</v>
      </c>
      <c r="E17" s="89"/>
      <c r="F17" s="83" t="s">
        <v>1405</v>
      </c>
      <c r="G17" s="81" t="str">
        <f t="shared" si="0"/>
        <v>中村和夫</v>
      </c>
      <c r="H17" s="88" t="s">
        <v>1364</v>
      </c>
      <c r="I17" s="89" t="s">
        <v>278</v>
      </c>
      <c r="J17" s="102">
        <v>1960</v>
      </c>
      <c r="K17" s="103">
        <f t="shared" si="1"/>
        <v>53</v>
      </c>
      <c r="L17" s="88" t="str">
        <f t="shared" si="2"/>
        <v>OK</v>
      </c>
      <c r="M17" s="104" t="s">
        <v>406</v>
      </c>
      <c r="N17" s="89"/>
      <c r="O17" s="89"/>
      <c r="P17" s="89"/>
      <c r="Q17" s="89"/>
    </row>
    <row r="18" spans="1:17" ht="12" customHeight="1" x14ac:dyDescent="0.15">
      <c r="A18" s="83" t="s">
        <v>1407</v>
      </c>
      <c r="B18" s="90" t="s">
        <v>902</v>
      </c>
      <c r="C18" s="91" t="s">
        <v>1408</v>
      </c>
      <c r="D18" s="88" t="s">
        <v>1364</v>
      </c>
      <c r="E18" s="89"/>
      <c r="F18" s="83" t="s">
        <v>1407</v>
      </c>
      <c r="G18" s="81" t="str">
        <f t="shared" si="0"/>
        <v>福永有史</v>
      </c>
      <c r="H18" s="88" t="s">
        <v>1364</v>
      </c>
      <c r="I18" s="89" t="s">
        <v>278</v>
      </c>
      <c r="J18" s="83"/>
      <c r="K18" s="103" t="str">
        <f t="shared" si="1"/>
        <v/>
      </c>
      <c r="L18" s="88" t="str">
        <f t="shared" si="2"/>
        <v>OK</v>
      </c>
      <c r="M18" s="105"/>
      <c r="N18" s="89"/>
      <c r="O18" s="89"/>
      <c r="P18" s="89"/>
      <c r="Q18" s="89"/>
    </row>
    <row r="19" spans="1:17" ht="12" customHeight="1" x14ac:dyDescent="0.15">
      <c r="A19" s="83" t="s">
        <v>1409</v>
      </c>
      <c r="B19" s="90" t="s">
        <v>1410</v>
      </c>
      <c r="C19" s="91" t="s">
        <v>1411</v>
      </c>
      <c r="D19" s="88" t="s">
        <v>1364</v>
      </c>
      <c r="E19" s="89"/>
      <c r="F19" s="83" t="s">
        <v>1409</v>
      </c>
      <c r="G19" s="81" t="str">
        <f t="shared" si="0"/>
        <v>浦嶋博邦</v>
      </c>
      <c r="H19" s="88" t="s">
        <v>1364</v>
      </c>
      <c r="I19" s="89" t="s">
        <v>278</v>
      </c>
      <c r="J19" s="83"/>
      <c r="K19" s="103" t="str">
        <f t="shared" si="1"/>
        <v/>
      </c>
      <c r="L19" s="88" t="str">
        <f t="shared" si="2"/>
        <v>OK</v>
      </c>
      <c r="M19" s="105"/>
      <c r="N19" s="89"/>
      <c r="O19" s="89"/>
      <c r="P19" s="89"/>
      <c r="Q19" s="89"/>
    </row>
    <row r="20" spans="1:17" ht="12" customHeight="1" x14ac:dyDescent="0.15">
      <c r="A20" s="83" t="s">
        <v>1412</v>
      </c>
      <c r="B20" s="90" t="s">
        <v>1413</v>
      </c>
      <c r="C20" s="91" t="s">
        <v>1414</v>
      </c>
      <c r="D20" s="88" t="s">
        <v>1364</v>
      </c>
      <c r="E20" s="89"/>
      <c r="F20" s="83" t="s">
        <v>1412</v>
      </c>
      <c r="G20" s="81" t="str">
        <f t="shared" si="0"/>
        <v>生岩寛史</v>
      </c>
      <c r="H20" s="88" t="s">
        <v>1364</v>
      </c>
      <c r="I20" s="89" t="s">
        <v>278</v>
      </c>
      <c r="J20" s="83"/>
      <c r="K20" s="103" t="str">
        <f t="shared" si="1"/>
        <v/>
      </c>
      <c r="L20" s="88" t="str">
        <f t="shared" si="2"/>
        <v>OK</v>
      </c>
      <c r="M20" s="105"/>
      <c r="N20" s="89"/>
      <c r="O20" s="89"/>
      <c r="P20" s="89"/>
      <c r="Q20" s="89"/>
    </row>
    <row r="21" spans="1:17" ht="12" customHeight="1" x14ac:dyDescent="0.15">
      <c r="A21" s="83" t="s">
        <v>1415</v>
      </c>
      <c r="B21" s="90" t="s">
        <v>1416</v>
      </c>
      <c r="C21" s="91" t="s">
        <v>1417</v>
      </c>
      <c r="D21" s="88" t="s">
        <v>1364</v>
      </c>
      <c r="E21" s="89"/>
      <c r="F21" s="83" t="s">
        <v>1415</v>
      </c>
      <c r="G21" s="81" t="str">
        <f t="shared" si="0"/>
        <v>辻本 晃</v>
      </c>
      <c r="H21" s="88" t="s">
        <v>1364</v>
      </c>
      <c r="I21" s="89" t="s">
        <v>278</v>
      </c>
      <c r="J21" s="83"/>
      <c r="K21" s="103" t="str">
        <f t="shared" si="1"/>
        <v/>
      </c>
      <c r="L21" s="88" t="str">
        <f t="shared" si="2"/>
        <v>OK</v>
      </c>
      <c r="M21" s="105"/>
      <c r="N21" s="89"/>
      <c r="O21" s="89"/>
      <c r="P21" s="89"/>
      <c r="Q21" s="89"/>
    </row>
    <row r="22" spans="1:17" ht="12" customHeight="1" x14ac:dyDescent="0.15">
      <c r="A22" s="83" t="s">
        <v>1418</v>
      </c>
      <c r="B22" s="90" t="s">
        <v>1419</v>
      </c>
      <c r="C22" s="91" t="s">
        <v>1420</v>
      </c>
      <c r="D22" s="88" t="s">
        <v>1364</v>
      </c>
      <c r="E22" s="89"/>
      <c r="F22" s="83" t="s">
        <v>1418</v>
      </c>
      <c r="G22" s="81" t="str">
        <f t="shared" si="0"/>
        <v>濱田 毅</v>
      </c>
      <c r="H22" s="88" t="s">
        <v>1364</v>
      </c>
      <c r="I22" s="89" t="s">
        <v>278</v>
      </c>
      <c r="J22" s="83"/>
      <c r="K22" s="103" t="str">
        <f t="shared" si="1"/>
        <v/>
      </c>
      <c r="L22" s="88" t="str">
        <f t="shared" si="2"/>
        <v>OK</v>
      </c>
      <c r="M22" s="105"/>
      <c r="N22" s="89"/>
      <c r="O22" s="89"/>
      <c r="P22" s="89"/>
      <c r="Q22" s="89"/>
    </row>
    <row r="23" spans="1:17" ht="12" customHeight="1" x14ac:dyDescent="0.15">
      <c r="A23" s="83" t="s">
        <v>1421</v>
      </c>
      <c r="B23" s="90" t="s">
        <v>1422</v>
      </c>
      <c r="C23" s="91" t="s">
        <v>1320</v>
      </c>
      <c r="D23" s="88" t="s">
        <v>1364</v>
      </c>
      <c r="E23" s="89"/>
      <c r="F23" s="83" t="s">
        <v>1421</v>
      </c>
      <c r="G23" s="81" t="str">
        <f t="shared" si="0"/>
        <v>田中 淳</v>
      </c>
      <c r="H23" s="88" t="s">
        <v>1364</v>
      </c>
      <c r="I23" s="89" t="s">
        <v>278</v>
      </c>
      <c r="J23" s="102">
        <v>1962</v>
      </c>
      <c r="K23" s="103">
        <f t="shared" si="1"/>
        <v>51</v>
      </c>
      <c r="L23" s="88" t="str">
        <f t="shared" si="2"/>
        <v>OK</v>
      </c>
      <c r="M23" s="105"/>
      <c r="N23" s="89"/>
      <c r="O23" s="89"/>
      <c r="P23" s="89"/>
      <c r="Q23" s="89"/>
    </row>
    <row r="24" spans="1:17" ht="12" customHeight="1" x14ac:dyDescent="0.15">
      <c r="A24" s="83" t="s">
        <v>1423</v>
      </c>
      <c r="B24" s="90" t="s">
        <v>1424</v>
      </c>
      <c r="C24" s="91" t="s">
        <v>1425</v>
      </c>
      <c r="D24" s="88" t="s">
        <v>1364</v>
      </c>
      <c r="E24" s="89"/>
      <c r="F24" s="83" t="s">
        <v>1423</v>
      </c>
      <c r="G24" s="81" t="str">
        <f t="shared" si="0"/>
        <v>別宮敏朗</v>
      </c>
      <c r="H24" s="88" t="s">
        <v>1364</v>
      </c>
      <c r="I24" s="89" t="s">
        <v>278</v>
      </c>
      <c r="J24" s="83">
        <v>1947</v>
      </c>
      <c r="K24" s="103">
        <f t="shared" si="1"/>
        <v>66</v>
      </c>
      <c r="L24" s="88" t="str">
        <f t="shared" si="2"/>
        <v>OK</v>
      </c>
      <c r="M24" s="105"/>
      <c r="N24" s="89"/>
      <c r="O24" s="89"/>
      <c r="P24" s="89"/>
      <c r="Q24" s="89"/>
    </row>
    <row r="25" spans="1:17" ht="12" customHeight="1" x14ac:dyDescent="0.15">
      <c r="A25" s="83" t="s">
        <v>1426</v>
      </c>
      <c r="B25" s="90" t="s">
        <v>1427</v>
      </c>
      <c r="C25" s="91" t="s">
        <v>1428</v>
      </c>
      <c r="D25" s="88" t="s">
        <v>1364</v>
      </c>
      <c r="E25" s="89"/>
      <c r="F25" s="83" t="s">
        <v>1426</v>
      </c>
      <c r="G25" s="81" t="str">
        <f t="shared" si="0"/>
        <v>松岡俊孝</v>
      </c>
      <c r="H25" s="88" t="s">
        <v>1364</v>
      </c>
      <c r="I25" s="89" t="s">
        <v>278</v>
      </c>
      <c r="J25" s="83"/>
      <c r="K25" s="103" t="str">
        <f t="shared" si="1"/>
        <v/>
      </c>
      <c r="L25" s="88" t="str">
        <f t="shared" si="2"/>
        <v>OK</v>
      </c>
      <c r="M25" s="105"/>
      <c r="N25" s="89"/>
      <c r="O25" s="89"/>
      <c r="P25" s="89"/>
      <c r="Q25" s="89"/>
    </row>
    <row r="26" spans="1:17" ht="12" customHeight="1" x14ac:dyDescent="0.15">
      <c r="A26" s="83" t="s">
        <v>1429</v>
      </c>
      <c r="B26" s="90" t="s">
        <v>1430</v>
      </c>
      <c r="C26" s="91" t="s">
        <v>1431</v>
      </c>
      <c r="D26" s="88" t="s">
        <v>1364</v>
      </c>
      <c r="E26" s="89"/>
      <c r="F26" s="83" t="s">
        <v>1429</v>
      </c>
      <c r="G26" s="81" t="str">
        <f t="shared" si="0"/>
        <v>水谷 透</v>
      </c>
      <c r="H26" s="88" t="s">
        <v>1364</v>
      </c>
      <c r="I26" s="89" t="s">
        <v>278</v>
      </c>
      <c r="J26" s="83"/>
      <c r="K26" s="103" t="str">
        <f t="shared" si="1"/>
        <v/>
      </c>
      <c r="L26" s="88" t="str">
        <f t="shared" si="2"/>
        <v>OK</v>
      </c>
      <c r="M26" s="105"/>
      <c r="N26" s="89"/>
      <c r="O26" s="89"/>
      <c r="P26" s="89"/>
      <c r="Q26" s="89"/>
    </row>
    <row r="27" spans="1:17" ht="12" customHeight="1" x14ac:dyDescent="0.15">
      <c r="A27" s="83" t="s">
        <v>1432</v>
      </c>
      <c r="B27" s="90" t="s">
        <v>1433</v>
      </c>
      <c r="C27" s="91" t="s">
        <v>1434</v>
      </c>
      <c r="D27" s="88" t="s">
        <v>1364</v>
      </c>
      <c r="E27" s="89"/>
      <c r="F27" s="83" t="s">
        <v>1432</v>
      </c>
      <c r="G27" s="81" t="str">
        <f t="shared" si="0"/>
        <v>宮本佳明</v>
      </c>
      <c r="H27" s="88" t="s">
        <v>1364</v>
      </c>
      <c r="I27" s="89" t="s">
        <v>278</v>
      </c>
      <c r="J27" s="83"/>
      <c r="K27" s="103" t="str">
        <f t="shared" si="1"/>
        <v/>
      </c>
      <c r="L27" s="88" t="str">
        <f t="shared" si="2"/>
        <v>OK</v>
      </c>
      <c r="M27" s="105"/>
      <c r="N27" s="89"/>
      <c r="O27" s="89"/>
      <c r="P27" s="89"/>
      <c r="Q27" s="89"/>
    </row>
    <row r="28" spans="1:17" ht="12" customHeight="1" x14ac:dyDescent="0.15">
      <c r="A28" s="83" t="s">
        <v>1435</v>
      </c>
      <c r="B28" s="90" t="s">
        <v>1436</v>
      </c>
      <c r="C28" s="91" t="s">
        <v>1437</v>
      </c>
      <c r="D28" s="88" t="s">
        <v>1364</v>
      </c>
      <c r="E28" s="89"/>
      <c r="F28" s="83" t="s">
        <v>1435</v>
      </c>
      <c r="G28" s="81" t="str">
        <f t="shared" si="0"/>
        <v>坂口直也</v>
      </c>
      <c r="H28" s="88" t="s">
        <v>1364</v>
      </c>
      <c r="I28" s="89" t="s">
        <v>278</v>
      </c>
      <c r="J28" s="102">
        <v>1971</v>
      </c>
      <c r="K28" s="103">
        <f t="shared" si="1"/>
        <v>42</v>
      </c>
      <c r="L28" s="88" t="str">
        <f t="shared" si="2"/>
        <v>OK</v>
      </c>
      <c r="M28" s="105"/>
      <c r="N28" s="89"/>
      <c r="O28" s="89"/>
      <c r="P28" s="89"/>
      <c r="Q28" s="89"/>
    </row>
    <row r="29" spans="1:17" ht="12" customHeight="1" x14ac:dyDescent="0.15">
      <c r="A29" s="83" t="s">
        <v>1438</v>
      </c>
      <c r="B29" s="90" t="s">
        <v>289</v>
      </c>
      <c r="C29" s="91" t="s">
        <v>1439</v>
      </c>
      <c r="D29" s="88" t="s">
        <v>1364</v>
      </c>
      <c r="E29" s="89"/>
      <c r="F29" s="83" t="s">
        <v>1438</v>
      </c>
      <c r="G29" s="81" t="str">
        <f t="shared" si="0"/>
        <v>佐藤和弘</v>
      </c>
      <c r="H29" s="88" t="s">
        <v>1364</v>
      </c>
      <c r="I29" s="89" t="s">
        <v>278</v>
      </c>
      <c r="J29" s="102"/>
      <c r="K29" s="103" t="str">
        <f t="shared" si="1"/>
        <v/>
      </c>
      <c r="L29" s="88" t="str">
        <f t="shared" si="2"/>
        <v>OK</v>
      </c>
      <c r="M29" s="105"/>
      <c r="N29" s="89"/>
      <c r="O29" s="89"/>
      <c r="P29" s="89"/>
      <c r="Q29" s="89"/>
    </row>
    <row r="30" spans="1:17" ht="12" customHeight="1" x14ac:dyDescent="0.15">
      <c r="A30" s="83" t="s">
        <v>1440</v>
      </c>
      <c r="B30" s="90" t="s">
        <v>1298</v>
      </c>
      <c r="C30" s="91" t="s">
        <v>1299</v>
      </c>
      <c r="D30" s="88" t="s">
        <v>1364</v>
      </c>
      <c r="E30" s="89"/>
      <c r="F30" s="83" t="s">
        <v>1440</v>
      </c>
      <c r="G30" s="81" t="str">
        <f t="shared" si="0"/>
        <v>中田富憲</v>
      </c>
      <c r="H30" s="88" t="s">
        <v>1364</v>
      </c>
      <c r="I30" s="89" t="s">
        <v>278</v>
      </c>
      <c r="J30" s="102"/>
      <c r="K30" s="103" t="str">
        <f t="shared" si="1"/>
        <v/>
      </c>
      <c r="L30" s="88" t="str">
        <f t="shared" si="2"/>
        <v>OK</v>
      </c>
      <c r="M30" s="105"/>
      <c r="N30" s="89"/>
      <c r="O30" s="89"/>
      <c r="P30" s="89"/>
      <c r="Q30" s="89"/>
    </row>
    <row r="31" spans="1:17" ht="12" customHeight="1" x14ac:dyDescent="0.15">
      <c r="A31" s="83" t="s">
        <v>1441</v>
      </c>
      <c r="B31" s="94" t="s">
        <v>1442</v>
      </c>
      <c r="C31" s="95" t="s">
        <v>1443</v>
      </c>
      <c r="D31" s="88" t="s">
        <v>1364</v>
      </c>
      <c r="E31" s="89"/>
      <c r="F31" s="83" t="s">
        <v>1441</v>
      </c>
      <c r="G31" s="81" t="str">
        <f t="shared" si="0"/>
        <v>梅田陽子</v>
      </c>
      <c r="H31" s="88" t="s">
        <v>1364</v>
      </c>
      <c r="I31" s="89" t="s">
        <v>303</v>
      </c>
      <c r="J31" s="83"/>
      <c r="K31" s="103" t="str">
        <f t="shared" si="1"/>
        <v/>
      </c>
      <c r="L31" s="88" t="str">
        <f t="shared" si="2"/>
        <v>OK</v>
      </c>
      <c r="M31" s="105"/>
      <c r="N31" s="89"/>
      <c r="O31" s="89"/>
      <c r="P31" s="89"/>
      <c r="Q31" s="89"/>
    </row>
    <row r="32" spans="1:17" ht="12" customHeight="1" x14ac:dyDescent="0.15">
      <c r="A32" s="83" t="s">
        <v>1444</v>
      </c>
      <c r="B32" s="94" t="s">
        <v>402</v>
      </c>
      <c r="C32" s="95" t="s">
        <v>1445</v>
      </c>
      <c r="D32" s="88" t="s">
        <v>1364</v>
      </c>
      <c r="E32" s="89"/>
      <c r="F32" s="83" t="s">
        <v>1444</v>
      </c>
      <c r="G32" s="81" t="str">
        <f t="shared" si="0"/>
        <v>片岡すぐる</v>
      </c>
      <c r="H32" s="88" t="s">
        <v>1364</v>
      </c>
      <c r="I32" s="89" t="s">
        <v>303</v>
      </c>
      <c r="J32" s="83"/>
      <c r="K32" s="103" t="str">
        <f t="shared" si="1"/>
        <v/>
      </c>
      <c r="L32" s="88" t="str">
        <f t="shared" si="2"/>
        <v>OK</v>
      </c>
      <c r="M32" s="104" t="s">
        <v>406</v>
      </c>
      <c r="N32" s="89"/>
      <c r="O32" s="89"/>
      <c r="P32" s="89"/>
      <c r="Q32" s="89"/>
    </row>
    <row r="33" spans="1:17" ht="12" customHeight="1" x14ac:dyDescent="0.15">
      <c r="A33" s="83" t="s">
        <v>1446</v>
      </c>
      <c r="B33" s="94" t="s">
        <v>613</v>
      </c>
      <c r="C33" s="95" t="s">
        <v>1447</v>
      </c>
      <c r="D33" s="88" t="s">
        <v>1364</v>
      </c>
      <c r="E33" s="89"/>
      <c r="F33" s="83" t="s">
        <v>1446</v>
      </c>
      <c r="G33" s="81" t="str">
        <f t="shared" si="0"/>
        <v>清水亜紀子</v>
      </c>
      <c r="H33" s="88" t="s">
        <v>1364</v>
      </c>
      <c r="I33" s="89" t="s">
        <v>303</v>
      </c>
      <c r="J33" s="83"/>
      <c r="K33" s="103" t="str">
        <f t="shared" si="1"/>
        <v/>
      </c>
      <c r="L33" s="88" t="str">
        <f t="shared" si="2"/>
        <v>OK</v>
      </c>
      <c r="M33" s="105"/>
      <c r="N33" s="89"/>
      <c r="O33" s="89"/>
      <c r="P33" s="89"/>
      <c r="Q33" s="89"/>
    </row>
    <row r="34" spans="1:17" ht="12" customHeight="1" x14ac:dyDescent="0.15">
      <c r="A34" s="83" t="s">
        <v>1448</v>
      </c>
      <c r="B34" s="94" t="s">
        <v>528</v>
      </c>
      <c r="C34" s="95" t="s">
        <v>1449</v>
      </c>
      <c r="D34" s="88" t="s">
        <v>1364</v>
      </c>
      <c r="E34" s="89"/>
      <c r="F34" s="83" t="s">
        <v>1448</v>
      </c>
      <c r="G34" s="81" t="str">
        <f t="shared" si="0"/>
        <v>桜井美智枝</v>
      </c>
      <c r="H34" s="88" t="s">
        <v>1364</v>
      </c>
      <c r="I34" s="89" t="s">
        <v>303</v>
      </c>
      <c r="J34" s="83"/>
      <c r="K34" s="103" t="str">
        <f t="shared" si="1"/>
        <v/>
      </c>
      <c r="L34" s="88" t="str">
        <f t="shared" si="2"/>
        <v>OK</v>
      </c>
      <c r="M34" s="105"/>
      <c r="N34" s="89"/>
      <c r="O34" s="89"/>
      <c r="P34" s="89"/>
      <c r="Q34" s="89"/>
    </row>
    <row r="35" spans="1:17" ht="12" customHeight="1" x14ac:dyDescent="0.15">
      <c r="A35" s="83" t="s">
        <v>1450</v>
      </c>
      <c r="B35" s="94" t="s">
        <v>598</v>
      </c>
      <c r="C35" s="95" t="s">
        <v>1451</v>
      </c>
      <c r="D35" s="88" t="s">
        <v>1364</v>
      </c>
      <c r="E35" s="89"/>
      <c r="F35" s="83" t="s">
        <v>1450</v>
      </c>
      <c r="G35" s="81" t="str">
        <f t="shared" si="0"/>
        <v>鈴木春美</v>
      </c>
      <c r="H35" s="88" t="s">
        <v>1364</v>
      </c>
      <c r="I35" s="89" t="s">
        <v>303</v>
      </c>
      <c r="J35" s="83"/>
      <c r="K35" s="103" t="str">
        <f t="shared" si="1"/>
        <v/>
      </c>
      <c r="L35" s="88" t="str">
        <f t="shared" ref="L35:L71" si="3">IF(G35="","",IF(COUNTIF($G$3:$G$613,G35)&gt;1,"2重登録","OK"))</f>
        <v>OK</v>
      </c>
      <c r="M35" s="104" t="s">
        <v>406</v>
      </c>
      <c r="N35" s="89"/>
      <c r="O35" s="89"/>
      <c r="P35" s="89"/>
      <c r="Q35" s="89"/>
    </row>
    <row r="36" spans="1:17" ht="12" customHeight="1" x14ac:dyDescent="0.15">
      <c r="A36" s="83" t="s">
        <v>1452</v>
      </c>
      <c r="B36" s="94" t="s">
        <v>586</v>
      </c>
      <c r="C36" s="95" t="s">
        <v>643</v>
      </c>
      <c r="D36" s="88" t="s">
        <v>1364</v>
      </c>
      <c r="E36" s="89"/>
      <c r="F36" s="83" t="s">
        <v>1452</v>
      </c>
      <c r="G36" s="81" t="str">
        <f t="shared" si="0"/>
        <v>津田伸子</v>
      </c>
      <c r="H36" s="88" t="s">
        <v>1364</v>
      </c>
      <c r="I36" s="89" t="s">
        <v>303</v>
      </c>
      <c r="J36" s="83"/>
      <c r="K36" s="103" t="str">
        <f t="shared" si="1"/>
        <v/>
      </c>
      <c r="L36" s="88" t="str">
        <f t="shared" si="3"/>
        <v>OK</v>
      </c>
      <c r="M36" s="105"/>
      <c r="N36" s="89"/>
      <c r="O36" s="89"/>
      <c r="P36" s="89"/>
      <c r="Q36" s="89"/>
    </row>
    <row r="37" spans="1:17" ht="12" customHeight="1" x14ac:dyDescent="0.15">
      <c r="A37" s="83" t="s">
        <v>1453</v>
      </c>
      <c r="B37" s="94" t="s">
        <v>1327</v>
      </c>
      <c r="C37" s="95" t="s">
        <v>1328</v>
      </c>
      <c r="D37" s="88" t="s">
        <v>1364</v>
      </c>
      <c r="E37" s="89"/>
      <c r="F37" s="83" t="s">
        <v>1453</v>
      </c>
      <c r="G37" s="81" t="str">
        <f t="shared" si="0"/>
        <v>植垣貴美子</v>
      </c>
      <c r="H37" s="88" t="s">
        <v>1364</v>
      </c>
      <c r="I37" s="89" t="s">
        <v>303</v>
      </c>
      <c r="J37" s="83"/>
      <c r="K37" s="103" t="str">
        <f t="shared" si="1"/>
        <v/>
      </c>
      <c r="L37" s="88" t="str">
        <f t="shared" si="3"/>
        <v>OK</v>
      </c>
      <c r="M37" s="105"/>
      <c r="N37" s="89"/>
      <c r="O37" s="89"/>
      <c r="P37" s="89"/>
      <c r="Q37" s="89"/>
    </row>
    <row r="38" spans="1:17" ht="12" customHeight="1" x14ac:dyDescent="0.15">
      <c r="A38" s="83" t="s">
        <v>1454</v>
      </c>
      <c r="B38" s="94" t="s">
        <v>393</v>
      </c>
      <c r="C38" s="95" t="s">
        <v>1455</v>
      </c>
      <c r="D38" s="88" t="s">
        <v>1364</v>
      </c>
      <c r="E38" s="89"/>
      <c r="F38" s="83" t="s">
        <v>1454</v>
      </c>
      <c r="G38" s="81" t="str">
        <f t="shared" si="0"/>
        <v>藤原真紀子</v>
      </c>
      <c r="H38" s="88" t="s">
        <v>1364</v>
      </c>
      <c r="I38" s="89" t="s">
        <v>303</v>
      </c>
      <c r="J38" s="83"/>
      <c r="K38" s="103" t="str">
        <f t="shared" si="1"/>
        <v/>
      </c>
      <c r="L38" s="88" t="str">
        <f t="shared" si="3"/>
        <v>OK</v>
      </c>
      <c r="M38" s="104" t="s">
        <v>406</v>
      </c>
      <c r="N38" s="89"/>
      <c r="O38" s="89"/>
      <c r="P38" s="89"/>
      <c r="Q38" s="89"/>
    </row>
    <row r="39" spans="1:17" ht="12" customHeight="1" x14ac:dyDescent="0.15">
      <c r="A39" s="83" t="s">
        <v>1456</v>
      </c>
      <c r="B39" s="94" t="s">
        <v>1101</v>
      </c>
      <c r="C39" s="95" t="s">
        <v>778</v>
      </c>
      <c r="D39" s="88" t="s">
        <v>1364</v>
      </c>
      <c r="E39" s="89"/>
      <c r="F39" s="83" t="s">
        <v>1456</v>
      </c>
      <c r="G39" s="81" t="str">
        <f t="shared" si="0"/>
        <v>松田順子</v>
      </c>
      <c r="H39" s="88" t="s">
        <v>1364</v>
      </c>
      <c r="I39" s="89" t="s">
        <v>303</v>
      </c>
      <c r="J39" s="83"/>
      <c r="K39" s="103" t="str">
        <f t="shared" si="1"/>
        <v/>
      </c>
      <c r="L39" s="88" t="str">
        <f t="shared" si="3"/>
        <v>OK</v>
      </c>
      <c r="M39" s="104" t="s">
        <v>406</v>
      </c>
      <c r="N39" s="89"/>
      <c r="O39" s="89"/>
      <c r="P39" s="89"/>
      <c r="Q39" s="89"/>
    </row>
    <row r="40" spans="1:17" ht="12" customHeight="1" x14ac:dyDescent="0.15">
      <c r="A40" s="83" t="s">
        <v>1457</v>
      </c>
      <c r="B40" s="96" t="s">
        <v>1458</v>
      </c>
      <c r="C40" s="97" t="s">
        <v>1459</v>
      </c>
      <c r="D40" s="88" t="s">
        <v>1364</v>
      </c>
      <c r="E40" s="89"/>
      <c r="F40" s="83" t="s">
        <v>1457</v>
      </c>
      <c r="G40" s="81" t="str">
        <f t="shared" si="0"/>
        <v>更家真佐子</v>
      </c>
      <c r="H40" s="88" t="s">
        <v>1364</v>
      </c>
      <c r="I40" s="89" t="s">
        <v>303</v>
      </c>
      <c r="J40" s="83"/>
      <c r="K40" s="103" t="str">
        <f t="shared" si="1"/>
        <v/>
      </c>
      <c r="L40" s="88" t="str">
        <f t="shared" si="3"/>
        <v>OK</v>
      </c>
      <c r="M40" s="105"/>
      <c r="N40" s="89"/>
      <c r="O40" s="89"/>
      <c r="P40" s="89"/>
      <c r="Q40" s="89"/>
    </row>
    <row r="41" spans="1:17" ht="12" customHeight="1" x14ac:dyDescent="0.15">
      <c r="A41" s="83" t="s">
        <v>1460</v>
      </c>
      <c r="B41" s="98" t="s">
        <v>511</v>
      </c>
      <c r="C41" s="99" t="s">
        <v>1461</v>
      </c>
      <c r="D41" s="88" t="s">
        <v>1364</v>
      </c>
      <c r="E41" s="89"/>
      <c r="F41" s="83" t="s">
        <v>1460</v>
      </c>
      <c r="G41" s="81" t="str">
        <f t="shared" si="0"/>
        <v>田中和幸</v>
      </c>
      <c r="H41" s="88" t="s">
        <v>1364</v>
      </c>
      <c r="I41" s="89" t="s">
        <v>278</v>
      </c>
      <c r="J41" s="83">
        <v>1965</v>
      </c>
      <c r="K41" s="103">
        <f t="shared" si="1"/>
        <v>48</v>
      </c>
      <c r="L41" s="88" t="str">
        <f t="shared" si="3"/>
        <v>OK</v>
      </c>
      <c r="M41" s="105"/>
      <c r="N41" s="89"/>
      <c r="O41" s="89"/>
      <c r="P41" s="89"/>
      <c r="Q41" s="89"/>
    </row>
    <row r="42" spans="1:17" ht="12" customHeight="1" x14ac:dyDescent="0.15">
      <c r="A42" s="83"/>
      <c r="B42" s="98"/>
      <c r="C42" s="99"/>
      <c r="D42" s="88"/>
      <c r="E42" s="89"/>
      <c r="F42" s="83"/>
      <c r="H42" s="88"/>
      <c r="I42" s="89"/>
      <c r="J42" s="83"/>
      <c r="K42" s="103"/>
      <c r="L42" s="88" t="str">
        <f t="shared" si="3"/>
        <v/>
      </c>
      <c r="M42" s="105"/>
      <c r="N42" s="89"/>
      <c r="O42" s="89"/>
      <c r="P42" s="89"/>
      <c r="Q42" s="89"/>
    </row>
    <row r="43" spans="1:17" ht="12" customHeight="1" x14ac:dyDescent="0.15">
      <c r="A43" s="83"/>
      <c r="B43" s="98"/>
      <c r="C43" s="99"/>
      <c r="D43" s="88"/>
      <c r="E43" s="89"/>
      <c r="F43" s="83"/>
      <c r="H43" s="88"/>
      <c r="I43" s="89"/>
      <c r="J43" s="83"/>
      <c r="K43" s="103"/>
      <c r="L43" s="88" t="str">
        <f t="shared" si="3"/>
        <v/>
      </c>
      <c r="M43" s="105"/>
      <c r="N43" s="89"/>
      <c r="O43" s="89"/>
      <c r="P43" s="89"/>
      <c r="Q43" s="89"/>
    </row>
    <row r="44" spans="1:17" ht="12" customHeight="1" x14ac:dyDescent="0.15">
      <c r="A44" s="83"/>
      <c r="B44" s="98"/>
      <c r="C44" s="99"/>
      <c r="D44" s="88"/>
      <c r="E44" s="89"/>
      <c r="F44" s="83"/>
      <c r="H44" s="88"/>
      <c r="I44" s="89"/>
      <c r="J44" s="83"/>
      <c r="K44" s="103"/>
      <c r="L44" s="88" t="str">
        <f t="shared" si="3"/>
        <v/>
      </c>
      <c r="M44" s="105"/>
      <c r="N44" s="89"/>
      <c r="O44" s="89"/>
      <c r="P44" s="89"/>
      <c r="Q44" s="89"/>
    </row>
    <row r="45" spans="1:17" ht="12" customHeight="1" x14ac:dyDescent="0.15">
      <c r="A45" s="83"/>
      <c r="B45" s="98"/>
      <c r="C45" s="99"/>
      <c r="D45" s="88"/>
      <c r="E45" s="89"/>
      <c r="F45" s="83"/>
      <c r="H45" s="88"/>
      <c r="I45" s="89"/>
      <c r="J45" s="83"/>
      <c r="K45" s="103"/>
      <c r="L45" s="88" t="str">
        <f t="shared" si="3"/>
        <v/>
      </c>
      <c r="M45" s="105"/>
      <c r="N45" s="89"/>
      <c r="O45" s="89"/>
      <c r="P45" s="89"/>
      <c r="Q45" s="89"/>
    </row>
    <row r="46" spans="1:17" ht="12" customHeight="1" x14ac:dyDescent="0.15">
      <c r="A46" s="83"/>
      <c r="B46" s="98"/>
      <c r="C46" s="99"/>
      <c r="D46" s="88"/>
      <c r="E46" s="89"/>
      <c r="F46" s="83"/>
      <c r="H46" s="88"/>
      <c r="I46" s="89"/>
      <c r="J46" s="83"/>
      <c r="K46" s="103"/>
      <c r="L46" s="88" t="str">
        <f t="shared" si="3"/>
        <v/>
      </c>
      <c r="M46" s="105"/>
      <c r="N46" s="89"/>
      <c r="O46" s="89"/>
      <c r="P46" s="89"/>
      <c r="Q46" s="89"/>
    </row>
    <row r="47" spans="1:17" ht="12" customHeight="1" x14ac:dyDescent="0.15">
      <c r="A47" s="83"/>
      <c r="B47" s="98"/>
      <c r="C47" s="99"/>
      <c r="D47" s="88"/>
      <c r="E47" s="89"/>
      <c r="F47" s="83"/>
      <c r="H47" s="88"/>
      <c r="I47" s="89"/>
      <c r="J47" s="83"/>
      <c r="K47" s="103"/>
      <c r="L47" s="88" t="str">
        <f t="shared" si="3"/>
        <v/>
      </c>
      <c r="M47" s="105"/>
      <c r="N47" s="89"/>
      <c r="O47" s="89"/>
      <c r="P47" s="89"/>
      <c r="Q47" s="89"/>
    </row>
    <row r="48" spans="1:17" ht="12" customHeight="1" x14ac:dyDescent="0.15">
      <c r="A48" s="83"/>
      <c r="B48" s="98"/>
      <c r="C48" s="99"/>
      <c r="D48" s="88"/>
      <c r="E48" s="89"/>
      <c r="F48" s="83"/>
      <c r="H48" s="88"/>
      <c r="I48" s="89"/>
      <c r="J48" s="83"/>
      <c r="K48" s="103"/>
      <c r="L48" s="88" t="str">
        <f t="shared" si="3"/>
        <v/>
      </c>
      <c r="M48" s="105"/>
      <c r="N48" s="89"/>
      <c r="O48" s="89"/>
      <c r="P48" s="89"/>
      <c r="Q48" s="89"/>
    </row>
    <row r="49" spans="1:17" ht="12" customHeight="1" x14ac:dyDescent="0.15">
      <c r="A49" s="83"/>
      <c r="B49" s="98"/>
      <c r="C49" s="99"/>
      <c r="D49" s="88"/>
      <c r="E49" s="89"/>
      <c r="F49" s="83"/>
      <c r="H49" s="88"/>
      <c r="I49" s="89"/>
      <c r="J49" s="83"/>
      <c r="K49" s="103"/>
      <c r="L49" s="88" t="str">
        <f t="shared" si="3"/>
        <v/>
      </c>
      <c r="M49" s="105"/>
      <c r="N49" s="89"/>
      <c r="O49" s="89"/>
      <c r="P49" s="89"/>
      <c r="Q49" s="89"/>
    </row>
    <row r="50" spans="1:17" ht="12" customHeight="1" x14ac:dyDescent="0.15">
      <c r="A50" s="83"/>
      <c r="B50" s="98"/>
      <c r="C50" s="99"/>
      <c r="D50" s="88"/>
      <c r="E50" s="89"/>
      <c r="F50" s="83"/>
      <c r="H50" s="88"/>
      <c r="I50" s="89"/>
      <c r="J50" s="83"/>
      <c r="K50" s="103"/>
      <c r="L50" s="88" t="str">
        <f t="shared" si="3"/>
        <v/>
      </c>
      <c r="M50" s="105"/>
      <c r="N50" s="89"/>
      <c r="O50" s="89"/>
      <c r="P50" s="89"/>
      <c r="Q50" s="89"/>
    </row>
    <row r="51" spans="1:17" ht="12" customHeight="1" x14ac:dyDescent="0.15">
      <c r="A51" s="83"/>
      <c r="B51" s="98"/>
      <c r="C51" s="99"/>
      <c r="D51" s="88"/>
      <c r="E51" s="89"/>
      <c r="F51" s="83"/>
      <c r="H51" s="88"/>
      <c r="I51" s="89"/>
      <c r="J51" s="83"/>
      <c r="K51" s="103"/>
      <c r="L51" s="88" t="str">
        <f t="shared" si="3"/>
        <v/>
      </c>
      <c r="M51" s="105"/>
      <c r="N51" s="89"/>
      <c r="O51" s="89"/>
      <c r="P51" s="89"/>
      <c r="Q51" s="89"/>
    </row>
    <row r="52" spans="1:17" ht="12" customHeight="1" x14ac:dyDescent="0.15">
      <c r="A52" s="83"/>
      <c r="B52" s="98"/>
      <c r="C52" s="99"/>
      <c r="D52" s="88"/>
      <c r="E52" s="89"/>
      <c r="F52" s="83"/>
      <c r="H52" s="88"/>
      <c r="I52" s="89"/>
      <c r="J52" s="83"/>
      <c r="K52" s="103"/>
      <c r="L52" s="88" t="str">
        <f t="shared" si="3"/>
        <v/>
      </c>
      <c r="M52" s="105"/>
      <c r="N52" s="89"/>
      <c r="O52" s="89"/>
      <c r="P52" s="89"/>
      <c r="Q52" s="89"/>
    </row>
    <row r="53" spans="1:17" ht="12" customHeight="1" x14ac:dyDescent="0.15">
      <c r="A53" s="83"/>
      <c r="B53" s="98"/>
      <c r="C53" s="99"/>
      <c r="D53" s="88"/>
      <c r="E53" s="89"/>
      <c r="F53" s="83"/>
      <c r="H53" s="88"/>
      <c r="I53" s="89"/>
      <c r="J53" s="83"/>
      <c r="K53" s="103"/>
      <c r="L53" s="88" t="str">
        <f t="shared" si="3"/>
        <v/>
      </c>
      <c r="M53" s="105"/>
      <c r="N53" s="89"/>
      <c r="O53" s="89"/>
      <c r="P53" s="89"/>
      <c r="Q53" s="89"/>
    </row>
    <row r="54" spans="1:17" ht="12" customHeight="1" x14ac:dyDescent="0.15">
      <c r="A54" s="83"/>
      <c r="B54" s="98"/>
      <c r="C54" s="99"/>
      <c r="D54" s="88"/>
      <c r="E54" s="89"/>
      <c r="F54" s="83"/>
      <c r="H54" s="88"/>
      <c r="I54" s="89"/>
      <c r="J54" s="83"/>
      <c r="K54" s="103"/>
      <c r="L54" s="88" t="str">
        <f t="shared" si="3"/>
        <v/>
      </c>
      <c r="M54" s="105"/>
      <c r="N54" s="89"/>
      <c r="O54" s="89"/>
      <c r="P54" s="89"/>
      <c r="Q54" s="89"/>
    </row>
    <row r="55" spans="1:17" ht="12" customHeight="1" x14ac:dyDescent="0.15">
      <c r="A55" s="83"/>
      <c r="B55" s="98"/>
      <c r="C55" s="99"/>
      <c r="D55" s="88"/>
      <c r="E55" s="89"/>
      <c r="F55" s="83"/>
      <c r="H55" s="88"/>
      <c r="I55" s="89"/>
      <c r="J55" s="83"/>
      <c r="K55" s="103"/>
      <c r="L55" s="88" t="str">
        <f t="shared" si="3"/>
        <v/>
      </c>
      <c r="M55" s="105"/>
      <c r="N55" s="89"/>
      <c r="O55" s="89"/>
      <c r="P55" s="89"/>
      <c r="Q55" s="89"/>
    </row>
    <row r="56" spans="1:17" ht="12" customHeight="1" x14ac:dyDescent="0.15">
      <c r="A56" s="83"/>
      <c r="B56" s="98"/>
      <c r="C56" s="99"/>
      <c r="D56" s="88"/>
      <c r="E56" s="89"/>
      <c r="F56" s="83"/>
      <c r="H56" s="88"/>
      <c r="I56" s="89"/>
      <c r="J56" s="83"/>
      <c r="K56" s="103"/>
      <c r="L56" s="88" t="str">
        <f t="shared" si="3"/>
        <v/>
      </c>
      <c r="M56" s="105"/>
      <c r="N56" s="89"/>
      <c r="O56" s="89"/>
      <c r="P56" s="89"/>
      <c r="Q56" s="89"/>
    </row>
    <row r="57" spans="1:17" ht="12" customHeight="1" x14ac:dyDescent="0.15">
      <c r="A57" s="83"/>
      <c r="B57" s="98"/>
      <c r="C57" s="99"/>
      <c r="D57" s="88"/>
      <c r="E57" s="89"/>
      <c r="F57" s="83"/>
      <c r="H57" s="88"/>
      <c r="I57" s="89"/>
      <c r="J57" s="83"/>
      <c r="K57" s="103"/>
      <c r="L57" s="88" t="str">
        <f t="shared" si="3"/>
        <v/>
      </c>
      <c r="M57" s="105"/>
      <c r="N57" s="89"/>
      <c r="O57" s="89"/>
      <c r="P57" s="89"/>
      <c r="Q57" s="89"/>
    </row>
    <row r="58" spans="1:17" ht="12" customHeight="1" x14ac:dyDescent="0.15">
      <c r="A58" s="83"/>
      <c r="B58" s="98"/>
      <c r="C58" s="99"/>
      <c r="D58" s="88"/>
      <c r="E58" s="89"/>
      <c r="F58" s="83"/>
      <c r="H58" s="88"/>
      <c r="I58" s="89"/>
      <c r="J58" s="83"/>
      <c r="K58" s="103"/>
      <c r="L58" s="88" t="str">
        <f t="shared" si="3"/>
        <v/>
      </c>
      <c r="M58" s="105"/>
      <c r="N58" s="89"/>
      <c r="O58" s="89"/>
      <c r="P58" s="89"/>
      <c r="Q58" s="89"/>
    </row>
    <row r="59" spans="1:17" ht="12" customHeight="1" x14ac:dyDescent="0.15">
      <c r="A59" s="83"/>
      <c r="B59" s="98"/>
      <c r="C59" s="99"/>
      <c r="D59" s="88"/>
      <c r="E59" s="89"/>
      <c r="F59" s="83"/>
      <c r="H59" s="88"/>
      <c r="I59" s="89"/>
      <c r="J59" s="83"/>
      <c r="K59" s="103"/>
      <c r="L59" s="88" t="str">
        <f t="shared" si="3"/>
        <v/>
      </c>
      <c r="M59" s="105"/>
      <c r="N59" s="89"/>
      <c r="O59" s="89"/>
      <c r="P59" s="89"/>
      <c r="Q59" s="89"/>
    </row>
    <row r="60" spans="1:17" ht="12" customHeight="1" x14ac:dyDescent="0.15">
      <c r="A60" s="83"/>
      <c r="B60" s="98"/>
      <c r="C60" s="99"/>
      <c r="D60" s="88"/>
      <c r="E60" s="89"/>
      <c r="F60" s="83"/>
      <c r="H60" s="88"/>
      <c r="I60" s="89"/>
      <c r="J60" s="83"/>
      <c r="K60" s="103"/>
      <c r="L60" s="88" t="str">
        <f t="shared" si="3"/>
        <v/>
      </c>
      <c r="M60" s="105"/>
      <c r="N60" s="89"/>
      <c r="O60" s="89"/>
      <c r="P60" s="89"/>
      <c r="Q60" s="89"/>
    </row>
    <row r="61" spans="1:17" ht="12" customHeight="1" x14ac:dyDescent="0.15">
      <c r="A61" s="83"/>
      <c r="B61" s="98"/>
      <c r="C61" s="99"/>
      <c r="D61" s="88"/>
      <c r="E61" s="89"/>
      <c r="F61" s="83"/>
      <c r="H61" s="88"/>
      <c r="I61" s="89"/>
      <c r="J61" s="83"/>
      <c r="K61" s="103"/>
      <c r="L61" s="88" t="str">
        <f t="shared" si="3"/>
        <v/>
      </c>
      <c r="M61" s="105"/>
      <c r="N61" s="89"/>
      <c r="O61" s="89"/>
      <c r="P61" s="89"/>
      <c r="Q61" s="89"/>
    </row>
    <row r="62" spans="1:17" ht="12" customHeight="1" x14ac:dyDescent="0.15">
      <c r="A62" s="83"/>
      <c r="B62" s="98"/>
      <c r="C62" s="99"/>
      <c r="D62" s="88"/>
      <c r="E62" s="89"/>
      <c r="F62" s="83"/>
      <c r="H62" s="88"/>
      <c r="I62" s="89"/>
      <c r="J62" s="83"/>
      <c r="K62" s="103"/>
      <c r="L62" s="88" t="str">
        <f t="shared" si="3"/>
        <v/>
      </c>
      <c r="M62" s="105"/>
      <c r="N62" s="89"/>
      <c r="O62" s="89"/>
      <c r="P62" s="89"/>
      <c r="Q62" s="89"/>
    </row>
    <row r="63" spans="1:17" ht="12" customHeight="1" x14ac:dyDescent="0.15">
      <c r="A63" s="83"/>
      <c r="B63" s="98"/>
      <c r="C63" s="99"/>
      <c r="D63" s="88"/>
      <c r="E63" s="89"/>
      <c r="F63" s="83"/>
      <c r="H63" s="88"/>
      <c r="I63" s="89"/>
      <c r="J63" s="83"/>
      <c r="K63" s="103"/>
      <c r="L63" s="88" t="str">
        <f t="shared" si="3"/>
        <v/>
      </c>
      <c r="M63" s="105"/>
      <c r="N63" s="89"/>
      <c r="O63" s="89"/>
      <c r="P63" s="89"/>
      <c r="Q63" s="89"/>
    </row>
    <row r="64" spans="1:17" x14ac:dyDescent="0.15">
      <c r="A64" s="88"/>
      <c r="B64" s="83"/>
      <c r="C64" s="83"/>
      <c r="D64" s="83"/>
      <c r="F64" s="88"/>
      <c r="G64" s="100"/>
      <c r="H64" s="88"/>
      <c r="I64" s="88"/>
      <c r="J64" s="103"/>
      <c r="K64" s="103"/>
      <c r="L64" s="88" t="str">
        <f t="shared" si="3"/>
        <v/>
      </c>
    </row>
    <row r="65" spans="1:17" x14ac:dyDescent="0.15">
      <c r="A65" s="88"/>
      <c r="B65" s="83"/>
      <c r="C65" s="83"/>
      <c r="D65" s="83"/>
      <c r="F65" s="88"/>
      <c r="G65" s="100"/>
      <c r="H65" s="88"/>
      <c r="I65" s="88"/>
      <c r="J65" s="103"/>
      <c r="K65" s="103"/>
      <c r="L65" s="88" t="str">
        <f t="shared" si="3"/>
        <v/>
      </c>
    </row>
    <row r="66" spans="1:17" x14ac:dyDescent="0.15">
      <c r="A66" s="88"/>
      <c r="B66" s="83"/>
      <c r="C66" s="83"/>
      <c r="D66" s="83"/>
      <c r="F66" s="88"/>
      <c r="G66" s="100"/>
      <c r="H66" s="88"/>
      <c r="I66" s="88"/>
      <c r="J66" s="103"/>
      <c r="K66" s="103"/>
      <c r="L66" s="88" t="str">
        <f t="shared" si="3"/>
        <v/>
      </c>
    </row>
    <row r="67" spans="1:17" x14ac:dyDescent="0.15">
      <c r="A67" s="88"/>
      <c r="B67" s="83"/>
      <c r="C67" s="83"/>
      <c r="D67" s="83"/>
      <c r="F67" s="88"/>
      <c r="G67" s="100"/>
      <c r="H67" s="88"/>
      <c r="I67" s="88"/>
      <c r="J67" s="103"/>
      <c r="K67" s="103"/>
      <c r="L67" s="88" t="str">
        <f t="shared" si="3"/>
        <v/>
      </c>
    </row>
    <row r="68" spans="1:17" x14ac:dyDescent="0.15">
      <c r="A68" s="88"/>
      <c r="B68" s="83"/>
      <c r="C68" s="83"/>
      <c r="D68" s="83"/>
      <c r="F68" s="88"/>
      <c r="G68" s="100"/>
      <c r="H68" s="88"/>
      <c r="I68" s="88"/>
      <c r="J68" s="103"/>
      <c r="K68" s="103"/>
      <c r="L68" s="88" t="str">
        <f t="shared" si="3"/>
        <v/>
      </c>
    </row>
    <row r="69" spans="1:17" x14ac:dyDescent="0.15">
      <c r="A69" s="88"/>
      <c r="B69" s="83"/>
      <c r="C69" s="83"/>
      <c r="D69" s="83"/>
      <c r="F69" s="88"/>
      <c r="G69" s="100"/>
      <c r="H69" s="88"/>
      <c r="I69" s="88"/>
      <c r="J69" s="103"/>
      <c r="K69" s="103"/>
      <c r="L69" s="88" t="str">
        <f t="shared" si="3"/>
        <v/>
      </c>
    </row>
    <row r="70" spans="1:17" x14ac:dyDescent="0.15">
      <c r="A70" s="88"/>
      <c r="B70" s="83"/>
      <c r="C70" s="83"/>
      <c r="D70" s="83"/>
      <c r="F70" s="88"/>
      <c r="G70" s="100"/>
      <c r="H70" s="88"/>
      <c r="I70" s="88"/>
      <c r="J70" s="103"/>
      <c r="K70" s="103"/>
      <c r="L70" s="88" t="str">
        <f t="shared" si="3"/>
        <v/>
      </c>
    </row>
    <row r="71" spans="1:17" x14ac:dyDescent="0.15">
      <c r="A71" s="88"/>
      <c r="B71" s="83"/>
      <c r="C71" s="83"/>
      <c r="D71" s="83"/>
      <c r="F71" s="88"/>
      <c r="G71" s="100"/>
      <c r="H71" s="88"/>
      <c r="I71" s="88"/>
      <c r="J71" s="103"/>
      <c r="K71" s="103"/>
      <c r="L71" s="88" t="str">
        <f t="shared" si="3"/>
        <v/>
      </c>
    </row>
    <row r="72" spans="1:17" x14ac:dyDescent="0.15">
      <c r="A72" s="88"/>
      <c r="B72" s="83"/>
      <c r="C72" s="83"/>
      <c r="D72" s="83"/>
      <c r="F72" s="88"/>
      <c r="G72" s="81" t="s">
        <v>1365</v>
      </c>
      <c r="H72" s="81" t="s">
        <v>1366</v>
      </c>
      <c r="I72" s="88"/>
      <c r="J72" s="103"/>
      <c r="K72" s="103"/>
      <c r="L72" s="88"/>
    </row>
    <row r="73" spans="1:17" x14ac:dyDescent="0.15">
      <c r="A73" s="88"/>
      <c r="B73" s="83"/>
      <c r="C73" s="83"/>
      <c r="D73" s="83"/>
      <c r="F73" s="88">
        <f>A73</f>
        <v>0</v>
      </c>
      <c r="G73" s="84">
        <f>COUNTIF(M$75:M$110,"東近江市")</f>
        <v>2</v>
      </c>
      <c r="H73" s="85">
        <f>(G73/RIGHT(F111,2))</f>
        <v>5.4054054054054057E-2</v>
      </c>
      <c r="I73" s="88"/>
      <c r="J73" s="103"/>
      <c r="K73" s="103"/>
      <c r="L73" s="88"/>
    </row>
    <row r="74" spans="1:17" s="77" customFormat="1" x14ac:dyDescent="0.15">
      <c r="A74" s="100"/>
      <c r="B74" s="797" t="s">
        <v>1462</v>
      </c>
      <c r="C74" s="797"/>
      <c r="D74" s="100"/>
      <c r="E74" s="100"/>
      <c r="F74" s="106"/>
      <c r="G74" s="100" t="s">
        <v>332</v>
      </c>
      <c r="H74" s="100"/>
      <c r="I74" s="100"/>
      <c r="J74" s="112"/>
      <c r="K74" s="113"/>
      <c r="L74" s="114" t="str">
        <f>IF(G74="","",IF(COUNTIF($G$3:$G$613,G74)&gt;1,"2重登録","OK"))</f>
        <v>OK</v>
      </c>
      <c r="M74" s="100"/>
      <c r="N74" s="100"/>
      <c r="O74" s="100"/>
      <c r="P74" s="100"/>
      <c r="Q74" s="100"/>
    </row>
    <row r="75" spans="1:17" x14ac:dyDescent="0.15">
      <c r="A75" s="107" t="s">
        <v>1463</v>
      </c>
      <c r="B75" s="107" t="s">
        <v>330</v>
      </c>
      <c r="C75" s="107" t="s">
        <v>331</v>
      </c>
      <c r="D75" s="107" t="s">
        <v>332</v>
      </c>
      <c r="E75" s="108"/>
      <c r="F75" s="88" t="str">
        <f t="shared" ref="F75:F112" si="4">A75</f>
        <v>B01</v>
      </c>
      <c r="G75" s="81" t="str">
        <f t="shared" ref="G75:G112" si="5">B75&amp;C75</f>
        <v>池端誠治</v>
      </c>
      <c r="H75" s="107" t="s">
        <v>332</v>
      </c>
      <c r="I75" s="88" t="s">
        <v>278</v>
      </c>
      <c r="J75" s="83">
        <v>1972</v>
      </c>
      <c r="K75" s="103">
        <f t="shared" ref="K75:K112" si="6">IF(J75="","",(2013-J75))</f>
        <v>41</v>
      </c>
      <c r="L75" s="88" t="str">
        <f t="shared" ref="L75:L112" si="7">IF(G75="","",IF(COUNTIF($G$3:$G$445,G75)&gt;1,"2重登録","OK"))</f>
        <v>OK</v>
      </c>
      <c r="M75" s="83" t="s">
        <v>279</v>
      </c>
      <c r="N75" s="89"/>
      <c r="O75" s="89"/>
      <c r="P75" s="89"/>
      <c r="Q75" s="89"/>
    </row>
    <row r="76" spans="1:17" x14ac:dyDescent="0.15">
      <c r="A76" s="107" t="s">
        <v>1464</v>
      </c>
      <c r="B76" s="107" t="s">
        <v>337</v>
      </c>
      <c r="C76" s="107" t="s">
        <v>338</v>
      </c>
      <c r="D76" s="107" t="s">
        <v>332</v>
      </c>
      <c r="E76" s="108"/>
      <c r="F76" s="88" t="str">
        <f t="shared" si="4"/>
        <v>B02</v>
      </c>
      <c r="G76" s="81" t="str">
        <f t="shared" si="5"/>
        <v>佐野望</v>
      </c>
      <c r="H76" s="107" t="s">
        <v>332</v>
      </c>
      <c r="I76" s="88" t="s">
        <v>278</v>
      </c>
      <c r="J76" s="83">
        <v>1982</v>
      </c>
      <c r="K76" s="103">
        <f t="shared" si="6"/>
        <v>31</v>
      </c>
      <c r="L76" s="88" t="str">
        <f t="shared" si="7"/>
        <v>OK</v>
      </c>
      <c r="M76" s="83" t="s">
        <v>279</v>
      </c>
      <c r="N76" s="89"/>
      <c r="O76" s="89"/>
      <c r="P76" s="89"/>
      <c r="Q76" s="89"/>
    </row>
    <row r="77" spans="1:17" x14ac:dyDescent="0.15">
      <c r="A77" s="107" t="s">
        <v>1465</v>
      </c>
      <c r="B77" s="107" t="s">
        <v>1466</v>
      </c>
      <c r="C77" s="107" t="s">
        <v>1467</v>
      </c>
      <c r="D77" s="107" t="s">
        <v>332</v>
      </c>
      <c r="E77" s="108"/>
      <c r="F77" s="88" t="str">
        <f t="shared" si="4"/>
        <v>B03</v>
      </c>
      <c r="G77" s="81" t="str">
        <f t="shared" si="5"/>
        <v>荻野義之</v>
      </c>
      <c r="H77" s="107" t="s">
        <v>332</v>
      </c>
      <c r="I77" s="88" t="s">
        <v>278</v>
      </c>
      <c r="J77" s="83">
        <v>1983</v>
      </c>
      <c r="K77" s="103">
        <f t="shared" si="6"/>
        <v>30</v>
      </c>
      <c r="L77" s="88" t="str">
        <f t="shared" si="7"/>
        <v>OK</v>
      </c>
      <c r="M77" s="83" t="s">
        <v>383</v>
      </c>
      <c r="N77" s="89"/>
      <c r="O77" s="89"/>
      <c r="P77" s="89"/>
      <c r="Q77" s="89"/>
    </row>
    <row r="78" spans="1:17" x14ac:dyDescent="0.15">
      <c r="A78" s="107" t="s">
        <v>1468</v>
      </c>
      <c r="B78" s="107" t="s">
        <v>817</v>
      </c>
      <c r="C78" s="107" t="s">
        <v>818</v>
      </c>
      <c r="D78" s="107" t="s">
        <v>332</v>
      </c>
      <c r="E78" s="108"/>
      <c r="F78" s="88" t="str">
        <f t="shared" si="4"/>
        <v>B04</v>
      </c>
      <c r="G78" s="81" t="str">
        <f t="shared" si="5"/>
        <v>押谷繁樹</v>
      </c>
      <c r="H78" s="107" t="s">
        <v>332</v>
      </c>
      <c r="I78" s="88" t="s">
        <v>278</v>
      </c>
      <c r="J78" s="83">
        <v>1981</v>
      </c>
      <c r="K78" s="103">
        <f t="shared" si="6"/>
        <v>32</v>
      </c>
      <c r="L78" s="88" t="str">
        <f t="shared" si="7"/>
        <v>OK</v>
      </c>
      <c r="M78" s="83" t="s">
        <v>325</v>
      </c>
      <c r="N78" s="89"/>
      <c r="O78" s="89"/>
      <c r="P78" s="89"/>
      <c r="Q78" s="89"/>
    </row>
    <row r="79" spans="1:17" x14ac:dyDescent="0.15">
      <c r="A79" s="107" t="s">
        <v>1469</v>
      </c>
      <c r="B79" s="107" t="s">
        <v>1470</v>
      </c>
      <c r="C79" s="107" t="s">
        <v>1471</v>
      </c>
      <c r="D79" s="107" t="s">
        <v>332</v>
      </c>
      <c r="E79" s="108"/>
      <c r="F79" s="88" t="str">
        <f t="shared" si="4"/>
        <v>B05</v>
      </c>
      <c r="G79" s="81" t="str">
        <f t="shared" si="5"/>
        <v>金山載亨</v>
      </c>
      <c r="H79" s="107" t="s">
        <v>332</v>
      </c>
      <c r="I79" s="88" t="s">
        <v>278</v>
      </c>
      <c r="J79" s="83">
        <v>1975</v>
      </c>
      <c r="K79" s="103">
        <f t="shared" si="6"/>
        <v>38</v>
      </c>
      <c r="L79" s="88" t="str">
        <f t="shared" si="7"/>
        <v>OK</v>
      </c>
      <c r="M79" s="83" t="s">
        <v>279</v>
      </c>
      <c r="N79" s="89"/>
      <c r="O79" s="89"/>
      <c r="P79" s="89"/>
      <c r="Q79" s="89"/>
    </row>
    <row r="80" spans="1:17" x14ac:dyDescent="0.15">
      <c r="A80" s="107" t="s">
        <v>1472</v>
      </c>
      <c r="B80" s="107" t="s">
        <v>333</v>
      </c>
      <c r="C80" s="107" t="s">
        <v>80</v>
      </c>
      <c r="D80" s="107" t="s">
        <v>332</v>
      </c>
      <c r="E80" s="108"/>
      <c r="F80" s="88" t="str">
        <f t="shared" si="4"/>
        <v>B06</v>
      </c>
      <c r="G80" s="81" t="str">
        <f t="shared" si="5"/>
        <v>金谷太郎</v>
      </c>
      <c r="H80" s="107" t="s">
        <v>332</v>
      </c>
      <c r="I80" s="88" t="s">
        <v>278</v>
      </c>
      <c r="J80" s="83">
        <v>1976</v>
      </c>
      <c r="K80" s="103">
        <f t="shared" si="6"/>
        <v>37</v>
      </c>
      <c r="L80" s="88" t="str">
        <f t="shared" si="7"/>
        <v>OK</v>
      </c>
      <c r="M80" s="83" t="s">
        <v>279</v>
      </c>
      <c r="N80" s="89"/>
      <c r="O80" s="89"/>
      <c r="P80" s="89"/>
      <c r="Q80" s="89"/>
    </row>
    <row r="81" spans="1:17" x14ac:dyDescent="0.15">
      <c r="A81" s="107" t="s">
        <v>1473</v>
      </c>
      <c r="B81" s="107" t="s">
        <v>1474</v>
      </c>
      <c r="C81" s="107" t="s">
        <v>1475</v>
      </c>
      <c r="D81" s="107" t="s">
        <v>332</v>
      </c>
      <c r="E81" s="108"/>
      <c r="F81" s="88" t="str">
        <f t="shared" si="4"/>
        <v>B07</v>
      </c>
      <c r="G81" s="81" t="str">
        <f t="shared" si="5"/>
        <v>小菅真一</v>
      </c>
      <c r="H81" s="107" t="s">
        <v>332</v>
      </c>
      <c r="I81" s="88" t="s">
        <v>278</v>
      </c>
      <c r="J81" s="83">
        <v>1982</v>
      </c>
      <c r="K81" s="103">
        <f t="shared" si="6"/>
        <v>31</v>
      </c>
      <c r="L81" s="88" t="str">
        <f t="shared" si="7"/>
        <v>OK</v>
      </c>
      <c r="M81" s="83" t="s">
        <v>279</v>
      </c>
      <c r="N81" s="89"/>
      <c r="O81" s="89"/>
      <c r="P81" s="89"/>
      <c r="Q81" s="89"/>
    </row>
    <row r="82" spans="1:17" x14ac:dyDescent="0.15">
      <c r="A82" s="107" t="s">
        <v>1476</v>
      </c>
      <c r="B82" s="107" t="s">
        <v>1477</v>
      </c>
      <c r="C82" s="107" t="s">
        <v>1478</v>
      </c>
      <c r="D82" s="107" t="s">
        <v>332</v>
      </c>
      <c r="E82" s="108"/>
      <c r="F82" s="88" t="str">
        <f t="shared" si="4"/>
        <v>B08</v>
      </c>
      <c r="G82" s="81" t="str">
        <f t="shared" si="5"/>
        <v>但中昭三</v>
      </c>
      <c r="H82" s="107" t="s">
        <v>332</v>
      </c>
      <c r="I82" s="88" t="s">
        <v>278</v>
      </c>
      <c r="J82" s="83">
        <v>1955</v>
      </c>
      <c r="K82" s="103">
        <f t="shared" si="6"/>
        <v>58</v>
      </c>
      <c r="L82" s="88" t="str">
        <f t="shared" si="7"/>
        <v>OK</v>
      </c>
      <c r="M82" s="111" t="s">
        <v>406</v>
      </c>
      <c r="N82" s="89"/>
      <c r="O82" s="89"/>
      <c r="P82" s="89"/>
      <c r="Q82" s="89"/>
    </row>
    <row r="83" spans="1:17" x14ac:dyDescent="0.15">
      <c r="A83" s="107" t="s">
        <v>1479</v>
      </c>
      <c r="B83" s="109" t="s">
        <v>340</v>
      </c>
      <c r="C83" s="109" t="s">
        <v>341</v>
      </c>
      <c r="D83" s="107" t="s">
        <v>332</v>
      </c>
      <c r="E83" s="108"/>
      <c r="F83" s="88" t="str">
        <f t="shared" si="4"/>
        <v>B09</v>
      </c>
      <c r="G83" s="81" t="str">
        <f t="shared" si="5"/>
        <v>谷口友宏</v>
      </c>
      <c r="H83" s="107" t="s">
        <v>332</v>
      </c>
      <c r="I83" s="88" t="s">
        <v>278</v>
      </c>
      <c r="J83" s="83">
        <v>1980</v>
      </c>
      <c r="K83" s="103">
        <f t="shared" si="6"/>
        <v>33</v>
      </c>
      <c r="L83" s="88" t="str">
        <f t="shared" si="7"/>
        <v>OK</v>
      </c>
      <c r="M83" s="83" t="s">
        <v>279</v>
      </c>
      <c r="N83" s="89"/>
      <c r="O83" s="89"/>
      <c r="P83" s="89"/>
      <c r="Q83" s="89"/>
    </row>
    <row r="84" spans="1:17" x14ac:dyDescent="0.15">
      <c r="A84" s="107" t="s">
        <v>1480</v>
      </c>
      <c r="B84" s="107" t="s">
        <v>1481</v>
      </c>
      <c r="C84" s="107" t="s">
        <v>1482</v>
      </c>
      <c r="D84" s="107" t="s">
        <v>332</v>
      </c>
      <c r="E84" s="108"/>
      <c r="F84" s="88" t="str">
        <f t="shared" si="4"/>
        <v>B10</v>
      </c>
      <c r="G84" s="81" t="str">
        <f t="shared" si="5"/>
        <v>辻 義規</v>
      </c>
      <c r="H84" s="107" t="s">
        <v>332</v>
      </c>
      <c r="I84" s="88" t="s">
        <v>278</v>
      </c>
      <c r="J84" s="83">
        <v>1973</v>
      </c>
      <c r="K84" s="103">
        <f t="shared" si="6"/>
        <v>40</v>
      </c>
      <c r="L84" s="88" t="str">
        <f t="shared" si="7"/>
        <v>OK</v>
      </c>
      <c r="M84" s="83" t="s">
        <v>279</v>
      </c>
      <c r="N84" s="89"/>
      <c r="O84" s="89"/>
      <c r="P84" s="89"/>
      <c r="Q84" s="89"/>
    </row>
    <row r="85" spans="1:17" x14ac:dyDescent="0.15">
      <c r="A85" s="107" t="s">
        <v>1483</v>
      </c>
      <c r="B85" s="107" t="s">
        <v>347</v>
      </c>
      <c r="C85" s="107" t="s">
        <v>348</v>
      </c>
      <c r="D85" s="107" t="s">
        <v>332</v>
      </c>
      <c r="E85" s="108"/>
      <c r="F85" s="88" t="str">
        <f t="shared" si="4"/>
        <v>B11</v>
      </c>
      <c r="G85" s="81" t="str">
        <f t="shared" si="5"/>
        <v>成宮康弘</v>
      </c>
      <c r="H85" s="107" t="s">
        <v>332</v>
      </c>
      <c r="I85" s="88" t="s">
        <v>278</v>
      </c>
      <c r="J85" s="83">
        <v>1970</v>
      </c>
      <c r="K85" s="103">
        <f t="shared" si="6"/>
        <v>43</v>
      </c>
      <c r="L85" s="88" t="str">
        <f t="shared" si="7"/>
        <v>OK</v>
      </c>
      <c r="M85" s="83" t="s">
        <v>279</v>
      </c>
      <c r="N85" s="89"/>
      <c r="O85" s="89"/>
      <c r="P85" s="89"/>
      <c r="Q85" s="89"/>
    </row>
    <row r="86" spans="1:17" x14ac:dyDescent="0.15">
      <c r="A86" s="107" t="s">
        <v>1484</v>
      </c>
      <c r="B86" s="107" t="s">
        <v>350</v>
      </c>
      <c r="C86" s="107" t="s">
        <v>351</v>
      </c>
      <c r="D86" s="107" t="s">
        <v>332</v>
      </c>
      <c r="E86" s="108"/>
      <c r="F86" s="88" t="str">
        <f t="shared" si="4"/>
        <v>B12</v>
      </c>
      <c r="G86" s="81" t="str">
        <f t="shared" si="5"/>
        <v>西川昌一</v>
      </c>
      <c r="H86" s="107" t="s">
        <v>332</v>
      </c>
      <c r="I86" s="88" t="s">
        <v>278</v>
      </c>
      <c r="J86" s="83">
        <v>1970</v>
      </c>
      <c r="K86" s="103">
        <f t="shared" si="6"/>
        <v>43</v>
      </c>
      <c r="L86" s="88" t="str">
        <f t="shared" si="7"/>
        <v>OK</v>
      </c>
      <c r="M86" s="83" t="s">
        <v>318</v>
      </c>
      <c r="N86" s="89"/>
      <c r="O86" s="89"/>
      <c r="P86" s="89"/>
      <c r="Q86" s="89"/>
    </row>
    <row r="87" spans="1:17" x14ac:dyDescent="0.15">
      <c r="A87" s="107" t="s">
        <v>1485</v>
      </c>
      <c r="B87" s="107" t="s">
        <v>639</v>
      </c>
      <c r="C87" s="107" t="s">
        <v>1486</v>
      </c>
      <c r="D87" s="107" t="s">
        <v>332</v>
      </c>
      <c r="E87" s="108"/>
      <c r="F87" s="88" t="str">
        <f t="shared" si="4"/>
        <v>B13</v>
      </c>
      <c r="G87" s="81" t="str">
        <f t="shared" si="5"/>
        <v>西村康二郎</v>
      </c>
      <c r="H87" s="107" t="s">
        <v>332</v>
      </c>
      <c r="I87" s="88" t="s">
        <v>278</v>
      </c>
      <c r="J87" s="83">
        <v>1957</v>
      </c>
      <c r="K87" s="103">
        <f t="shared" si="6"/>
        <v>56</v>
      </c>
      <c r="L87" s="88" t="str">
        <f t="shared" si="7"/>
        <v>OK</v>
      </c>
      <c r="M87" s="83" t="s">
        <v>318</v>
      </c>
      <c r="N87" s="89"/>
      <c r="O87" s="89"/>
      <c r="P87" s="89"/>
      <c r="Q87" s="89"/>
    </row>
    <row r="88" spans="1:17" x14ac:dyDescent="0.15">
      <c r="A88" s="107" t="s">
        <v>1487</v>
      </c>
      <c r="B88" s="107" t="s">
        <v>387</v>
      </c>
      <c r="C88" s="107" t="s">
        <v>1488</v>
      </c>
      <c r="D88" s="107" t="s">
        <v>332</v>
      </c>
      <c r="E88" s="108"/>
      <c r="F88" s="88" t="str">
        <f t="shared" si="4"/>
        <v>B14</v>
      </c>
      <c r="G88" s="81" t="str">
        <f t="shared" si="5"/>
        <v>橋本一紀</v>
      </c>
      <c r="H88" s="107" t="s">
        <v>332</v>
      </c>
      <c r="I88" s="88" t="s">
        <v>278</v>
      </c>
      <c r="J88" s="83">
        <v>1977</v>
      </c>
      <c r="K88" s="103">
        <f t="shared" si="6"/>
        <v>36</v>
      </c>
      <c r="L88" s="88" t="str">
        <f t="shared" si="7"/>
        <v>OK</v>
      </c>
      <c r="M88" s="83" t="s">
        <v>325</v>
      </c>
      <c r="N88" s="89"/>
      <c r="O88" s="89"/>
      <c r="P88" s="89"/>
      <c r="Q88" s="89"/>
    </row>
    <row r="89" spans="1:17" x14ac:dyDescent="0.15">
      <c r="A89" s="107" t="s">
        <v>1489</v>
      </c>
      <c r="B89" s="107" t="s">
        <v>353</v>
      </c>
      <c r="C89" s="107" t="s">
        <v>354</v>
      </c>
      <c r="D89" s="107" t="s">
        <v>332</v>
      </c>
      <c r="E89" s="108"/>
      <c r="F89" s="88" t="str">
        <f t="shared" si="4"/>
        <v>B15</v>
      </c>
      <c r="G89" s="81" t="str">
        <f t="shared" si="5"/>
        <v>古市卓志</v>
      </c>
      <c r="H89" s="107" t="s">
        <v>332</v>
      </c>
      <c r="I89" s="88" t="s">
        <v>278</v>
      </c>
      <c r="J89" s="83">
        <v>1974</v>
      </c>
      <c r="K89" s="103">
        <f t="shared" si="6"/>
        <v>39</v>
      </c>
      <c r="L89" s="88" t="str">
        <f t="shared" si="7"/>
        <v>OK</v>
      </c>
      <c r="M89" s="83" t="s">
        <v>279</v>
      </c>
      <c r="N89" s="89"/>
      <c r="O89" s="89"/>
      <c r="P89" s="89"/>
      <c r="Q89" s="89"/>
    </row>
    <row r="90" spans="1:17" x14ac:dyDescent="0.15">
      <c r="A90" s="107" t="s">
        <v>1490</v>
      </c>
      <c r="B90" s="107" t="s">
        <v>571</v>
      </c>
      <c r="C90" s="107" t="s">
        <v>1491</v>
      </c>
      <c r="D90" s="107" t="s">
        <v>332</v>
      </c>
      <c r="E90" s="108"/>
      <c r="F90" s="88" t="str">
        <f t="shared" si="4"/>
        <v>B16</v>
      </c>
      <c r="G90" s="81" t="str">
        <f t="shared" si="5"/>
        <v>松本啓吾</v>
      </c>
      <c r="H90" s="107" t="s">
        <v>332</v>
      </c>
      <c r="I90" s="88" t="s">
        <v>278</v>
      </c>
      <c r="J90" s="83">
        <v>1981</v>
      </c>
      <c r="K90" s="103">
        <f t="shared" si="6"/>
        <v>32</v>
      </c>
      <c r="L90" s="88" t="str">
        <f t="shared" si="7"/>
        <v>OK</v>
      </c>
      <c r="M90" s="83" t="s">
        <v>279</v>
      </c>
      <c r="N90" s="89"/>
      <c r="O90" s="89"/>
      <c r="P90" s="89"/>
      <c r="Q90" s="89"/>
    </row>
    <row r="91" spans="1:17" x14ac:dyDescent="0.15">
      <c r="A91" s="107" t="s">
        <v>1492</v>
      </c>
      <c r="B91" s="107" t="s">
        <v>359</v>
      </c>
      <c r="C91" s="107" t="s">
        <v>360</v>
      </c>
      <c r="D91" s="107" t="s">
        <v>332</v>
      </c>
      <c r="E91" s="108"/>
      <c r="F91" s="88" t="str">
        <f t="shared" si="4"/>
        <v>B17</v>
      </c>
      <c r="G91" s="81" t="str">
        <f t="shared" si="5"/>
        <v>村上知孝</v>
      </c>
      <c r="H91" s="107" t="s">
        <v>332</v>
      </c>
      <c r="I91" s="88" t="s">
        <v>278</v>
      </c>
      <c r="J91" s="83"/>
      <c r="K91" s="103" t="str">
        <f t="shared" si="6"/>
        <v/>
      </c>
      <c r="L91" s="88" t="str">
        <f t="shared" si="7"/>
        <v>OK</v>
      </c>
      <c r="M91" s="83" t="s">
        <v>311</v>
      </c>
      <c r="N91" s="89"/>
      <c r="O91" s="89"/>
      <c r="P91" s="89"/>
      <c r="Q91" s="89"/>
    </row>
    <row r="92" spans="1:17" x14ac:dyDescent="0.15">
      <c r="A92" s="107" t="s">
        <v>1493</v>
      </c>
      <c r="B92" s="107" t="s">
        <v>361</v>
      </c>
      <c r="C92" s="107" t="s">
        <v>362</v>
      </c>
      <c r="D92" s="107" t="s">
        <v>332</v>
      </c>
      <c r="E92" s="108"/>
      <c r="F92" s="88" t="str">
        <f t="shared" si="4"/>
        <v>B18</v>
      </c>
      <c r="G92" s="81" t="str">
        <f t="shared" si="5"/>
        <v>八木篤司</v>
      </c>
      <c r="H92" s="107" t="s">
        <v>332</v>
      </c>
      <c r="I92" s="88" t="s">
        <v>278</v>
      </c>
      <c r="J92" s="83">
        <v>1973</v>
      </c>
      <c r="K92" s="103">
        <f t="shared" si="6"/>
        <v>40</v>
      </c>
      <c r="L92" s="88" t="str">
        <f t="shared" si="7"/>
        <v>OK</v>
      </c>
      <c r="M92" s="83" t="s">
        <v>279</v>
      </c>
      <c r="N92" s="89"/>
      <c r="O92" s="89"/>
      <c r="P92" s="89"/>
      <c r="Q92" s="89"/>
    </row>
    <row r="93" spans="1:17" x14ac:dyDescent="0.15">
      <c r="A93" s="107" t="s">
        <v>1494</v>
      </c>
      <c r="B93" s="107" t="s">
        <v>868</v>
      </c>
      <c r="C93" s="107" t="s">
        <v>1495</v>
      </c>
      <c r="D93" s="107" t="s">
        <v>332</v>
      </c>
      <c r="E93" s="108"/>
      <c r="F93" s="88" t="str">
        <f t="shared" si="4"/>
        <v>B19</v>
      </c>
      <c r="G93" s="81" t="str">
        <f t="shared" si="5"/>
        <v>山口和雄</v>
      </c>
      <c r="H93" s="107" t="s">
        <v>332</v>
      </c>
      <c r="I93" s="88" t="s">
        <v>278</v>
      </c>
      <c r="J93" s="83">
        <v>1975</v>
      </c>
      <c r="K93" s="103">
        <f t="shared" si="6"/>
        <v>38</v>
      </c>
      <c r="L93" s="88" t="str">
        <f t="shared" si="7"/>
        <v>OK</v>
      </c>
      <c r="M93" s="83" t="s">
        <v>279</v>
      </c>
      <c r="N93" s="89"/>
      <c r="O93" s="89"/>
      <c r="P93" s="89"/>
      <c r="Q93" s="89"/>
    </row>
    <row r="94" spans="1:17" x14ac:dyDescent="0.15">
      <c r="A94" s="107" t="s">
        <v>1496</v>
      </c>
      <c r="B94" s="107" t="s">
        <v>1497</v>
      </c>
      <c r="C94" s="107" t="s">
        <v>365</v>
      </c>
      <c r="D94" s="107" t="s">
        <v>332</v>
      </c>
      <c r="E94" s="108"/>
      <c r="F94" s="88" t="str">
        <f t="shared" si="4"/>
        <v>B20</v>
      </c>
      <c r="G94" s="81" t="str">
        <f t="shared" si="5"/>
        <v>山﨑正雄</v>
      </c>
      <c r="H94" s="107" t="s">
        <v>332</v>
      </c>
      <c r="I94" s="88" t="s">
        <v>278</v>
      </c>
      <c r="J94" s="83">
        <v>1982</v>
      </c>
      <c r="K94" s="103">
        <f t="shared" si="6"/>
        <v>31</v>
      </c>
      <c r="L94" s="88" t="str">
        <f t="shared" si="7"/>
        <v>OK</v>
      </c>
      <c r="M94" s="83" t="s">
        <v>325</v>
      </c>
      <c r="N94" s="89"/>
      <c r="O94" s="89"/>
      <c r="P94" s="89"/>
      <c r="Q94" s="89"/>
    </row>
    <row r="95" spans="1:17" x14ac:dyDescent="0.15">
      <c r="A95" s="107" t="s">
        <v>1498</v>
      </c>
      <c r="B95" s="107"/>
      <c r="C95" s="107"/>
      <c r="D95" s="107" t="s">
        <v>332</v>
      </c>
      <c r="E95" s="108"/>
      <c r="F95" s="88" t="str">
        <f t="shared" si="4"/>
        <v>B21</v>
      </c>
      <c r="G95" s="81" t="str">
        <f t="shared" si="5"/>
        <v/>
      </c>
      <c r="H95" s="107" t="s">
        <v>332</v>
      </c>
      <c r="I95" s="89"/>
      <c r="J95" s="83"/>
      <c r="K95" s="103" t="str">
        <f t="shared" si="6"/>
        <v/>
      </c>
      <c r="L95" s="88" t="str">
        <f t="shared" si="7"/>
        <v/>
      </c>
      <c r="M95" s="83"/>
      <c r="N95" s="89"/>
      <c r="O95" s="89"/>
      <c r="P95" s="89"/>
      <c r="Q95" s="89"/>
    </row>
    <row r="96" spans="1:17" x14ac:dyDescent="0.15">
      <c r="A96" s="107" t="s">
        <v>1499</v>
      </c>
      <c r="B96" s="110" t="s">
        <v>367</v>
      </c>
      <c r="C96" s="110" t="s">
        <v>368</v>
      </c>
      <c r="D96" s="107" t="s">
        <v>332</v>
      </c>
      <c r="E96" s="108"/>
      <c r="F96" s="88" t="str">
        <f t="shared" si="4"/>
        <v>B22</v>
      </c>
      <c r="G96" s="111" t="str">
        <f t="shared" si="5"/>
        <v>伊吹邦子</v>
      </c>
      <c r="H96" s="107" t="s">
        <v>332</v>
      </c>
      <c r="I96" s="88" t="s">
        <v>303</v>
      </c>
      <c r="J96" s="83">
        <v>1969</v>
      </c>
      <c r="K96" s="103">
        <f t="shared" si="6"/>
        <v>44</v>
      </c>
      <c r="L96" s="88" t="str">
        <f t="shared" si="7"/>
        <v>OK</v>
      </c>
      <c r="M96" s="83" t="s">
        <v>279</v>
      </c>
      <c r="N96" s="89"/>
      <c r="O96" s="89"/>
      <c r="P96" s="89"/>
      <c r="Q96" s="89"/>
    </row>
    <row r="97" spans="1:17" x14ac:dyDescent="0.15">
      <c r="A97" s="107" t="s">
        <v>1500</v>
      </c>
      <c r="B97" s="110" t="s">
        <v>370</v>
      </c>
      <c r="C97" s="110" t="s">
        <v>371</v>
      </c>
      <c r="D97" s="107" t="s">
        <v>332</v>
      </c>
      <c r="E97" s="108"/>
      <c r="F97" s="88" t="str">
        <f t="shared" si="4"/>
        <v>B23</v>
      </c>
      <c r="G97" s="111" t="str">
        <f t="shared" si="5"/>
        <v>木村美香</v>
      </c>
      <c r="H97" s="107" t="s">
        <v>332</v>
      </c>
      <c r="I97" s="88" t="s">
        <v>303</v>
      </c>
      <c r="J97" s="83">
        <v>1962</v>
      </c>
      <c r="K97" s="103">
        <f t="shared" si="6"/>
        <v>51</v>
      </c>
      <c r="L97" s="88" t="str">
        <f t="shared" si="7"/>
        <v>OK</v>
      </c>
      <c r="M97" s="83" t="s">
        <v>318</v>
      </c>
      <c r="N97" s="89"/>
      <c r="O97" s="89"/>
      <c r="P97" s="89"/>
      <c r="Q97" s="89"/>
    </row>
    <row r="98" spans="1:17" x14ac:dyDescent="0.15">
      <c r="A98" s="107" t="s">
        <v>1501</v>
      </c>
      <c r="B98" s="110" t="s">
        <v>373</v>
      </c>
      <c r="C98" s="110" t="s">
        <v>374</v>
      </c>
      <c r="D98" s="107" t="s">
        <v>332</v>
      </c>
      <c r="E98" s="108"/>
      <c r="F98" s="88" t="str">
        <f t="shared" si="4"/>
        <v>B24</v>
      </c>
      <c r="G98" s="111" t="str">
        <f t="shared" si="5"/>
        <v>近藤直美</v>
      </c>
      <c r="H98" s="107" t="s">
        <v>332</v>
      </c>
      <c r="I98" s="88" t="s">
        <v>303</v>
      </c>
      <c r="J98" s="83">
        <v>1963</v>
      </c>
      <c r="K98" s="103">
        <f t="shared" si="6"/>
        <v>50</v>
      </c>
      <c r="L98" s="88" t="str">
        <f t="shared" si="7"/>
        <v>OK</v>
      </c>
      <c r="M98" s="83" t="s">
        <v>279</v>
      </c>
      <c r="N98" s="89"/>
      <c r="O98" s="89"/>
      <c r="P98" s="89"/>
      <c r="Q98" s="89"/>
    </row>
    <row r="99" spans="1:17" x14ac:dyDescent="0.15">
      <c r="A99" s="107" t="s">
        <v>1502</v>
      </c>
      <c r="B99" s="110" t="s">
        <v>376</v>
      </c>
      <c r="C99" s="110" t="s">
        <v>377</v>
      </c>
      <c r="D99" s="107" t="s">
        <v>332</v>
      </c>
      <c r="E99" s="108"/>
      <c r="F99" s="88" t="str">
        <f t="shared" si="4"/>
        <v>B25</v>
      </c>
      <c r="G99" s="111" t="str">
        <f t="shared" si="5"/>
        <v>佐竹昌子</v>
      </c>
      <c r="H99" s="107" t="s">
        <v>332</v>
      </c>
      <c r="I99" s="88" t="s">
        <v>303</v>
      </c>
      <c r="J99" s="83">
        <v>1958</v>
      </c>
      <c r="K99" s="103">
        <f t="shared" si="6"/>
        <v>55</v>
      </c>
      <c r="L99" s="88" t="str">
        <f t="shared" si="7"/>
        <v>OK</v>
      </c>
      <c r="M99" s="83" t="s">
        <v>279</v>
      </c>
      <c r="N99" s="89"/>
      <c r="O99" s="89"/>
      <c r="P99" s="89"/>
      <c r="Q99" s="89"/>
    </row>
    <row r="100" spans="1:17" x14ac:dyDescent="0.15">
      <c r="A100" s="107" t="s">
        <v>1503</v>
      </c>
      <c r="B100" s="110" t="s">
        <v>1504</v>
      </c>
      <c r="C100" s="110" t="s">
        <v>1505</v>
      </c>
      <c r="D100" s="107" t="s">
        <v>332</v>
      </c>
      <c r="E100" s="108"/>
      <c r="F100" s="88" t="str">
        <f t="shared" si="4"/>
        <v>B26</v>
      </c>
      <c r="G100" s="111" t="str">
        <f t="shared" si="5"/>
        <v>茶谷なおみ</v>
      </c>
      <c r="H100" s="107" t="s">
        <v>332</v>
      </c>
      <c r="I100" s="88" t="s">
        <v>303</v>
      </c>
      <c r="J100" s="83">
        <v>1957</v>
      </c>
      <c r="K100" s="103">
        <f t="shared" si="6"/>
        <v>56</v>
      </c>
      <c r="L100" s="88" t="str">
        <f t="shared" si="7"/>
        <v>OK</v>
      </c>
      <c r="M100" s="83" t="s">
        <v>383</v>
      </c>
      <c r="N100" s="89"/>
      <c r="O100" s="89"/>
      <c r="P100" s="89"/>
      <c r="Q100" s="89"/>
    </row>
    <row r="101" spans="1:17" x14ac:dyDescent="0.15">
      <c r="A101" s="107" t="s">
        <v>1506</v>
      </c>
      <c r="B101" s="110" t="s">
        <v>292</v>
      </c>
      <c r="C101" s="110" t="s">
        <v>382</v>
      </c>
      <c r="D101" s="107" t="s">
        <v>332</v>
      </c>
      <c r="E101" s="108"/>
      <c r="F101" s="88" t="str">
        <f t="shared" si="4"/>
        <v>B27</v>
      </c>
      <c r="G101" s="111" t="str">
        <f t="shared" si="5"/>
        <v>中村千春</v>
      </c>
      <c r="H101" s="107" t="s">
        <v>332</v>
      </c>
      <c r="I101" s="88" t="s">
        <v>303</v>
      </c>
      <c r="J101" s="83">
        <v>1961</v>
      </c>
      <c r="K101" s="103">
        <f t="shared" si="6"/>
        <v>52</v>
      </c>
      <c r="L101" s="88" t="str">
        <f t="shared" si="7"/>
        <v>OK</v>
      </c>
      <c r="M101" s="83" t="s">
        <v>383</v>
      </c>
      <c r="N101" s="89"/>
      <c r="O101" s="89"/>
      <c r="P101" s="89"/>
      <c r="Q101" s="89"/>
    </row>
    <row r="102" spans="1:17" x14ac:dyDescent="0.15">
      <c r="A102" s="107" t="s">
        <v>1507</v>
      </c>
      <c r="B102" s="110" t="s">
        <v>1508</v>
      </c>
      <c r="C102" s="110" t="s">
        <v>1509</v>
      </c>
      <c r="D102" s="107" t="s">
        <v>332</v>
      </c>
      <c r="E102" s="108"/>
      <c r="F102" s="88" t="str">
        <f t="shared" si="4"/>
        <v>B28</v>
      </c>
      <c r="G102" s="111" t="str">
        <f t="shared" si="5"/>
        <v>西村 操</v>
      </c>
      <c r="H102" s="107" t="s">
        <v>332</v>
      </c>
      <c r="I102" s="88" t="s">
        <v>303</v>
      </c>
      <c r="J102" s="83">
        <v>1959</v>
      </c>
      <c r="K102" s="103">
        <f t="shared" si="6"/>
        <v>54</v>
      </c>
      <c r="L102" s="88" t="str">
        <f t="shared" si="7"/>
        <v>OK</v>
      </c>
      <c r="M102" s="83" t="s">
        <v>318</v>
      </c>
      <c r="N102" s="89"/>
      <c r="O102" s="89"/>
      <c r="P102" s="89"/>
      <c r="Q102" s="89"/>
    </row>
    <row r="103" spans="1:17" x14ac:dyDescent="0.15">
      <c r="A103" s="107" t="s">
        <v>1510</v>
      </c>
      <c r="B103" s="110" t="s">
        <v>387</v>
      </c>
      <c r="C103" s="110" t="s">
        <v>1511</v>
      </c>
      <c r="D103" s="107" t="s">
        <v>332</v>
      </c>
      <c r="E103" s="108"/>
      <c r="F103" s="88" t="str">
        <f t="shared" si="4"/>
        <v>B29</v>
      </c>
      <c r="G103" s="111" t="str">
        <f t="shared" si="5"/>
        <v>橋本真里</v>
      </c>
      <c r="H103" s="107" t="s">
        <v>332</v>
      </c>
      <c r="I103" s="88" t="s">
        <v>303</v>
      </c>
      <c r="J103" s="83">
        <v>1977</v>
      </c>
      <c r="K103" s="103">
        <f t="shared" si="6"/>
        <v>36</v>
      </c>
      <c r="L103" s="88" t="str">
        <f t="shared" si="7"/>
        <v>OK</v>
      </c>
      <c r="M103" s="83" t="s">
        <v>325</v>
      </c>
      <c r="N103" s="89"/>
      <c r="O103" s="89"/>
      <c r="P103" s="89"/>
      <c r="Q103" s="89"/>
    </row>
    <row r="104" spans="1:17" x14ac:dyDescent="0.15">
      <c r="A104" s="107" t="s">
        <v>1512</v>
      </c>
      <c r="B104" s="110" t="s">
        <v>511</v>
      </c>
      <c r="C104" s="110" t="s">
        <v>1513</v>
      </c>
      <c r="D104" s="107" t="s">
        <v>332</v>
      </c>
      <c r="E104" s="108"/>
      <c r="F104" s="88" t="str">
        <f t="shared" si="4"/>
        <v>B30</v>
      </c>
      <c r="G104" s="111" t="str">
        <f t="shared" si="5"/>
        <v>田中都</v>
      </c>
      <c r="H104" s="107" t="s">
        <v>332</v>
      </c>
      <c r="I104" s="88" t="s">
        <v>303</v>
      </c>
      <c r="J104" s="83">
        <v>1970</v>
      </c>
      <c r="K104" s="103">
        <f t="shared" si="6"/>
        <v>43</v>
      </c>
      <c r="L104" s="88" t="str">
        <f t="shared" si="7"/>
        <v>OK</v>
      </c>
      <c r="M104" s="83" t="s">
        <v>726</v>
      </c>
      <c r="N104" s="89"/>
      <c r="O104" s="89"/>
      <c r="P104" s="89"/>
      <c r="Q104" s="89"/>
    </row>
    <row r="105" spans="1:17" x14ac:dyDescent="0.15">
      <c r="A105" s="107" t="s">
        <v>1514</v>
      </c>
      <c r="B105" s="110" t="s">
        <v>390</v>
      </c>
      <c r="C105" s="110" t="s">
        <v>391</v>
      </c>
      <c r="D105" s="107" t="s">
        <v>332</v>
      </c>
      <c r="E105" s="108"/>
      <c r="F105" s="88" t="str">
        <f t="shared" si="4"/>
        <v>B31</v>
      </c>
      <c r="G105" s="111" t="str">
        <f t="shared" si="5"/>
        <v>藤田博美</v>
      </c>
      <c r="H105" s="107" t="s">
        <v>332</v>
      </c>
      <c r="I105" s="88" t="s">
        <v>303</v>
      </c>
      <c r="J105" s="83">
        <v>1970</v>
      </c>
      <c r="K105" s="103">
        <f t="shared" si="6"/>
        <v>43</v>
      </c>
      <c r="L105" s="88" t="str">
        <f t="shared" si="7"/>
        <v>OK</v>
      </c>
      <c r="M105" s="83" t="s">
        <v>279</v>
      </c>
      <c r="N105" s="89"/>
      <c r="O105" s="89"/>
      <c r="P105" s="89"/>
      <c r="Q105" s="89"/>
    </row>
    <row r="106" spans="1:17" x14ac:dyDescent="0.15">
      <c r="A106" s="107" t="s">
        <v>1515</v>
      </c>
      <c r="B106" s="110" t="s">
        <v>393</v>
      </c>
      <c r="C106" s="110" t="s">
        <v>394</v>
      </c>
      <c r="D106" s="107" t="s">
        <v>332</v>
      </c>
      <c r="E106" s="108"/>
      <c r="F106" s="88" t="str">
        <f t="shared" si="4"/>
        <v>B32</v>
      </c>
      <c r="G106" s="111" t="str">
        <f t="shared" si="5"/>
        <v>藤原泰子</v>
      </c>
      <c r="H106" s="107" t="s">
        <v>332</v>
      </c>
      <c r="I106" s="88" t="s">
        <v>303</v>
      </c>
      <c r="J106" s="83">
        <v>1965</v>
      </c>
      <c r="K106" s="103">
        <f t="shared" si="6"/>
        <v>48</v>
      </c>
      <c r="L106" s="88" t="str">
        <f t="shared" si="7"/>
        <v>OK</v>
      </c>
      <c r="M106" s="83" t="s">
        <v>383</v>
      </c>
      <c r="N106" s="89"/>
      <c r="O106" s="89"/>
      <c r="P106" s="89"/>
      <c r="Q106" s="89"/>
    </row>
    <row r="107" spans="1:17" x14ac:dyDescent="0.15">
      <c r="A107" s="107" t="s">
        <v>1516</v>
      </c>
      <c r="B107" s="110" t="s">
        <v>571</v>
      </c>
      <c r="C107" s="110" t="s">
        <v>1517</v>
      </c>
      <c r="D107" s="107" t="s">
        <v>332</v>
      </c>
      <c r="E107" s="108"/>
      <c r="F107" s="88" t="str">
        <f t="shared" si="4"/>
        <v>B33</v>
      </c>
      <c r="G107" s="111" t="str">
        <f t="shared" si="5"/>
        <v>松本麻由</v>
      </c>
      <c r="H107" s="107" t="s">
        <v>332</v>
      </c>
      <c r="I107" s="88" t="s">
        <v>303</v>
      </c>
      <c r="J107" s="83">
        <v>1983</v>
      </c>
      <c r="K107" s="103">
        <f t="shared" si="6"/>
        <v>30</v>
      </c>
      <c r="L107" s="88" t="str">
        <f t="shared" si="7"/>
        <v>OK</v>
      </c>
      <c r="M107" s="83" t="s">
        <v>422</v>
      </c>
      <c r="N107" s="89"/>
      <c r="O107" s="89"/>
      <c r="P107" s="89"/>
      <c r="Q107" s="89"/>
    </row>
    <row r="108" spans="1:17" x14ac:dyDescent="0.15">
      <c r="A108" s="107" t="s">
        <v>1518</v>
      </c>
      <c r="B108" s="110" t="s">
        <v>995</v>
      </c>
      <c r="C108" s="110" t="s">
        <v>782</v>
      </c>
      <c r="D108" s="107" t="s">
        <v>332</v>
      </c>
      <c r="E108" s="108"/>
      <c r="F108" s="88" t="str">
        <f t="shared" si="4"/>
        <v>B34</v>
      </c>
      <c r="G108" s="111" t="str">
        <f t="shared" si="5"/>
        <v>村田由子</v>
      </c>
      <c r="H108" s="107" t="s">
        <v>332</v>
      </c>
      <c r="I108" s="88" t="s">
        <v>303</v>
      </c>
      <c r="J108" s="83">
        <v>1960</v>
      </c>
      <c r="K108" s="103">
        <f t="shared" si="6"/>
        <v>53</v>
      </c>
      <c r="L108" s="88" t="str">
        <f t="shared" si="7"/>
        <v>OK</v>
      </c>
      <c r="M108" s="111" t="s">
        <v>406</v>
      </c>
      <c r="N108" s="89"/>
      <c r="O108" s="89"/>
      <c r="P108" s="89"/>
      <c r="Q108" s="89"/>
    </row>
    <row r="109" spans="1:17" x14ac:dyDescent="0.15">
      <c r="A109" s="107" t="s">
        <v>1519</v>
      </c>
      <c r="B109" s="110" t="s">
        <v>1520</v>
      </c>
      <c r="C109" s="110" t="s">
        <v>397</v>
      </c>
      <c r="D109" s="107" t="s">
        <v>332</v>
      </c>
      <c r="E109" s="108"/>
      <c r="F109" s="88" t="str">
        <f t="shared" si="4"/>
        <v>B35</v>
      </c>
      <c r="G109" s="111" t="str">
        <f t="shared" si="5"/>
        <v>森 薫吏</v>
      </c>
      <c r="H109" s="107" t="s">
        <v>332</v>
      </c>
      <c r="I109" s="88" t="s">
        <v>303</v>
      </c>
      <c r="J109" s="83">
        <v>1964</v>
      </c>
      <c r="K109" s="103">
        <f t="shared" si="6"/>
        <v>49</v>
      </c>
      <c r="L109" s="88" t="str">
        <f t="shared" si="7"/>
        <v>OK</v>
      </c>
      <c r="M109" s="83" t="s">
        <v>318</v>
      </c>
      <c r="N109" s="89"/>
      <c r="O109" s="89"/>
      <c r="P109" s="89"/>
      <c r="Q109" s="89"/>
    </row>
    <row r="110" spans="1:17" x14ac:dyDescent="0.15">
      <c r="A110" s="107" t="s">
        <v>1521</v>
      </c>
      <c r="B110" s="110" t="s">
        <v>1522</v>
      </c>
      <c r="C110" s="110" t="s">
        <v>1523</v>
      </c>
      <c r="D110" s="107" t="s">
        <v>332</v>
      </c>
      <c r="E110" s="89"/>
      <c r="F110" s="88" t="str">
        <f t="shared" si="4"/>
        <v>B36</v>
      </c>
      <c r="G110" s="111" t="str">
        <f t="shared" si="5"/>
        <v>川端文子</v>
      </c>
      <c r="H110" s="107" t="s">
        <v>332</v>
      </c>
      <c r="I110" s="88" t="s">
        <v>303</v>
      </c>
      <c r="J110" s="83">
        <v>1967</v>
      </c>
      <c r="K110" s="103">
        <f t="shared" si="6"/>
        <v>46</v>
      </c>
      <c r="L110" s="88" t="str">
        <f t="shared" si="7"/>
        <v>OK</v>
      </c>
      <c r="M110" s="83" t="s">
        <v>279</v>
      </c>
      <c r="N110" s="89"/>
      <c r="O110" s="89"/>
      <c r="P110" s="89"/>
      <c r="Q110" s="89"/>
    </row>
    <row r="111" spans="1:17" x14ac:dyDescent="0.15">
      <c r="A111" s="107" t="s">
        <v>1524</v>
      </c>
      <c r="B111" s="110" t="s">
        <v>1525</v>
      </c>
      <c r="C111" s="110" t="s">
        <v>1526</v>
      </c>
      <c r="D111" s="107" t="s">
        <v>332</v>
      </c>
      <c r="E111" s="89"/>
      <c r="F111" s="88" t="str">
        <f t="shared" si="4"/>
        <v>B37</v>
      </c>
      <c r="G111" s="111" t="str">
        <f t="shared" si="5"/>
        <v>日高眞紀子</v>
      </c>
      <c r="H111" s="107" t="s">
        <v>332</v>
      </c>
      <c r="I111" s="88" t="s">
        <v>303</v>
      </c>
      <c r="J111" s="83">
        <v>1963</v>
      </c>
      <c r="K111" s="103">
        <f t="shared" si="6"/>
        <v>50</v>
      </c>
      <c r="L111" s="88" t="str">
        <f t="shared" si="7"/>
        <v>OK</v>
      </c>
      <c r="M111" s="83" t="s">
        <v>325</v>
      </c>
      <c r="N111" s="89"/>
      <c r="O111" s="89"/>
      <c r="P111" s="89"/>
      <c r="Q111" s="89"/>
    </row>
    <row r="112" spans="1:17" x14ac:dyDescent="0.15">
      <c r="A112" s="107" t="s">
        <v>1527</v>
      </c>
      <c r="B112" s="110" t="s">
        <v>1528</v>
      </c>
      <c r="C112" s="110" t="s">
        <v>1529</v>
      </c>
      <c r="D112" s="107" t="s">
        <v>332</v>
      </c>
      <c r="E112" s="89"/>
      <c r="F112" s="88" t="str">
        <f t="shared" si="4"/>
        <v>Ｂ38</v>
      </c>
      <c r="G112" s="111" t="str">
        <f t="shared" si="5"/>
        <v>田端加津子</v>
      </c>
      <c r="H112" s="107" t="s">
        <v>332</v>
      </c>
      <c r="I112" s="88" t="s">
        <v>303</v>
      </c>
      <c r="J112" s="83">
        <v>1972</v>
      </c>
      <c r="K112" s="103">
        <f t="shared" si="6"/>
        <v>41</v>
      </c>
      <c r="L112" s="88" t="str">
        <f t="shared" si="7"/>
        <v>OK</v>
      </c>
      <c r="M112" s="83" t="s">
        <v>279</v>
      </c>
      <c r="N112" s="89"/>
      <c r="O112" s="89"/>
      <c r="P112" s="89"/>
      <c r="Q112" s="89"/>
    </row>
    <row r="113" spans="1:17" x14ac:dyDescent="0.15">
      <c r="A113" s="107"/>
      <c r="B113" s="110"/>
      <c r="C113" s="110"/>
      <c r="D113" s="107"/>
      <c r="E113" s="89"/>
      <c r="F113" s="88"/>
      <c r="G113" s="111"/>
      <c r="H113" s="107"/>
      <c r="I113" s="88"/>
      <c r="J113" s="89"/>
      <c r="K113" s="103"/>
      <c r="L113" s="88" t="str">
        <f t="shared" ref="L113:L136" si="8">IF(G113="","",IF(COUNTIF($G$3:$G$613,G113)&gt;1,"2重登録","OK"))</f>
        <v/>
      </c>
      <c r="M113" s="83"/>
      <c r="P113" s="89"/>
      <c r="Q113" s="89"/>
    </row>
    <row r="114" spans="1:17" x14ac:dyDescent="0.15">
      <c r="A114" s="107"/>
      <c r="B114" s="110"/>
      <c r="C114" s="110"/>
      <c r="D114" s="107"/>
      <c r="E114" s="89"/>
      <c r="F114" s="88"/>
      <c r="G114" s="111"/>
      <c r="H114" s="107"/>
      <c r="I114" s="88"/>
      <c r="J114" s="89"/>
      <c r="K114" s="103"/>
      <c r="L114" s="88" t="str">
        <f t="shared" si="8"/>
        <v/>
      </c>
      <c r="M114" s="83"/>
      <c r="P114" s="89"/>
      <c r="Q114" s="89"/>
    </row>
    <row r="115" spans="1:17" x14ac:dyDescent="0.15">
      <c r="A115" s="107"/>
      <c r="B115" s="110"/>
      <c r="C115" s="110"/>
      <c r="D115" s="107"/>
      <c r="E115" s="89"/>
      <c r="F115" s="88"/>
      <c r="G115" s="111"/>
      <c r="H115" s="107"/>
      <c r="I115" s="88"/>
      <c r="J115" s="89"/>
      <c r="K115" s="103"/>
      <c r="L115" s="88" t="str">
        <f t="shared" si="8"/>
        <v/>
      </c>
      <c r="M115" s="83"/>
      <c r="P115" s="89"/>
      <c r="Q115" s="89"/>
    </row>
    <row r="116" spans="1:17" x14ac:dyDescent="0.15">
      <c r="A116" s="107"/>
      <c r="B116" s="110"/>
      <c r="C116" s="110"/>
      <c r="D116" s="107"/>
      <c r="E116" s="89"/>
      <c r="F116" s="88"/>
      <c r="G116" s="111"/>
      <c r="H116" s="107"/>
      <c r="I116" s="88"/>
      <c r="J116" s="89"/>
      <c r="K116" s="103"/>
      <c r="L116" s="88" t="str">
        <f t="shared" si="8"/>
        <v/>
      </c>
      <c r="M116" s="83"/>
      <c r="P116" s="89"/>
      <c r="Q116" s="89"/>
    </row>
    <row r="117" spans="1:17" x14ac:dyDescent="0.15">
      <c r="A117" s="107"/>
      <c r="B117" s="110"/>
      <c r="C117" s="110"/>
      <c r="D117" s="107"/>
      <c r="E117" s="89"/>
      <c r="F117" s="88"/>
      <c r="G117" s="111"/>
      <c r="H117" s="107"/>
      <c r="I117" s="88"/>
      <c r="J117" s="89"/>
      <c r="K117" s="103"/>
      <c r="L117" s="88" t="str">
        <f t="shared" si="8"/>
        <v/>
      </c>
      <c r="M117" s="83"/>
      <c r="P117" s="89"/>
      <c r="Q117" s="89"/>
    </row>
    <row r="118" spans="1:17" x14ac:dyDescent="0.15">
      <c r="A118" s="107"/>
      <c r="B118" s="110"/>
      <c r="C118" s="110"/>
      <c r="D118" s="107"/>
      <c r="E118" s="89"/>
      <c r="F118" s="88"/>
      <c r="G118" s="111"/>
      <c r="H118" s="107"/>
      <c r="I118" s="88"/>
      <c r="J118" s="89"/>
      <c r="K118" s="103"/>
      <c r="L118" s="88" t="str">
        <f t="shared" si="8"/>
        <v/>
      </c>
      <c r="M118" s="83"/>
      <c r="P118" s="89"/>
      <c r="Q118" s="89"/>
    </row>
    <row r="119" spans="1:17" x14ac:dyDescent="0.15">
      <c r="A119" s="107"/>
      <c r="B119" s="110"/>
      <c r="C119" s="110"/>
      <c r="D119" s="107"/>
      <c r="E119" s="89"/>
      <c r="F119" s="88"/>
      <c r="G119" s="111"/>
      <c r="H119" s="107"/>
      <c r="I119" s="88"/>
      <c r="J119" s="89"/>
      <c r="K119" s="103"/>
      <c r="L119" s="88" t="str">
        <f t="shared" si="8"/>
        <v/>
      </c>
      <c r="M119" s="83"/>
      <c r="P119" s="89"/>
      <c r="Q119" s="89"/>
    </row>
    <row r="120" spans="1:17" x14ac:dyDescent="0.15">
      <c r="A120" s="107"/>
      <c r="B120" s="110"/>
      <c r="C120" s="110"/>
      <c r="D120" s="107"/>
      <c r="E120" s="89"/>
      <c r="F120" s="88"/>
      <c r="G120" s="111"/>
      <c r="H120" s="107"/>
      <c r="I120" s="88"/>
      <c r="J120" s="89"/>
      <c r="K120" s="103"/>
      <c r="L120" s="88" t="str">
        <f t="shared" si="8"/>
        <v/>
      </c>
      <c r="M120" s="83"/>
      <c r="P120" s="89"/>
      <c r="Q120" s="89"/>
    </row>
    <row r="121" spans="1:17" x14ac:dyDescent="0.15">
      <c r="A121" s="107"/>
      <c r="B121" s="110"/>
      <c r="C121" s="110"/>
      <c r="D121" s="107"/>
      <c r="E121" s="89"/>
      <c r="F121" s="88"/>
      <c r="G121" s="111"/>
      <c r="H121" s="107"/>
      <c r="I121" s="88"/>
      <c r="J121" s="89"/>
      <c r="K121" s="103"/>
      <c r="L121" s="88" t="str">
        <f t="shared" si="8"/>
        <v/>
      </c>
      <c r="M121" s="83"/>
      <c r="P121" s="89"/>
      <c r="Q121" s="89"/>
    </row>
    <row r="122" spans="1:17" x14ac:dyDescent="0.15">
      <c r="A122" s="107"/>
      <c r="B122" s="110"/>
      <c r="C122" s="110"/>
      <c r="D122" s="107"/>
      <c r="E122" s="89"/>
      <c r="F122" s="88"/>
      <c r="G122" s="111"/>
      <c r="H122" s="107"/>
      <c r="I122" s="88"/>
      <c r="J122" s="89"/>
      <c r="K122" s="103"/>
      <c r="L122" s="88" t="str">
        <f t="shared" si="8"/>
        <v/>
      </c>
      <c r="M122" s="83"/>
      <c r="P122" s="89"/>
      <c r="Q122" s="89"/>
    </row>
    <row r="123" spans="1:17" x14ac:dyDescent="0.15">
      <c r="A123" s="107"/>
      <c r="B123" s="110"/>
      <c r="C123" s="110"/>
      <c r="D123" s="107"/>
      <c r="E123" s="89"/>
      <c r="F123" s="88"/>
      <c r="G123" s="111"/>
      <c r="H123" s="107"/>
      <c r="I123" s="88"/>
      <c r="J123" s="89"/>
      <c r="K123" s="103"/>
      <c r="L123" s="88" t="str">
        <f t="shared" si="8"/>
        <v/>
      </c>
      <c r="M123" s="83"/>
      <c r="P123" s="89"/>
      <c r="Q123" s="89"/>
    </row>
    <row r="124" spans="1:17" x14ac:dyDescent="0.15">
      <c r="A124" s="107"/>
      <c r="B124" s="110"/>
      <c r="C124" s="110"/>
      <c r="D124" s="107"/>
      <c r="E124" s="89"/>
      <c r="F124" s="88"/>
      <c r="G124" s="111"/>
      <c r="H124" s="107"/>
      <c r="I124" s="88"/>
      <c r="J124" s="89"/>
      <c r="K124" s="103"/>
      <c r="L124" s="88" t="str">
        <f t="shared" si="8"/>
        <v/>
      </c>
      <c r="M124" s="83"/>
      <c r="P124" s="89"/>
      <c r="Q124" s="89"/>
    </row>
    <row r="125" spans="1:17" x14ac:dyDescent="0.15">
      <c r="A125" s="107"/>
      <c r="B125" s="110"/>
      <c r="C125" s="110"/>
      <c r="D125" s="107"/>
      <c r="E125" s="89"/>
      <c r="F125" s="88"/>
      <c r="G125" s="111"/>
      <c r="H125" s="107"/>
      <c r="I125" s="88"/>
      <c r="J125" s="89"/>
      <c r="K125" s="103"/>
      <c r="L125" s="88" t="str">
        <f t="shared" si="8"/>
        <v/>
      </c>
      <c r="M125" s="83"/>
      <c r="P125" s="89"/>
      <c r="Q125" s="89"/>
    </row>
    <row r="126" spans="1:17" x14ac:dyDescent="0.15">
      <c r="A126" s="107"/>
      <c r="B126" s="110"/>
      <c r="C126" s="110"/>
      <c r="D126" s="107"/>
      <c r="E126" s="89"/>
      <c r="F126" s="88"/>
      <c r="G126" s="111"/>
      <c r="H126" s="107"/>
      <c r="I126" s="88"/>
      <c r="J126" s="89"/>
      <c r="K126" s="103"/>
      <c r="L126" s="88" t="str">
        <f t="shared" si="8"/>
        <v/>
      </c>
      <c r="M126" s="83"/>
      <c r="P126" s="89"/>
      <c r="Q126" s="89"/>
    </row>
    <row r="127" spans="1:17" x14ac:dyDescent="0.15">
      <c r="A127" s="107"/>
      <c r="B127" s="110"/>
      <c r="C127" s="110"/>
      <c r="D127" s="107"/>
      <c r="E127" s="89"/>
      <c r="F127" s="88"/>
      <c r="G127" s="111"/>
      <c r="H127" s="107"/>
      <c r="I127" s="88"/>
      <c r="J127" s="89"/>
      <c r="K127" s="103"/>
      <c r="L127" s="88" t="str">
        <f t="shared" si="8"/>
        <v/>
      </c>
      <c r="M127" s="83"/>
      <c r="P127" s="89"/>
      <c r="Q127" s="89"/>
    </row>
    <row r="128" spans="1:17" x14ac:dyDescent="0.15">
      <c r="A128" s="107"/>
      <c r="B128" s="110"/>
      <c r="C128" s="110"/>
      <c r="D128" s="107"/>
      <c r="E128" s="89"/>
      <c r="F128" s="88"/>
      <c r="G128" s="111"/>
      <c r="H128" s="107"/>
      <c r="I128" s="88"/>
      <c r="J128" s="89"/>
      <c r="K128" s="103"/>
      <c r="L128" s="88" t="str">
        <f t="shared" si="8"/>
        <v/>
      </c>
      <c r="M128" s="83"/>
      <c r="P128" s="89"/>
      <c r="Q128" s="89"/>
    </row>
    <row r="129" spans="1:17" x14ac:dyDescent="0.15">
      <c r="A129" s="107"/>
      <c r="B129" s="110"/>
      <c r="C129" s="110"/>
      <c r="D129" s="107"/>
      <c r="E129" s="89"/>
      <c r="F129" s="88"/>
      <c r="G129" s="111"/>
      <c r="H129" s="107"/>
      <c r="I129" s="88"/>
      <c r="J129" s="89"/>
      <c r="K129" s="103"/>
      <c r="L129" s="88" t="str">
        <f t="shared" si="8"/>
        <v/>
      </c>
      <c r="M129" s="83"/>
      <c r="P129" s="89"/>
      <c r="Q129" s="89"/>
    </row>
    <row r="130" spans="1:17" x14ac:dyDescent="0.15">
      <c r="A130" s="107"/>
      <c r="B130" s="110"/>
      <c r="C130" s="110"/>
      <c r="D130" s="107"/>
      <c r="E130" s="89"/>
      <c r="F130" s="88"/>
      <c r="G130" s="111"/>
      <c r="H130" s="107"/>
      <c r="I130" s="88"/>
      <c r="J130" s="89"/>
      <c r="K130" s="103"/>
      <c r="L130" s="88" t="str">
        <f t="shared" si="8"/>
        <v/>
      </c>
      <c r="M130" s="83"/>
      <c r="P130" s="89"/>
      <c r="Q130" s="89"/>
    </row>
    <row r="131" spans="1:17" x14ac:dyDescent="0.15">
      <c r="A131" s="107"/>
      <c r="B131" s="110"/>
      <c r="C131" s="110"/>
      <c r="D131" s="107"/>
      <c r="E131" s="89"/>
      <c r="F131" s="88"/>
      <c r="G131" s="111"/>
      <c r="H131" s="107"/>
      <c r="I131" s="88"/>
      <c r="J131" s="89"/>
      <c r="K131" s="103"/>
      <c r="L131" s="88" t="str">
        <f t="shared" si="8"/>
        <v/>
      </c>
      <c r="M131" s="83"/>
      <c r="P131" s="89"/>
      <c r="Q131" s="89"/>
    </row>
    <row r="132" spans="1:17" x14ac:dyDescent="0.15">
      <c r="A132" s="107"/>
      <c r="B132" s="110"/>
      <c r="C132" s="110"/>
      <c r="D132" s="107"/>
      <c r="E132" s="89"/>
      <c r="F132" s="88"/>
      <c r="G132" s="111"/>
      <c r="H132" s="107"/>
      <c r="I132" s="88"/>
      <c r="J132" s="89"/>
      <c r="K132" s="103"/>
      <c r="L132" s="88" t="str">
        <f t="shared" si="8"/>
        <v/>
      </c>
      <c r="M132" s="83"/>
      <c r="P132" s="89"/>
      <c r="Q132" s="89"/>
    </row>
    <row r="133" spans="1:17" x14ac:dyDescent="0.15">
      <c r="A133" s="107"/>
      <c r="B133" s="110"/>
      <c r="C133" s="110"/>
      <c r="D133" s="107"/>
      <c r="E133" s="89"/>
      <c r="F133" s="88"/>
      <c r="G133" s="111"/>
      <c r="H133" s="107"/>
      <c r="I133" s="88"/>
      <c r="J133" s="89"/>
      <c r="K133" s="103"/>
      <c r="L133" s="88" t="str">
        <f t="shared" si="8"/>
        <v/>
      </c>
      <c r="M133" s="83"/>
      <c r="P133" s="89"/>
      <c r="Q133" s="89"/>
    </row>
    <row r="134" spans="1:17" x14ac:dyDescent="0.15">
      <c r="A134" s="107"/>
      <c r="B134" s="110"/>
      <c r="C134" s="110"/>
      <c r="D134" s="107"/>
      <c r="E134" s="89"/>
      <c r="F134" s="88"/>
      <c r="G134" s="111"/>
      <c r="H134" s="107"/>
      <c r="I134" s="88"/>
      <c r="J134" s="89"/>
      <c r="K134" s="103"/>
      <c r="L134" s="88" t="str">
        <f t="shared" si="8"/>
        <v/>
      </c>
      <c r="M134" s="83"/>
      <c r="P134" s="89"/>
      <c r="Q134" s="89"/>
    </row>
    <row r="135" spans="1:17" x14ac:dyDescent="0.15">
      <c r="A135" s="107"/>
      <c r="B135" s="110"/>
      <c r="C135" s="110"/>
      <c r="D135" s="107"/>
      <c r="E135" s="108"/>
      <c r="F135" s="88"/>
      <c r="H135" s="107"/>
      <c r="I135" s="89"/>
      <c r="J135" s="83"/>
      <c r="K135" s="103"/>
      <c r="L135" s="88" t="str">
        <f t="shared" si="8"/>
        <v/>
      </c>
      <c r="M135" s="89"/>
      <c r="N135" s="89"/>
      <c r="O135" s="89"/>
      <c r="P135" s="89"/>
      <c r="Q135" s="89"/>
    </row>
    <row r="136" spans="1:17" x14ac:dyDescent="0.15">
      <c r="A136" s="107"/>
      <c r="B136" s="110"/>
      <c r="C136" s="110"/>
      <c r="D136" s="107"/>
      <c r="E136" s="108"/>
      <c r="F136" s="88"/>
      <c r="H136" s="107"/>
      <c r="I136" s="89"/>
      <c r="J136" s="83"/>
      <c r="K136" s="103"/>
      <c r="L136" s="88" t="str">
        <f t="shared" si="8"/>
        <v/>
      </c>
      <c r="M136" s="89"/>
      <c r="N136" s="89"/>
      <c r="O136" s="89"/>
      <c r="P136" s="89"/>
      <c r="Q136" s="89"/>
    </row>
    <row r="137" spans="1:17" x14ac:dyDescent="0.15">
      <c r="B137" s="83" t="s">
        <v>405</v>
      </c>
      <c r="C137" s="83"/>
      <c r="D137" s="83"/>
      <c r="F137" s="88">
        <f t="shared" ref="F137:F168" si="9">A137</f>
        <v>0</v>
      </c>
      <c r="G137" s="81" t="s">
        <v>1365</v>
      </c>
      <c r="H137" s="81" t="s">
        <v>1366</v>
      </c>
      <c r="K137" s="103" t="str">
        <f t="shared" ref="K137:K168" si="10">IF(J137="","",(2012-J137))</f>
        <v/>
      </c>
      <c r="L137" s="88"/>
    </row>
    <row r="138" spans="1:17" x14ac:dyDescent="0.15">
      <c r="B138" s="83" t="s">
        <v>1530</v>
      </c>
      <c r="C138" s="83"/>
      <c r="D138" s="83"/>
      <c r="F138" s="88">
        <f t="shared" si="9"/>
        <v>0</v>
      </c>
      <c r="G138" s="84">
        <f>COUNTIF($M$139:$M$199,"東近江市")</f>
        <v>26</v>
      </c>
      <c r="H138" s="85">
        <f>(G138/RIGHT(A190,2))</f>
        <v>0.5</v>
      </c>
      <c r="K138" s="103" t="str">
        <f t="shared" si="10"/>
        <v/>
      </c>
      <c r="L138" s="88"/>
    </row>
    <row r="139" spans="1:17" s="78" customFormat="1" x14ac:dyDescent="0.15">
      <c r="A139" s="81" t="s">
        <v>1531</v>
      </c>
      <c r="B139" s="115" t="s">
        <v>402</v>
      </c>
      <c r="C139" s="116" t="s">
        <v>403</v>
      </c>
      <c r="D139" s="83" t="s">
        <v>404</v>
      </c>
      <c r="E139" s="81"/>
      <c r="F139" s="114" t="str">
        <f t="shared" si="9"/>
        <v>C01</v>
      </c>
      <c r="G139" s="81" t="str">
        <f t="shared" ref="G139:G182" si="11">B139&amp;C139</f>
        <v>片岡春己</v>
      </c>
      <c r="H139" s="83" t="s">
        <v>405</v>
      </c>
      <c r="I139" s="83" t="s">
        <v>278</v>
      </c>
      <c r="J139" s="129">
        <v>1953</v>
      </c>
      <c r="K139" s="113">
        <f t="shared" si="10"/>
        <v>59</v>
      </c>
      <c r="L139" s="114" t="str">
        <f t="shared" ref="L139:L170" si="12">IF(G139="","",IF(COUNTIF($G$3:$G$673,G139)&gt;1,"2重登録","OK"))</f>
        <v>OK</v>
      </c>
      <c r="M139" s="130" t="s">
        <v>406</v>
      </c>
      <c r="N139" s="131"/>
      <c r="O139" s="131"/>
      <c r="P139" s="131"/>
      <c r="Q139" s="131"/>
    </row>
    <row r="140" spans="1:17" s="78" customFormat="1" x14ac:dyDescent="0.15">
      <c r="A140" s="81" t="s">
        <v>1532</v>
      </c>
      <c r="B140" s="115" t="s">
        <v>574</v>
      </c>
      <c r="C140" s="116" t="s">
        <v>575</v>
      </c>
      <c r="D140" s="83" t="s">
        <v>404</v>
      </c>
      <c r="E140" s="81"/>
      <c r="F140" s="114" t="str">
        <f t="shared" si="9"/>
        <v>C02</v>
      </c>
      <c r="G140" s="81" t="str">
        <f t="shared" si="11"/>
        <v>竹村仁志</v>
      </c>
      <c r="H140" s="83" t="s">
        <v>405</v>
      </c>
      <c r="I140" s="83" t="s">
        <v>278</v>
      </c>
      <c r="J140" s="129">
        <v>1962</v>
      </c>
      <c r="K140" s="113">
        <f t="shared" si="10"/>
        <v>50</v>
      </c>
      <c r="L140" s="114" t="str">
        <f t="shared" si="12"/>
        <v>OK</v>
      </c>
      <c r="M140" s="114" t="s">
        <v>311</v>
      </c>
      <c r="N140" s="131"/>
      <c r="O140" s="131"/>
      <c r="P140" s="131"/>
      <c r="Q140" s="131"/>
    </row>
    <row r="141" spans="1:17" s="78" customFormat="1" x14ac:dyDescent="0.15">
      <c r="A141" s="81" t="s">
        <v>1533</v>
      </c>
      <c r="B141" s="115" t="s">
        <v>485</v>
      </c>
      <c r="C141" s="116" t="s">
        <v>486</v>
      </c>
      <c r="D141" s="83" t="s">
        <v>404</v>
      </c>
      <c r="E141" s="81"/>
      <c r="F141" s="114" t="str">
        <f t="shared" si="9"/>
        <v>C03</v>
      </c>
      <c r="G141" s="81" t="str">
        <f t="shared" si="11"/>
        <v>奥田康博</v>
      </c>
      <c r="H141" s="83" t="s">
        <v>405</v>
      </c>
      <c r="I141" s="83" t="s">
        <v>278</v>
      </c>
      <c r="J141" s="129">
        <v>1966</v>
      </c>
      <c r="K141" s="113">
        <f t="shared" si="10"/>
        <v>46</v>
      </c>
      <c r="L141" s="114" t="str">
        <f t="shared" si="12"/>
        <v>OK</v>
      </c>
      <c r="M141" s="130" t="s">
        <v>406</v>
      </c>
      <c r="N141" s="131"/>
      <c r="O141" s="131"/>
      <c r="P141" s="131"/>
      <c r="Q141" s="131"/>
    </row>
    <row r="142" spans="1:17" s="78" customFormat="1" x14ac:dyDescent="0.15">
      <c r="A142" s="81" t="s">
        <v>1534</v>
      </c>
      <c r="B142" s="115" t="s">
        <v>1535</v>
      </c>
      <c r="C142" s="116" t="s">
        <v>1536</v>
      </c>
      <c r="D142" s="83" t="s">
        <v>404</v>
      </c>
      <c r="E142" s="81"/>
      <c r="F142" s="114" t="str">
        <f t="shared" si="9"/>
        <v>C04</v>
      </c>
      <c r="G142" s="81" t="str">
        <f t="shared" si="11"/>
        <v>山村直樹</v>
      </c>
      <c r="H142" s="83" t="s">
        <v>405</v>
      </c>
      <c r="I142" s="83" t="s">
        <v>278</v>
      </c>
      <c r="J142" s="129">
        <v>1986</v>
      </c>
      <c r="K142" s="113">
        <f t="shared" si="10"/>
        <v>26</v>
      </c>
      <c r="L142" s="114" t="str">
        <f t="shared" si="12"/>
        <v>OK</v>
      </c>
      <c r="M142" s="130" t="s">
        <v>406</v>
      </c>
      <c r="N142" s="131"/>
      <c r="O142" s="131"/>
      <c r="P142" s="131"/>
      <c r="Q142" s="131"/>
    </row>
    <row r="143" spans="1:17" s="78" customFormat="1" x14ac:dyDescent="0.15">
      <c r="A143" s="81" t="s">
        <v>1537</v>
      </c>
      <c r="B143" s="115" t="s">
        <v>408</v>
      </c>
      <c r="C143" s="116" t="s">
        <v>409</v>
      </c>
      <c r="D143" s="83" t="s">
        <v>404</v>
      </c>
      <c r="E143" s="81"/>
      <c r="F143" s="114" t="str">
        <f t="shared" si="9"/>
        <v>C05</v>
      </c>
      <c r="G143" s="81" t="str">
        <f t="shared" si="11"/>
        <v>山本　真</v>
      </c>
      <c r="H143" s="83" t="s">
        <v>405</v>
      </c>
      <c r="I143" s="83" t="s">
        <v>278</v>
      </c>
      <c r="J143" s="129">
        <v>1970</v>
      </c>
      <c r="K143" s="113">
        <f t="shared" si="10"/>
        <v>42</v>
      </c>
      <c r="L143" s="114" t="str">
        <f t="shared" si="12"/>
        <v>OK</v>
      </c>
      <c r="M143" s="114" t="s">
        <v>279</v>
      </c>
      <c r="N143" s="131"/>
      <c r="O143" s="131"/>
      <c r="P143" s="131"/>
      <c r="Q143" s="131"/>
    </row>
    <row r="144" spans="1:17" s="78" customFormat="1" x14ac:dyDescent="0.15">
      <c r="A144" s="81" t="s">
        <v>1538</v>
      </c>
      <c r="B144" s="115" t="s">
        <v>1539</v>
      </c>
      <c r="C144" s="116" t="s">
        <v>1540</v>
      </c>
      <c r="D144" s="83" t="s">
        <v>404</v>
      </c>
      <c r="E144" s="81"/>
      <c r="F144" s="114" t="str">
        <f t="shared" si="9"/>
        <v>C06</v>
      </c>
      <c r="G144" s="81" t="str">
        <f t="shared" si="11"/>
        <v>上戸幸次</v>
      </c>
      <c r="H144" s="83" t="s">
        <v>405</v>
      </c>
      <c r="I144" s="83" t="s">
        <v>278</v>
      </c>
      <c r="J144" s="129">
        <v>1963</v>
      </c>
      <c r="K144" s="113">
        <f t="shared" si="10"/>
        <v>49</v>
      </c>
      <c r="L144" s="114" t="str">
        <f t="shared" si="12"/>
        <v>OK</v>
      </c>
      <c r="M144" s="114" t="s">
        <v>279</v>
      </c>
      <c r="N144" s="131"/>
      <c r="O144" s="131"/>
      <c r="P144" s="131"/>
      <c r="Q144" s="131"/>
    </row>
    <row r="145" spans="1:17" s="78" customFormat="1" x14ac:dyDescent="0.15">
      <c r="A145" s="117" t="s">
        <v>1541</v>
      </c>
      <c r="B145" s="118" t="s">
        <v>1542</v>
      </c>
      <c r="C145" s="119" t="s">
        <v>1182</v>
      </c>
      <c r="D145" s="120" t="s">
        <v>404</v>
      </c>
      <c r="E145" s="117"/>
      <c r="F145" s="121" t="str">
        <f t="shared" si="9"/>
        <v>C07</v>
      </c>
      <c r="G145" s="117" t="str">
        <f t="shared" si="11"/>
        <v>潮　義弘</v>
      </c>
      <c r="H145" s="120" t="s">
        <v>405</v>
      </c>
      <c r="I145" s="120" t="s">
        <v>278</v>
      </c>
      <c r="J145" s="132"/>
      <c r="K145" s="133" t="str">
        <f t="shared" si="10"/>
        <v/>
      </c>
      <c r="L145" s="121" t="str">
        <f t="shared" si="12"/>
        <v>OK</v>
      </c>
      <c r="M145" s="134" t="s">
        <v>1543</v>
      </c>
      <c r="N145" s="131"/>
      <c r="O145" s="131"/>
      <c r="P145" s="131"/>
      <c r="Q145" s="131"/>
    </row>
    <row r="146" spans="1:17" s="78" customFormat="1" x14ac:dyDescent="0.15">
      <c r="A146" s="81" t="s">
        <v>1544</v>
      </c>
      <c r="B146" s="115" t="s">
        <v>364</v>
      </c>
      <c r="C146" s="116" t="s">
        <v>488</v>
      </c>
      <c r="D146" s="83" t="s">
        <v>404</v>
      </c>
      <c r="E146" s="81"/>
      <c r="F146" s="114" t="str">
        <f t="shared" si="9"/>
        <v>C08</v>
      </c>
      <c r="G146" s="81" t="str">
        <f t="shared" si="11"/>
        <v>山崎茂智</v>
      </c>
      <c r="H146" s="83" t="s">
        <v>405</v>
      </c>
      <c r="I146" s="83" t="s">
        <v>278</v>
      </c>
      <c r="J146" s="129">
        <v>1963</v>
      </c>
      <c r="K146" s="113">
        <f t="shared" si="10"/>
        <v>49</v>
      </c>
      <c r="L146" s="114" t="str">
        <f t="shared" si="12"/>
        <v>OK</v>
      </c>
      <c r="M146" s="114" t="s">
        <v>489</v>
      </c>
      <c r="N146" s="131"/>
      <c r="O146" s="131"/>
      <c r="P146" s="131"/>
      <c r="Q146" s="131"/>
    </row>
    <row r="147" spans="1:17" s="78" customFormat="1" x14ac:dyDescent="0.15">
      <c r="A147" s="81" t="s">
        <v>1545</v>
      </c>
      <c r="B147" s="115" t="s">
        <v>491</v>
      </c>
      <c r="C147" s="116" t="s">
        <v>492</v>
      </c>
      <c r="D147" s="83" t="s">
        <v>404</v>
      </c>
      <c r="E147" s="81"/>
      <c r="F147" s="114" t="str">
        <f t="shared" si="9"/>
        <v>C09</v>
      </c>
      <c r="G147" s="81" t="str">
        <f t="shared" si="11"/>
        <v>秋山太助</v>
      </c>
      <c r="H147" s="83" t="s">
        <v>405</v>
      </c>
      <c r="I147" s="83" t="s">
        <v>278</v>
      </c>
      <c r="J147" s="129">
        <v>1975</v>
      </c>
      <c r="K147" s="113">
        <f t="shared" si="10"/>
        <v>37</v>
      </c>
      <c r="L147" s="114" t="str">
        <f t="shared" si="12"/>
        <v>OK</v>
      </c>
      <c r="M147" s="130" t="s">
        <v>406</v>
      </c>
      <c r="N147" s="131"/>
      <c r="O147" s="131"/>
      <c r="P147" s="131"/>
      <c r="Q147" s="131"/>
    </row>
    <row r="148" spans="1:17" s="78" customFormat="1" x14ac:dyDescent="0.15">
      <c r="A148" s="81" t="s">
        <v>1546</v>
      </c>
      <c r="B148" s="115" t="s">
        <v>494</v>
      </c>
      <c r="C148" s="116" t="s">
        <v>495</v>
      </c>
      <c r="D148" s="83" t="s">
        <v>404</v>
      </c>
      <c r="E148" s="81"/>
      <c r="F148" s="114" t="str">
        <f t="shared" si="9"/>
        <v>C10</v>
      </c>
      <c r="G148" s="81" t="str">
        <f t="shared" si="11"/>
        <v>廣瀬智也</v>
      </c>
      <c r="H148" s="83" t="s">
        <v>405</v>
      </c>
      <c r="I148" s="83" t="s">
        <v>278</v>
      </c>
      <c r="J148" s="129">
        <v>1977</v>
      </c>
      <c r="K148" s="113">
        <f t="shared" si="10"/>
        <v>35</v>
      </c>
      <c r="L148" s="114" t="str">
        <f t="shared" si="12"/>
        <v>OK</v>
      </c>
      <c r="M148" s="130" t="s">
        <v>406</v>
      </c>
      <c r="N148" s="131"/>
      <c r="O148" s="131"/>
      <c r="P148" s="131"/>
      <c r="Q148" s="131"/>
    </row>
    <row r="149" spans="1:17" s="78" customFormat="1" x14ac:dyDescent="0.15">
      <c r="A149" s="81" t="s">
        <v>1547</v>
      </c>
      <c r="B149" s="115" t="s">
        <v>497</v>
      </c>
      <c r="C149" s="116" t="s">
        <v>498</v>
      </c>
      <c r="D149" s="83" t="s">
        <v>404</v>
      </c>
      <c r="E149" s="81"/>
      <c r="F149" s="114" t="str">
        <f t="shared" si="9"/>
        <v>C11</v>
      </c>
      <c r="G149" s="81" t="str">
        <f t="shared" si="11"/>
        <v>玉川敬三</v>
      </c>
      <c r="H149" s="83" t="s">
        <v>405</v>
      </c>
      <c r="I149" s="83" t="s">
        <v>278</v>
      </c>
      <c r="J149" s="129">
        <v>1969</v>
      </c>
      <c r="K149" s="113">
        <f t="shared" si="10"/>
        <v>43</v>
      </c>
      <c r="L149" s="114" t="str">
        <f t="shared" si="12"/>
        <v>OK</v>
      </c>
      <c r="M149" s="130" t="s">
        <v>406</v>
      </c>
      <c r="N149" s="131"/>
      <c r="O149" s="131"/>
      <c r="P149" s="131"/>
      <c r="Q149" s="131"/>
    </row>
    <row r="150" spans="1:17" s="78" customFormat="1" x14ac:dyDescent="0.15">
      <c r="A150" s="81" t="s">
        <v>1548</v>
      </c>
      <c r="B150" s="115" t="s">
        <v>500</v>
      </c>
      <c r="C150" s="116" t="s">
        <v>501</v>
      </c>
      <c r="D150" s="83" t="s">
        <v>404</v>
      </c>
      <c r="E150" s="81"/>
      <c r="F150" s="114" t="str">
        <f t="shared" si="9"/>
        <v>C12</v>
      </c>
      <c r="G150" s="81" t="str">
        <f t="shared" si="11"/>
        <v>太田圭亮</v>
      </c>
      <c r="H150" s="83" t="s">
        <v>405</v>
      </c>
      <c r="I150" s="83" t="s">
        <v>278</v>
      </c>
      <c r="J150" s="129">
        <v>1981</v>
      </c>
      <c r="K150" s="113">
        <f t="shared" si="10"/>
        <v>31</v>
      </c>
      <c r="L150" s="114" t="str">
        <f t="shared" si="12"/>
        <v>OK</v>
      </c>
      <c r="M150" s="130" t="s">
        <v>406</v>
      </c>
      <c r="N150" s="131"/>
      <c r="O150" s="131"/>
      <c r="P150" s="131"/>
      <c r="Q150" s="131"/>
    </row>
    <row r="151" spans="1:17" s="78" customFormat="1" x14ac:dyDescent="0.15">
      <c r="A151" s="81" t="s">
        <v>1549</v>
      </c>
      <c r="B151" s="115" t="s">
        <v>96</v>
      </c>
      <c r="C151" s="116" t="s">
        <v>1550</v>
      </c>
      <c r="D151" s="83" t="s">
        <v>404</v>
      </c>
      <c r="E151" s="81"/>
      <c r="F151" s="114" t="str">
        <f t="shared" si="9"/>
        <v>C13</v>
      </c>
      <c r="G151" s="81" t="str">
        <f t="shared" si="11"/>
        <v>園田智明</v>
      </c>
      <c r="H151" s="83" t="s">
        <v>405</v>
      </c>
      <c r="I151" s="83" t="s">
        <v>278</v>
      </c>
      <c r="J151" s="129">
        <v>1967</v>
      </c>
      <c r="K151" s="113">
        <f t="shared" si="10"/>
        <v>45</v>
      </c>
      <c r="L151" s="114" t="str">
        <f t="shared" si="12"/>
        <v>OK</v>
      </c>
      <c r="M151" s="114" t="s">
        <v>311</v>
      </c>
      <c r="N151" s="131"/>
      <c r="O151" s="131"/>
      <c r="P151" s="131"/>
      <c r="Q151" s="131"/>
    </row>
    <row r="152" spans="1:17" s="78" customFormat="1" x14ac:dyDescent="0.15">
      <c r="A152" s="81" t="s">
        <v>1551</v>
      </c>
      <c r="B152" s="115" t="s">
        <v>1101</v>
      </c>
      <c r="C152" s="116" t="s">
        <v>1552</v>
      </c>
      <c r="D152" s="83" t="s">
        <v>404</v>
      </c>
      <c r="E152" s="81"/>
      <c r="F152" s="114" t="str">
        <f t="shared" si="9"/>
        <v>C14</v>
      </c>
      <c r="G152" s="81" t="str">
        <f t="shared" si="11"/>
        <v>松田憲次</v>
      </c>
      <c r="H152" s="83" t="s">
        <v>405</v>
      </c>
      <c r="I152" s="83" t="s">
        <v>278</v>
      </c>
      <c r="J152" s="129">
        <v>1964</v>
      </c>
      <c r="K152" s="113">
        <f t="shared" si="10"/>
        <v>48</v>
      </c>
      <c r="L152" s="114" t="str">
        <f t="shared" si="12"/>
        <v>OK</v>
      </c>
      <c r="M152" s="130" t="s">
        <v>406</v>
      </c>
      <c r="N152" s="131"/>
      <c r="O152" s="131"/>
      <c r="P152" s="131"/>
      <c r="Q152" s="131"/>
    </row>
    <row r="153" spans="1:17" s="78" customFormat="1" x14ac:dyDescent="0.15">
      <c r="A153" s="81" t="s">
        <v>1553</v>
      </c>
      <c r="B153" s="115"/>
      <c r="C153" s="116"/>
      <c r="D153" s="83" t="s">
        <v>404</v>
      </c>
      <c r="E153" s="81"/>
      <c r="F153" s="114" t="str">
        <f t="shared" si="9"/>
        <v>C15</v>
      </c>
      <c r="G153" s="81" t="str">
        <f t="shared" si="11"/>
        <v/>
      </c>
      <c r="H153" s="83" t="s">
        <v>405</v>
      </c>
      <c r="I153" s="83" t="s">
        <v>278</v>
      </c>
      <c r="J153" s="129"/>
      <c r="K153" s="113" t="str">
        <f t="shared" si="10"/>
        <v/>
      </c>
      <c r="L153" s="114" t="str">
        <f t="shared" si="12"/>
        <v/>
      </c>
      <c r="M153" s="114"/>
      <c r="N153" s="131"/>
      <c r="O153" s="131"/>
      <c r="P153" s="131"/>
      <c r="Q153" s="131"/>
    </row>
    <row r="154" spans="1:17" s="78" customFormat="1" x14ac:dyDescent="0.15">
      <c r="A154" s="81" t="s">
        <v>1554</v>
      </c>
      <c r="B154" s="115" t="s">
        <v>924</v>
      </c>
      <c r="C154" s="116" t="s">
        <v>409</v>
      </c>
      <c r="D154" s="83" t="s">
        <v>404</v>
      </c>
      <c r="E154" s="81"/>
      <c r="F154" s="114" t="str">
        <f t="shared" si="9"/>
        <v>C16</v>
      </c>
      <c r="G154" s="81" t="str">
        <f t="shared" si="11"/>
        <v>児玉　真</v>
      </c>
      <c r="H154" s="83" t="s">
        <v>405</v>
      </c>
      <c r="I154" s="83" t="s">
        <v>278</v>
      </c>
      <c r="J154" s="129">
        <v>1974</v>
      </c>
      <c r="K154" s="113">
        <f t="shared" si="10"/>
        <v>38</v>
      </c>
      <c r="L154" s="114" t="str">
        <f t="shared" si="12"/>
        <v>OK</v>
      </c>
      <c r="M154" s="114" t="s">
        <v>311</v>
      </c>
      <c r="N154" s="131"/>
      <c r="O154" s="131"/>
      <c r="P154" s="131"/>
      <c r="Q154" s="131"/>
    </row>
    <row r="155" spans="1:17" s="78" customFormat="1" x14ac:dyDescent="0.15">
      <c r="A155" s="81" t="s">
        <v>1555</v>
      </c>
      <c r="B155" s="115" t="s">
        <v>408</v>
      </c>
      <c r="C155" s="116" t="s">
        <v>1556</v>
      </c>
      <c r="D155" s="83" t="s">
        <v>404</v>
      </c>
      <c r="E155" s="81"/>
      <c r="F155" s="114" t="str">
        <f t="shared" si="9"/>
        <v>C17</v>
      </c>
      <c r="G155" s="81" t="str">
        <f t="shared" si="11"/>
        <v>山本　諭</v>
      </c>
      <c r="H155" s="83" t="s">
        <v>405</v>
      </c>
      <c r="I155" s="83" t="s">
        <v>278</v>
      </c>
      <c r="J155" s="129">
        <v>1971</v>
      </c>
      <c r="K155" s="113">
        <f t="shared" si="10"/>
        <v>41</v>
      </c>
      <c r="L155" s="114" t="str">
        <f t="shared" si="12"/>
        <v>OK</v>
      </c>
      <c r="M155" s="130" t="s">
        <v>406</v>
      </c>
      <c r="N155" s="131"/>
      <c r="O155" s="131"/>
      <c r="P155" s="131"/>
      <c r="Q155" s="131"/>
    </row>
    <row r="156" spans="1:17" s="78" customFormat="1" x14ac:dyDescent="0.15">
      <c r="A156" s="81" t="s">
        <v>1557</v>
      </c>
      <c r="B156" s="115" t="s">
        <v>827</v>
      </c>
      <c r="C156" s="116" t="s">
        <v>829</v>
      </c>
      <c r="D156" s="83" t="s">
        <v>404</v>
      </c>
      <c r="E156" s="81"/>
      <c r="F156" s="114" t="str">
        <f t="shared" si="9"/>
        <v>C18</v>
      </c>
      <c r="G156" s="81" t="str">
        <f t="shared" si="11"/>
        <v>上村　武</v>
      </c>
      <c r="H156" s="83" t="s">
        <v>405</v>
      </c>
      <c r="I156" s="83" t="s">
        <v>278</v>
      </c>
      <c r="J156" s="129">
        <v>1977</v>
      </c>
      <c r="K156" s="113">
        <f t="shared" si="10"/>
        <v>35</v>
      </c>
      <c r="L156" s="114" t="str">
        <f t="shared" si="12"/>
        <v>OK</v>
      </c>
      <c r="M156" s="114" t="s">
        <v>279</v>
      </c>
      <c r="N156" s="131"/>
      <c r="O156" s="131"/>
      <c r="P156" s="131"/>
      <c r="Q156" s="131"/>
    </row>
    <row r="157" spans="1:17" s="78" customFormat="1" x14ac:dyDescent="0.15">
      <c r="A157" s="81" t="s">
        <v>1558</v>
      </c>
      <c r="B157" s="115" t="s">
        <v>411</v>
      </c>
      <c r="C157" s="116" t="s">
        <v>412</v>
      </c>
      <c r="D157" s="83" t="s">
        <v>404</v>
      </c>
      <c r="E157" s="81"/>
      <c r="F157" s="114" t="str">
        <f t="shared" si="9"/>
        <v>C19</v>
      </c>
      <c r="G157" s="81" t="str">
        <f t="shared" si="11"/>
        <v>西田裕信</v>
      </c>
      <c r="H157" s="83" t="s">
        <v>405</v>
      </c>
      <c r="I157" s="83" t="s">
        <v>278</v>
      </c>
      <c r="J157" s="129">
        <v>1960</v>
      </c>
      <c r="K157" s="113">
        <f t="shared" si="10"/>
        <v>52</v>
      </c>
      <c r="L157" s="114" t="str">
        <f t="shared" si="12"/>
        <v>OK</v>
      </c>
      <c r="M157" s="114" t="s">
        <v>283</v>
      </c>
      <c r="N157" s="131"/>
      <c r="O157" s="131"/>
      <c r="P157" s="131"/>
      <c r="Q157" s="131"/>
    </row>
    <row r="158" spans="1:17" s="78" customFormat="1" x14ac:dyDescent="0.15">
      <c r="A158" s="81" t="s">
        <v>1559</v>
      </c>
      <c r="B158" s="115" t="s">
        <v>503</v>
      </c>
      <c r="C158" s="116" t="s">
        <v>504</v>
      </c>
      <c r="D158" s="83" t="s">
        <v>404</v>
      </c>
      <c r="E158" s="81"/>
      <c r="F158" s="114" t="str">
        <f t="shared" si="9"/>
        <v>C20</v>
      </c>
      <c r="G158" s="81" t="str">
        <f t="shared" si="11"/>
        <v>馬場英年</v>
      </c>
      <c r="H158" s="83" t="s">
        <v>405</v>
      </c>
      <c r="I158" s="83" t="s">
        <v>278</v>
      </c>
      <c r="J158" s="129">
        <v>1980</v>
      </c>
      <c r="K158" s="113">
        <f t="shared" si="10"/>
        <v>32</v>
      </c>
      <c r="L158" s="114" t="str">
        <f t="shared" si="12"/>
        <v>OK</v>
      </c>
      <c r="M158" s="130" t="s">
        <v>406</v>
      </c>
      <c r="N158" s="131"/>
      <c r="O158" s="131"/>
      <c r="P158" s="131"/>
      <c r="Q158" s="131"/>
    </row>
    <row r="159" spans="1:17" s="78" customFormat="1" x14ac:dyDescent="0.15">
      <c r="A159" s="81" t="s">
        <v>1560</v>
      </c>
      <c r="B159" s="115"/>
      <c r="C159" s="116"/>
      <c r="D159" s="83" t="s">
        <v>404</v>
      </c>
      <c r="E159" s="81"/>
      <c r="F159" s="114" t="str">
        <f t="shared" si="9"/>
        <v>C21</v>
      </c>
      <c r="G159" s="81" t="str">
        <f t="shared" si="11"/>
        <v/>
      </c>
      <c r="H159" s="83" t="s">
        <v>405</v>
      </c>
      <c r="I159" s="83" t="s">
        <v>278</v>
      </c>
      <c r="J159" s="129"/>
      <c r="K159" s="113" t="str">
        <f t="shared" si="10"/>
        <v/>
      </c>
      <c r="L159" s="114" t="str">
        <f t="shared" si="12"/>
        <v/>
      </c>
      <c r="M159" s="114"/>
      <c r="N159" s="131"/>
      <c r="O159" s="131"/>
      <c r="P159" s="131"/>
      <c r="Q159" s="131"/>
    </row>
    <row r="160" spans="1:17" s="78" customFormat="1" x14ac:dyDescent="0.15">
      <c r="A160" s="81" t="s">
        <v>1561</v>
      </c>
      <c r="B160" s="115" t="s">
        <v>414</v>
      </c>
      <c r="C160" s="116" t="s">
        <v>415</v>
      </c>
      <c r="D160" s="83" t="s">
        <v>404</v>
      </c>
      <c r="E160" s="81"/>
      <c r="F160" s="114" t="str">
        <f t="shared" si="9"/>
        <v>C22</v>
      </c>
      <c r="G160" s="81" t="str">
        <f t="shared" si="11"/>
        <v>柴谷義信</v>
      </c>
      <c r="H160" s="83" t="s">
        <v>405</v>
      </c>
      <c r="I160" s="83" t="s">
        <v>278</v>
      </c>
      <c r="J160" s="129">
        <v>1962</v>
      </c>
      <c r="K160" s="113">
        <f t="shared" si="10"/>
        <v>50</v>
      </c>
      <c r="L160" s="114" t="str">
        <f t="shared" si="12"/>
        <v>OK</v>
      </c>
      <c r="M160" s="114" t="s">
        <v>279</v>
      </c>
      <c r="N160" s="131"/>
      <c r="O160" s="131"/>
      <c r="P160" s="131"/>
      <c r="Q160" s="131"/>
    </row>
    <row r="161" spans="1:17" s="78" customFormat="1" x14ac:dyDescent="0.15">
      <c r="A161" s="81" t="s">
        <v>1562</v>
      </c>
      <c r="B161" s="115" t="s">
        <v>1563</v>
      </c>
      <c r="C161" s="116" t="s">
        <v>840</v>
      </c>
      <c r="D161" s="83" t="s">
        <v>404</v>
      </c>
      <c r="E161" s="81"/>
      <c r="F161" s="114" t="str">
        <f t="shared" si="9"/>
        <v>C23</v>
      </c>
      <c r="G161" s="81" t="str">
        <f t="shared" si="11"/>
        <v>井尻善和</v>
      </c>
      <c r="H161" s="83" t="s">
        <v>405</v>
      </c>
      <c r="I161" s="83" t="s">
        <v>278</v>
      </c>
      <c r="J161" s="129">
        <v>1968</v>
      </c>
      <c r="K161" s="113">
        <f t="shared" si="10"/>
        <v>44</v>
      </c>
      <c r="L161" s="114" t="str">
        <f t="shared" si="12"/>
        <v>OK</v>
      </c>
      <c r="M161" s="114" t="s">
        <v>383</v>
      </c>
      <c r="N161" s="131"/>
      <c r="O161" s="131"/>
      <c r="P161" s="131"/>
      <c r="Q161" s="131"/>
    </row>
    <row r="162" spans="1:17" s="78" customFormat="1" x14ac:dyDescent="0.15">
      <c r="A162" s="81" t="s">
        <v>1564</v>
      </c>
      <c r="B162" s="115"/>
      <c r="C162" s="122"/>
      <c r="D162" s="83" t="s">
        <v>404</v>
      </c>
      <c r="E162" s="81"/>
      <c r="F162" s="114" t="str">
        <f t="shared" si="9"/>
        <v>C24</v>
      </c>
      <c r="G162" s="81" t="str">
        <f t="shared" si="11"/>
        <v/>
      </c>
      <c r="H162" s="83" t="s">
        <v>405</v>
      </c>
      <c r="I162" s="83" t="s">
        <v>278</v>
      </c>
      <c r="J162" s="129"/>
      <c r="K162" s="113" t="str">
        <f t="shared" si="10"/>
        <v/>
      </c>
      <c r="L162" s="114" t="str">
        <f t="shared" si="12"/>
        <v/>
      </c>
      <c r="M162" s="114"/>
      <c r="N162" s="131"/>
      <c r="O162" s="131"/>
      <c r="P162" s="131"/>
      <c r="Q162" s="131"/>
    </row>
    <row r="163" spans="1:17" s="78" customFormat="1" x14ac:dyDescent="0.15">
      <c r="A163" s="81" t="s">
        <v>1565</v>
      </c>
      <c r="B163" s="115" t="s">
        <v>531</v>
      </c>
      <c r="C163" s="122" t="s">
        <v>532</v>
      </c>
      <c r="D163" s="83" t="s">
        <v>404</v>
      </c>
      <c r="E163" s="81"/>
      <c r="F163" s="114" t="str">
        <f t="shared" si="9"/>
        <v>C25</v>
      </c>
      <c r="G163" s="81" t="str">
        <f t="shared" si="11"/>
        <v>湯本芳明</v>
      </c>
      <c r="H163" s="83" t="s">
        <v>405</v>
      </c>
      <c r="I163" s="83" t="s">
        <v>278</v>
      </c>
      <c r="J163" s="129">
        <v>1952</v>
      </c>
      <c r="K163" s="113">
        <f t="shared" si="10"/>
        <v>60</v>
      </c>
      <c r="L163" s="114" t="str">
        <f t="shared" si="12"/>
        <v>OK</v>
      </c>
      <c r="M163" s="114" t="s">
        <v>311</v>
      </c>
      <c r="N163" s="131"/>
      <c r="O163" s="131"/>
      <c r="P163" s="131"/>
      <c r="Q163" s="131"/>
    </row>
    <row r="164" spans="1:17" s="78" customFormat="1" x14ac:dyDescent="0.15">
      <c r="A164" s="81" t="s">
        <v>1566</v>
      </c>
      <c r="B164" s="115"/>
      <c r="C164" s="122"/>
      <c r="D164" s="83" t="s">
        <v>404</v>
      </c>
      <c r="E164" s="81"/>
      <c r="F164" s="114" t="str">
        <f t="shared" si="9"/>
        <v>C26</v>
      </c>
      <c r="G164" s="81" t="str">
        <f t="shared" si="11"/>
        <v/>
      </c>
      <c r="H164" s="83" t="s">
        <v>405</v>
      </c>
      <c r="I164" s="83" t="s">
        <v>278</v>
      </c>
      <c r="J164" s="129"/>
      <c r="K164" s="113" t="str">
        <f t="shared" si="10"/>
        <v/>
      </c>
      <c r="L164" s="114" t="str">
        <f t="shared" si="12"/>
        <v/>
      </c>
      <c r="M164" s="114"/>
      <c r="N164" s="131"/>
      <c r="O164" s="131"/>
      <c r="P164" s="131"/>
      <c r="Q164" s="131"/>
    </row>
    <row r="165" spans="1:17" s="78" customFormat="1" x14ac:dyDescent="0.15">
      <c r="A165" s="81" t="s">
        <v>1567</v>
      </c>
      <c r="B165" s="115"/>
      <c r="C165" s="122"/>
      <c r="D165" s="83" t="s">
        <v>404</v>
      </c>
      <c r="E165" s="81"/>
      <c r="F165" s="114" t="str">
        <f t="shared" si="9"/>
        <v>C27</v>
      </c>
      <c r="G165" s="81" t="str">
        <f t="shared" si="11"/>
        <v/>
      </c>
      <c r="H165" s="83" t="s">
        <v>405</v>
      </c>
      <c r="I165" s="83" t="s">
        <v>278</v>
      </c>
      <c r="J165" s="129"/>
      <c r="K165" s="113" t="str">
        <f t="shared" si="10"/>
        <v/>
      </c>
      <c r="L165" s="114" t="str">
        <f t="shared" si="12"/>
        <v/>
      </c>
      <c r="M165" s="114"/>
      <c r="N165" s="131"/>
      <c r="O165" s="131"/>
      <c r="P165" s="131"/>
      <c r="Q165" s="131"/>
    </row>
    <row r="166" spans="1:17" s="78" customFormat="1" x14ac:dyDescent="0.15">
      <c r="A166" s="81" t="s">
        <v>1568</v>
      </c>
      <c r="B166" s="115" t="s">
        <v>417</v>
      </c>
      <c r="C166" s="122" t="s">
        <v>418</v>
      </c>
      <c r="D166" s="83" t="s">
        <v>404</v>
      </c>
      <c r="E166" s="81"/>
      <c r="F166" s="114" t="str">
        <f t="shared" si="9"/>
        <v>C28</v>
      </c>
      <c r="G166" s="81" t="str">
        <f t="shared" si="11"/>
        <v>坂元智成</v>
      </c>
      <c r="H166" s="83" t="s">
        <v>405</v>
      </c>
      <c r="I166" s="83" t="s">
        <v>278</v>
      </c>
      <c r="J166" s="129">
        <v>1975</v>
      </c>
      <c r="K166" s="113">
        <f t="shared" si="10"/>
        <v>37</v>
      </c>
      <c r="L166" s="114" t="str">
        <f t="shared" si="12"/>
        <v>OK</v>
      </c>
      <c r="M166" s="130" t="s">
        <v>406</v>
      </c>
      <c r="N166" s="131"/>
      <c r="O166" s="131"/>
      <c r="P166" s="131"/>
      <c r="Q166" s="131"/>
    </row>
    <row r="167" spans="1:17" s="78" customFormat="1" x14ac:dyDescent="0.15">
      <c r="A167" s="81" t="s">
        <v>1569</v>
      </c>
      <c r="B167" s="115"/>
      <c r="C167" s="122"/>
      <c r="D167" s="83" t="s">
        <v>404</v>
      </c>
      <c r="E167" s="81"/>
      <c r="F167" s="114" t="str">
        <f t="shared" si="9"/>
        <v>C29</v>
      </c>
      <c r="G167" s="81" t="str">
        <f t="shared" si="11"/>
        <v/>
      </c>
      <c r="H167" s="83" t="s">
        <v>405</v>
      </c>
      <c r="I167" s="83" t="s">
        <v>278</v>
      </c>
      <c r="J167" s="129"/>
      <c r="K167" s="113" t="str">
        <f t="shared" si="10"/>
        <v/>
      </c>
      <c r="L167" s="114" t="str">
        <f t="shared" si="12"/>
        <v/>
      </c>
      <c r="M167" s="114"/>
      <c r="N167" s="131"/>
      <c r="O167" s="131"/>
      <c r="P167" s="131"/>
      <c r="Q167" s="131"/>
    </row>
    <row r="168" spans="1:17" s="78" customFormat="1" x14ac:dyDescent="0.15">
      <c r="A168" s="81" t="s">
        <v>1570</v>
      </c>
      <c r="B168" s="115" t="s">
        <v>540</v>
      </c>
      <c r="C168" s="122" t="s">
        <v>541</v>
      </c>
      <c r="D168" s="83" t="s">
        <v>404</v>
      </c>
      <c r="E168" s="81"/>
      <c r="F168" s="114" t="str">
        <f t="shared" si="9"/>
        <v>C30</v>
      </c>
      <c r="G168" s="81" t="str">
        <f t="shared" si="11"/>
        <v>村尾彰了</v>
      </c>
      <c r="H168" s="83" t="s">
        <v>405</v>
      </c>
      <c r="I168" s="83" t="s">
        <v>278</v>
      </c>
      <c r="J168" s="129">
        <v>1982</v>
      </c>
      <c r="K168" s="113">
        <f t="shared" si="10"/>
        <v>30</v>
      </c>
      <c r="L168" s="114" t="str">
        <f t="shared" si="12"/>
        <v>OK</v>
      </c>
      <c r="M168" s="114" t="s">
        <v>690</v>
      </c>
      <c r="N168" s="131"/>
      <c r="O168" s="131"/>
      <c r="P168" s="131"/>
      <c r="Q168" s="131"/>
    </row>
    <row r="169" spans="1:17" s="78" customFormat="1" x14ac:dyDescent="0.15">
      <c r="A169" s="81" t="s">
        <v>1571</v>
      </c>
      <c r="B169" s="115" t="s">
        <v>1572</v>
      </c>
      <c r="C169" s="122" t="s">
        <v>421</v>
      </c>
      <c r="D169" s="83" t="s">
        <v>404</v>
      </c>
      <c r="E169" s="81"/>
      <c r="F169" s="114" t="str">
        <f t="shared" ref="F169:F199" si="13">A169</f>
        <v>C31</v>
      </c>
      <c r="G169" s="81" t="str">
        <f t="shared" si="11"/>
        <v>荒波順次</v>
      </c>
      <c r="H169" s="83" t="s">
        <v>405</v>
      </c>
      <c r="I169" s="83" t="s">
        <v>278</v>
      </c>
      <c r="J169" s="129">
        <v>1977</v>
      </c>
      <c r="K169" s="113">
        <f t="shared" ref="K169:K199" si="14">IF(J169="","",(2012-J169))</f>
        <v>35</v>
      </c>
      <c r="L169" s="114" t="str">
        <f t="shared" si="12"/>
        <v>OK</v>
      </c>
      <c r="M169" s="114" t="s">
        <v>422</v>
      </c>
      <c r="N169" s="131"/>
      <c r="O169" s="131"/>
      <c r="P169" s="131"/>
      <c r="Q169" s="131"/>
    </row>
    <row r="170" spans="1:17" s="78" customFormat="1" x14ac:dyDescent="0.15">
      <c r="A170" s="81" t="s">
        <v>1573</v>
      </c>
      <c r="B170" s="115" t="s">
        <v>424</v>
      </c>
      <c r="C170" s="122" t="s">
        <v>425</v>
      </c>
      <c r="D170" s="83" t="s">
        <v>404</v>
      </c>
      <c r="E170" s="81"/>
      <c r="F170" s="114" t="str">
        <f t="shared" si="13"/>
        <v>C32</v>
      </c>
      <c r="G170" s="81" t="str">
        <f t="shared" si="11"/>
        <v>中本隆司</v>
      </c>
      <c r="H170" s="83" t="s">
        <v>405</v>
      </c>
      <c r="I170" s="83" t="s">
        <v>278</v>
      </c>
      <c r="J170" s="129">
        <v>1968</v>
      </c>
      <c r="K170" s="113">
        <f t="shared" si="14"/>
        <v>44</v>
      </c>
      <c r="L170" s="114" t="str">
        <f t="shared" si="12"/>
        <v>OK</v>
      </c>
      <c r="M170" s="130" t="s">
        <v>406</v>
      </c>
      <c r="N170" s="131"/>
      <c r="O170" s="131"/>
      <c r="P170" s="131"/>
      <c r="Q170" s="131"/>
    </row>
    <row r="171" spans="1:17" s="78" customFormat="1" x14ac:dyDescent="0.15">
      <c r="A171" s="81" t="s">
        <v>1574</v>
      </c>
      <c r="B171" s="115" t="s">
        <v>550</v>
      </c>
      <c r="C171" s="122" t="s">
        <v>551</v>
      </c>
      <c r="D171" s="83" t="s">
        <v>404</v>
      </c>
      <c r="E171" s="81"/>
      <c r="F171" s="114" t="str">
        <f t="shared" si="13"/>
        <v>C33</v>
      </c>
      <c r="G171" s="81" t="str">
        <f t="shared" si="11"/>
        <v>住谷岳司</v>
      </c>
      <c r="H171" s="83" t="s">
        <v>405</v>
      </c>
      <c r="I171" s="83" t="s">
        <v>278</v>
      </c>
      <c r="J171" s="129">
        <v>1967</v>
      </c>
      <c r="K171" s="113">
        <f t="shared" si="14"/>
        <v>45</v>
      </c>
      <c r="L171" s="114" t="str">
        <f t="shared" ref="L171:L199" si="15">IF(G171="","",IF(COUNTIF($G$3:$G$673,G171)&gt;1,"2重登録","OK"))</f>
        <v>OK</v>
      </c>
      <c r="M171" s="114" t="s">
        <v>552</v>
      </c>
      <c r="N171" s="131"/>
      <c r="O171" s="131"/>
      <c r="P171" s="131"/>
      <c r="Q171" s="131"/>
    </row>
    <row r="172" spans="1:17" s="78" customFormat="1" x14ac:dyDescent="0.15">
      <c r="A172" s="81" t="s">
        <v>1575</v>
      </c>
      <c r="B172" s="115" t="s">
        <v>554</v>
      </c>
      <c r="C172" s="122" t="s">
        <v>555</v>
      </c>
      <c r="D172" s="83" t="s">
        <v>404</v>
      </c>
      <c r="E172" s="81"/>
      <c r="F172" s="114" t="str">
        <f t="shared" si="13"/>
        <v>C34</v>
      </c>
      <c r="G172" s="81" t="str">
        <f t="shared" si="11"/>
        <v>永田寛教</v>
      </c>
      <c r="H172" s="83" t="s">
        <v>405</v>
      </c>
      <c r="I172" s="83" t="s">
        <v>278</v>
      </c>
      <c r="J172" s="129">
        <v>1981</v>
      </c>
      <c r="K172" s="113">
        <f t="shared" si="14"/>
        <v>31</v>
      </c>
      <c r="L172" s="114" t="str">
        <f t="shared" si="15"/>
        <v>OK</v>
      </c>
      <c r="M172" s="114" t="s">
        <v>483</v>
      </c>
      <c r="N172" s="131"/>
      <c r="O172" s="131"/>
      <c r="P172" s="131"/>
      <c r="Q172" s="131"/>
    </row>
    <row r="173" spans="1:17" s="78" customFormat="1" x14ac:dyDescent="0.15">
      <c r="A173" s="81" t="s">
        <v>1576</v>
      </c>
      <c r="B173" s="115" t="s">
        <v>1577</v>
      </c>
      <c r="C173" s="122" t="s">
        <v>1578</v>
      </c>
      <c r="D173" s="83" t="s">
        <v>404</v>
      </c>
      <c r="E173" s="81"/>
      <c r="F173" s="114" t="str">
        <f t="shared" si="13"/>
        <v>C35</v>
      </c>
      <c r="G173" s="81" t="str">
        <f t="shared" si="11"/>
        <v>小山　嶺</v>
      </c>
      <c r="H173" s="83" t="s">
        <v>405</v>
      </c>
      <c r="I173" s="83" t="s">
        <v>278</v>
      </c>
      <c r="J173" s="129">
        <v>1986</v>
      </c>
      <c r="K173" s="113">
        <f t="shared" si="14"/>
        <v>26</v>
      </c>
      <c r="L173" s="114" t="str">
        <f t="shared" si="15"/>
        <v>OK</v>
      </c>
      <c r="M173" s="130" t="s">
        <v>406</v>
      </c>
      <c r="N173" s="131"/>
      <c r="O173" s="131"/>
      <c r="P173" s="131"/>
      <c r="Q173" s="131"/>
    </row>
    <row r="174" spans="1:17" s="78" customFormat="1" x14ac:dyDescent="0.15">
      <c r="A174" s="81" t="s">
        <v>1579</v>
      </c>
      <c r="B174" s="115" t="s">
        <v>427</v>
      </c>
      <c r="C174" s="122" t="s">
        <v>428</v>
      </c>
      <c r="D174" s="83" t="s">
        <v>404</v>
      </c>
      <c r="E174" s="81"/>
      <c r="F174" s="114" t="str">
        <f t="shared" si="13"/>
        <v>C36</v>
      </c>
      <c r="G174" s="81" t="str">
        <f t="shared" si="11"/>
        <v>鉄川聡志</v>
      </c>
      <c r="H174" s="83" t="s">
        <v>405</v>
      </c>
      <c r="I174" s="83" t="s">
        <v>278</v>
      </c>
      <c r="J174" s="129">
        <v>1986</v>
      </c>
      <c r="K174" s="113">
        <f t="shared" si="14"/>
        <v>26</v>
      </c>
      <c r="L174" s="114" t="str">
        <f t="shared" si="15"/>
        <v>OK</v>
      </c>
      <c r="M174" s="114" t="s">
        <v>311</v>
      </c>
      <c r="N174" s="131"/>
      <c r="O174" s="131"/>
      <c r="P174" s="131"/>
      <c r="Q174" s="131"/>
    </row>
    <row r="175" spans="1:17" s="78" customFormat="1" x14ac:dyDescent="0.15">
      <c r="A175" s="81" t="s">
        <v>1580</v>
      </c>
      <c r="B175" s="115"/>
      <c r="C175" s="122"/>
      <c r="D175" s="83" t="s">
        <v>404</v>
      </c>
      <c r="E175" s="81"/>
      <c r="F175" s="114" t="str">
        <f t="shared" si="13"/>
        <v>C37</v>
      </c>
      <c r="G175" s="81" t="str">
        <f t="shared" si="11"/>
        <v/>
      </c>
      <c r="H175" s="83" t="s">
        <v>405</v>
      </c>
      <c r="I175" s="83" t="s">
        <v>278</v>
      </c>
      <c r="J175" s="129"/>
      <c r="K175" s="113" t="str">
        <f t="shared" si="14"/>
        <v/>
      </c>
      <c r="L175" s="114" t="str">
        <f t="shared" si="15"/>
        <v/>
      </c>
      <c r="M175" s="114"/>
      <c r="N175" s="131"/>
      <c r="O175" s="131"/>
      <c r="P175" s="131"/>
      <c r="Q175" s="131"/>
    </row>
    <row r="176" spans="1:17" s="78" customFormat="1" x14ac:dyDescent="0.15">
      <c r="A176" s="81" t="s">
        <v>1581</v>
      </c>
      <c r="B176" s="115" t="s">
        <v>1582</v>
      </c>
      <c r="C176" s="122" t="s">
        <v>1583</v>
      </c>
      <c r="D176" s="83" t="s">
        <v>404</v>
      </c>
      <c r="E176" s="81"/>
      <c r="F176" s="114" t="str">
        <f t="shared" si="13"/>
        <v>C38</v>
      </c>
      <c r="G176" s="81" t="str">
        <f t="shared" si="11"/>
        <v>牟田真人</v>
      </c>
      <c r="H176" s="83" t="s">
        <v>405</v>
      </c>
      <c r="I176" s="83" t="s">
        <v>278</v>
      </c>
      <c r="J176" s="129">
        <v>1987</v>
      </c>
      <c r="K176" s="113">
        <f t="shared" si="14"/>
        <v>25</v>
      </c>
      <c r="L176" s="114" t="str">
        <f t="shared" si="15"/>
        <v>OK</v>
      </c>
      <c r="M176" s="130" t="s">
        <v>406</v>
      </c>
      <c r="N176" s="131"/>
      <c r="O176" s="131"/>
      <c r="P176" s="131"/>
      <c r="Q176" s="131"/>
    </row>
    <row r="177" spans="1:17" s="78" customFormat="1" x14ac:dyDescent="0.15">
      <c r="A177" s="81" t="s">
        <v>1584</v>
      </c>
      <c r="B177" s="115" t="s">
        <v>534</v>
      </c>
      <c r="C177" s="122" t="s">
        <v>535</v>
      </c>
      <c r="D177" s="83" t="s">
        <v>404</v>
      </c>
      <c r="E177" s="81"/>
      <c r="F177" s="114" t="str">
        <f t="shared" si="13"/>
        <v>C39</v>
      </c>
      <c r="G177" s="81" t="str">
        <f t="shared" si="11"/>
        <v>高橋雄祐</v>
      </c>
      <c r="H177" s="83" t="s">
        <v>405</v>
      </c>
      <c r="I177" s="83" t="s">
        <v>278</v>
      </c>
      <c r="J177" s="129">
        <v>1985</v>
      </c>
      <c r="K177" s="113">
        <f t="shared" si="14"/>
        <v>27</v>
      </c>
      <c r="L177" s="114" t="str">
        <f t="shared" si="15"/>
        <v>OK</v>
      </c>
      <c r="M177" s="114" t="s">
        <v>483</v>
      </c>
      <c r="N177" s="131"/>
      <c r="O177" s="131"/>
      <c r="P177" s="131"/>
      <c r="Q177" s="131"/>
    </row>
    <row r="178" spans="1:17" s="78" customFormat="1" x14ac:dyDescent="0.15">
      <c r="A178" s="81" t="s">
        <v>1585</v>
      </c>
      <c r="B178" s="115" t="s">
        <v>537</v>
      </c>
      <c r="C178" s="122" t="s">
        <v>538</v>
      </c>
      <c r="D178" s="83" t="s">
        <v>404</v>
      </c>
      <c r="E178" s="81"/>
      <c r="F178" s="114" t="str">
        <f t="shared" si="13"/>
        <v>C40</v>
      </c>
      <c r="G178" s="81" t="str">
        <f t="shared" si="11"/>
        <v>吉本泰二</v>
      </c>
      <c r="H178" s="83" t="s">
        <v>405</v>
      </c>
      <c r="I178" s="83" t="s">
        <v>278</v>
      </c>
      <c r="J178" s="129">
        <v>1976</v>
      </c>
      <c r="K178" s="113">
        <f t="shared" si="14"/>
        <v>36</v>
      </c>
      <c r="L178" s="114" t="str">
        <f t="shared" si="15"/>
        <v>OK</v>
      </c>
      <c r="M178" s="130" t="s">
        <v>406</v>
      </c>
      <c r="N178" s="131"/>
      <c r="O178" s="131"/>
      <c r="P178" s="131"/>
      <c r="Q178" s="131"/>
    </row>
    <row r="179" spans="1:17" s="78" customFormat="1" x14ac:dyDescent="0.15">
      <c r="A179" s="81" t="s">
        <v>1586</v>
      </c>
      <c r="B179" s="115" t="s">
        <v>1587</v>
      </c>
      <c r="C179" s="122" t="s">
        <v>1588</v>
      </c>
      <c r="D179" s="83" t="s">
        <v>404</v>
      </c>
      <c r="E179" s="81"/>
      <c r="F179" s="114" t="str">
        <f t="shared" si="13"/>
        <v>C41</v>
      </c>
      <c r="G179" s="81" t="str">
        <f t="shared" si="11"/>
        <v>名合佑介</v>
      </c>
      <c r="H179" s="83" t="s">
        <v>405</v>
      </c>
      <c r="I179" s="83" t="s">
        <v>278</v>
      </c>
      <c r="J179" s="129">
        <v>1986</v>
      </c>
      <c r="K179" s="113">
        <f t="shared" si="14"/>
        <v>26</v>
      </c>
      <c r="L179" s="114" t="str">
        <f t="shared" si="15"/>
        <v>OK</v>
      </c>
      <c r="M179" s="130" t="s">
        <v>406</v>
      </c>
      <c r="N179" s="131"/>
      <c r="O179" s="131"/>
      <c r="P179" s="131"/>
      <c r="Q179" s="131"/>
    </row>
    <row r="180" spans="1:17" s="78" customFormat="1" x14ac:dyDescent="0.15">
      <c r="A180" s="81" t="s">
        <v>1589</v>
      </c>
      <c r="B180" s="115" t="s">
        <v>430</v>
      </c>
      <c r="C180" s="122" t="s">
        <v>431</v>
      </c>
      <c r="D180" s="83" t="s">
        <v>404</v>
      </c>
      <c r="E180" s="81"/>
      <c r="F180" s="114" t="str">
        <f t="shared" si="13"/>
        <v>C42</v>
      </c>
      <c r="G180" s="81" t="str">
        <f t="shared" si="11"/>
        <v>宮道祐介</v>
      </c>
      <c r="H180" s="83" t="s">
        <v>405</v>
      </c>
      <c r="I180" s="83" t="s">
        <v>278</v>
      </c>
      <c r="J180" s="129">
        <v>1983</v>
      </c>
      <c r="K180" s="113">
        <f t="shared" si="14"/>
        <v>29</v>
      </c>
      <c r="L180" s="114" t="str">
        <f t="shared" si="15"/>
        <v>OK</v>
      </c>
      <c r="M180" s="114" t="s">
        <v>279</v>
      </c>
      <c r="N180" s="131"/>
      <c r="O180" s="131"/>
      <c r="P180" s="131"/>
      <c r="Q180" s="131"/>
    </row>
    <row r="181" spans="1:17" s="78" customFormat="1" x14ac:dyDescent="0.15">
      <c r="A181" s="81" t="s">
        <v>1590</v>
      </c>
      <c r="B181" s="115" t="s">
        <v>457</v>
      </c>
      <c r="C181" s="122" t="s">
        <v>458</v>
      </c>
      <c r="D181" s="83" t="s">
        <v>404</v>
      </c>
      <c r="E181" s="81"/>
      <c r="F181" s="114" t="str">
        <f t="shared" si="13"/>
        <v>C43</v>
      </c>
      <c r="G181" s="81" t="str">
        <f t="shared" si="11"/>
        <v>曽我卓矢</v>
      </c>
      <c r="H181" s="83" t="s">
        <v>405</v>
      </c>
      <c r="I181" s="83" t="s">
        <v>278</v>
      </c>
      <c r="J181" s="129">
        <v>1986</v>
      </c>
      <c r="K181" s="113">
        <f t="shared" si="14"/>
        <v>26</v>
      </c>
      <c r="L181" s="114" t="str">
        <f t="shared" si="15"/>
        <v>OK</v>
      </c>
      <c r="M181" s="130" t="s">
        <v>406</v>
      </c>
      <c r="N181" s="131"/>
      <c r="O181" s="131"/>
      <c r="P181" s="131"/>
      <c r="Q181" s="131"/>
    </row>
    <row r="182" spans="1:17" s="78" customFormat="1" x14ac:dyDescent="0.15">
      <c r="A182" s="81" t="s">
        <v>1591</v>
      </c>
      <c r="B182" s="115"/>
      <c r="C182" s="122"/>
      <c r="D182" s="83" t="s">
        <v>404</v>
      </c>
      <c r="E182" s="81"/>
      <c r="F182" s="114" t="str">
        <f t="shared" si="13"/>
        <v>C44</v>
      </c>
      <c r="G182" s="81" t="str">
        <f t="shared" si="11"/>
        <v/>
      </c>
      <c r="H182" s="83" t="s">
        <v>405</v>
      </c>
      <c r="I182" s="83" t="s">
        <v>278</v>
      </c>
      <c r="J182" s="129"/>
      <c r="K182" s="113" t="str">
        <f t="shared" si="14"/>
        <v/>
      </c>
      <c r="L182" s="114" t="str">
        <f t="shared" si="15"/>
        <v/>
      </c>
      <c r="M182" s="114"/>
      <c r="N182" s="131"/>
      <c r="O182" s="131"/>
      <c r="P182" s="131"/>
      <c r="Q182" s="131"/>
    </row>
    <row r="183" spans="1:17" s="78" customFormat="1" x14ac:dyDescent="0.15">
      <c r="A183" s="81" t="s">
        <v>1592</v>
      </c>
      <c r="B183" s="115"/>
      <c r="C183" s="122"/>
      <c r="D183" s="83" t="s">
        <v>404</v>
      </c>
      <c r="E183" s="81"/>
      <c r="F183" s="114" t="str">
        <f t="shared" si="13"/>
        <v>C45</v>
      </c>
      <c r="G183" s="81"/>
      <c r="H183" s="83" t="s">
        <v>405</v>
      </c>
      <c r="I183" s="83" t="s">
        <v>278</v>
      </c>
      <c r="J183" s="129"/>
      <c r="K183" s="113" t="str">
        <f t="shared" si="14"/>
        <v/>
      </c>
      <c r="L183" s="114" t="str">
        <f t="shared" si="15"/>
        <v/>
      </c>
      <c r="M183" s="114"/>
      <c r="N183" s="131"/>
      <c r="O183" s="131"/>
      <c r="P183" s="131"/>
      <c r="Q183" s="131"/>
    </row>
    <row r="184" spans="1:17" s="78" customFormat="1" x14ac:dyDescent="0.15">
      <c r="A184" s="81" t="s">
        <v>1593</v>
      </c>
      <c r="B184" s="115" t="s">
        <v>433</v>
      </c>
      <c r="C184" s="122" t="s">
        <v>434</v>
      </c>
      <c r="D184" s="83" t="s">
        <v>404</v>
      </c>
      <c r="E184" s="81"/>
      <c r="F184" s="114" t="str">
        <f t="shared" si="13"/>
        <v>C46</v>
      </c>
      <c r="G184" s="81" t="str">
        <f t="shared" ref="G184:G199" si="16">B184&amp;C184</f>
        <v>本間靖教</v>
      </c>
      <c r="H184" s="83" t="s">
        <v>405</v>
      </c>
      <c r="I184" s="83" t="s">
        <v>278</v>
      </c>
      <c r="J184" s="129">
        <v>1985</v>
      </c>
      <c r="K184" s="113">
        <f t="shared" si="14"/>
        <v>27</v>
      </c>
      <c r="L184" s="114" t="str">
        <f t="shared" si="15"/>
        <v>OK</v>
      </c>
      <c r="M184" s="130" t="s">
        <v>406</v>
      </c>
      <c r="N184" s="131"/>
      <c r="O184" s="131"/>
      <c r="P184" s="131"/>
      <c r="Q184" s="131"/>
    </row>
    <row r="185" spans="1:17" s="78" customFormat="1" x14ac:dyDescent="0.15">
      <c r="A185" s="81" t="s">
        <v>1594</v>
      </c>
      <c r="B185" s="123" t="s">
        <v>511</v>
      </c>
      <c r="C185" s="122" t="s">
        <v>512</v>
      </c>
      <c r="D185" s="83" t="s">
        <v>404</v>
      </c>
      <c r="E185" s="81"/>
      <c r="F185" s="114" t="str">
        <f t="shared" si="13"/>
        <v>C47</v>
      </c>
      <c r="G185" s="81" t="str">
        <f t="shared" si="16"/>
        <v>田中正行</v>
      </c>
      <c r="H185" s="83" t="s">
        <v>405</v>
      </c>
      <c r="I185" s="83" t="s">
        <v>278</v>
      </c>
      <c r="J185" s="129">
        <v>1980</v>
      </c>
      <c r="K185" s="113">
        <f t="shared" si="14"/>
        <v>32</v>
      </c>
      <c r="L185" s="114" t="str">
        <f t="shared" si="15"/>
        <v>OK</v>
      </c>
      <c r="M185" s="114" t="s">
        <v>311</v>
      </c>
      <c r="N185" s="131"/>
      <c r="O185" s="131"/>
      <c r="P185" s="131"/>
      <c r="Q185" s="131"/>
    </row>
    <row r="186" spans="1:17" s="78" customFormat="1" x14ac:dyDescent="0.15">
      <c r="A186" s="81" t="s">
        <v>1595</v>
      </c>
      <c r="B186" s="124" t="s">
        <v>436</v>
      </c>
      <c r="C186" s="125" t="s">
        <v>437</v>
      </c>
      <c r="D186" s="83" t="s">
        <v>404</v>
      </c>
      <c r="E186" s="81"/>
      <c r="F186" s="114" t="str">
        <f t="shared" si="13"/>
        <v>C48</v>
      </c>
      <c r="G186" s="111" t="str">
        <f t="shared" si="16"/>
        <v>並河智加</v>
      </c>
      <c r="H186" s="83" t="s">
        <v>405</v>
      </c>
      <c r="I186" s="83" t="s">
        <v>303</v>
      </c>
      <c r="J186" s="129">
        <v>1979</v>
      </c>
      <c r="K186" s="113">
        <f t="shared" si="14"/>
        <v>33</v>
      </c>
      <c r="L186" s="114" t="str">
        <f t="shared" si="15"/>
        <v>OK</v>
      </c>
      <c r="M186" s="114" t="s">
        <v>279</v>
      </c>
      <c r="N186" s="131"/>
      <c r="O186" s="131"/>
      <c r="P186" s="131"/>
      <c r="Q186" s="131"/>
    </row>
    <row r="187" spans="1:17" s="78" customFormat="1" x14ac:dyDescent="0.15">
      <c r="A187" s="81" t="s">
        <v>1596</v>
      </c>
      <c r="B187" s="126" t="s">
        <v>1597</v>
      </c>
      <c r="C187" s="127" t="s">
        <v>1598</v>
      </c>
      <c r="D187" s="83" t="s">
        <v>404</v>
      </c>
      <c r="E187" s="81"/>
      <c r="F187" s="114" t="str">
        <f t="shared" si="13"/>
        <v>C49</v>
      </c>
      <c r="G187" s="81" t="str">
        <f t="shared" si="16"/>
        <v>坂居優介</v>
      </c>
      <c r="H187" s="83" t="s">
        <v>405</v>
      </c>
      <c r="I187" s="83" t="s">
        <v>278</v>
      </c>
      <c r="J187" s="129">
        <v>1982</v>
      </c>
      <c r="K187" s="113">
        <f t="shared" si="14"/>
        <v>30</v>
      </c>
      <c r="L187" s="114" t="str">
        <f t="shared" si="15"/>
        <v>OK</v>
      </c>
      <c r="M187" s="114" t="s">
        <v>483</v>
      </c>
      <c r="N187" s="131"/>
      <c r="O187" s="131"/>
      <c r="P187" s="131"/>
      <c r="Q187" s="131"/>
    </row>
    <row r="188" spans="1:17" s="78" customFormat="1" x14ac:dyDescent="0.15">
      <c r="A188" s="81" t="s">
        <v>1599</v>
      </c>
      <c r="B188" s="126"/>
      <c r="C188" s="128"/>
      <c r="D188" s="83" t="s">
        <v>404</v>
      </c>
      <c r="E188" s="81"/>
      <c r="F188" s="114" t="str">
        <f t="shared" si="13"/>
        <v>C50</v>
      </c>
      <c r="G188" s="81" t="str">
        <f t="shared" si="16"/>
        <v/>
      </c>
      <c r="H188" s="83" t="s">
        <v>405</v>
      </c>
      <c r="I188" s="83" t="s">
        <v>278</v>
      </c>
      <c r="J188" s="129"/>
      <c r="K188" s="113" t="str">
        <f t="shared" si="14"/>
        <v/>
      </c>
      <c r="L188" s="114" t="str">
        <f t="shared" si="15"/>
        <v/>
      </c>
      <c r="M188" s="114"/>
      <c r="N188" s="131"/>
      <c r="O188" s="131"/>
      <c r="P188" s="131"/>
      <c r="Q188" s="131"/>
    </row>
    <row r="189" spans="1:17" s="78" customFormat="1" x14ac:dyDescent="0.15">
      <c r="A189" s="81" t="s">
        <v>1600</v>
      </c>
      <c r="B189" s="83" t="s">
        <v>1601</v>
      </c>
      <c r="C189" s="83" t="s">
        <v>440</v>
      </c>
      <c r="D189" s="83" t="s">
        <v>404</v>
      </c>
      <c r="E189" s="81"/>
      <c r="F189" s="114" t="str">
        <f t="shared" si="13"/>
        <v>C51</v>
      </c>
      <c r="G189" s="81" t="str">
        <f t="shared" si="16"/>
        <v>橘崇博</v>
      </c>
      <c r="H189" s="83" t="s">
        <v>405</v>
      </c>
      <c r="I189" s="83" t="s">
        <v>278</v>
      </c>
      <c r="J189" s="129">
        <v>1980</v>
      </c>
      <c r="K189" s="113">
        <f t="shared" si="14"/>
        <v>32</v>
      </c>
      <c r="L189" s="114" t="str">
        <f t="shared" si="15"/>
        <v>OK</v>
      </c>
      <c r="M189" s="130" t="s">
        <v>406</v>
      </c>
      <c r="N189" s="131"/>
      <c r="O189" s="131"/>
      <c r="P189" s="131"/>
      <c r="Q189" s="131"/>
    </row>
    <row r="190" spans="1:17" s="78" customFormat="1" x14ac:dyDescent="0.15">
      <c r="A190" s="81" t="s">
        <v>1602</v>
      </c>
      <c r="B190" s="109" t="s">
        <v>442</v>
      </c>
      <c r="C190" s="109" t="s">
        <v>443</v>
      </c>
      <c r="D190" s="83" t="s">
        <v>404</v>
      </c>
      <c r="E190" s="81"/>
      <c r="F190" s="114" t="str">
        <f t="shared" si="13"/>
        <v>C52</v>
      </c>
      <c r="G190" s="81" t="str">
        <f t="shared" si="16"/>
        <v>岡本　彰</v>
      </c>
      <c r="H190" s="83" t="s">
        <v>405</v>
      </c>
      <c r="I190" s="83" t="s">
        <v>278</v>
      </c>
      <c r="J190" s="129">
        <v>1986</v>
      </c>
      <c r="K190" s="113">
        <f t="shared" si="14"/>
        <v>26</v>
      </c>
      <c r="L190" s="114" t="str">
        <f t="shared" si="15"/>
        <v>OK</v>
      </c>
      <c r="M190" s="114" t="s">
        <v>311</v>
      </c>
      <c r="N190" s="131"/>
      <c r="O190" s="131"/>
      <c r="P190" s="131"/>
      <c r="Q190" s="131"/>
    </row>
    <row r="191" spans="1:17" s="78" customFormat="1" x14ac:dyDescent="0.15">
      <c r="A191" s="81" t="s">
        <v>1603</v>
      </c>
      <c r="B191" s="109" t="s">
        <v>445</v>
      </c>
      <c r="C191" s="109" t="s">
        <v>446</v>
      </c>
      <c r="D191" s="83" t="s">
        <v>404</v>
      </c>
      <c r="E191" s="81"/>
      <c r="F191" s="114" t="str">
        <f t="shared" si="13"/>
        <v>C53</v>
      </c>
      <c r="G191" s="81" t="str">
        <f t="shared" si="16"/>
        <v>辻井貴大</v>
      </c>
      <c r="H191" s="83" t="s">
        <v>405</v>
      </c>
      <c r="I191" s="83" t="s">
        <v>278</v>
      </c>
      <c r="J191" s="129">
        <v>1992</v>
      </c>
      <c r="K191" s="113">
        <f t="shared" si="14"/>
        <v>20</v>
      </c>
      <c r="L191" s="114" t="str">
        <f t="shared" si="15"/>
        <v>OK</v>
      </c>
      <c r="M191" s="130" t="s">
        <v>406</v>
      </c>
      <c r="N191" s="131"/>
      <c r="O191" s="131"/>
      <c r="P191" s="131"/>
      <c r="Q191" s="131"/>
    </row>
    <row r="192" spans="1:17" s="78" customFormat="1" x14ac:dyDescent="0.15">
      <c r="A192" s="81" t="s">
        <v>1604</v>
      </c>
      <c r="B192" s="109" t="s">
        <v>466</v>
      </c>
      <c r="C192" s="109" t="s">
        <v>467</v>
      </c>
      <c r="D192" s="83" t="s">
        <v>404</v>
      </c>
      <c r="E192" s="81"/>
      <c r="F192" s="114" t="str">
        <f t="shared" si="13"/>
        <v>C54</v>
      </c>
      <c r="G192" s="81" t="str">
        <f t="shared" si="16"/>
        <v>松島理和</v>
      </c>
      <c r="H192" s="83" t="s">
        <v>405</v>
      </c>
      <c r="I192" s="83" t="s">
        <v>278</v>
      </c>
      <c r="J192" s="129">
        <v>1981</v>
      </c>
      <c r="K192" s="113">
        <f t="shared" si="14"/>
        <v>31</v>
      </c>
      <c r="L192" s="114" t="str">
        <f t="shared" si="15"/>
        <v>OK</v>
      </c>
      <c r="M192" s="114" t="s">
        <v>287</v>
      </c>
      <c r="N192" s="131"/>
      <c r="O192" s="131"/>
      <c r="P192" s="131"/>
      <c r="Q192" s="131"/>
    </row>
    <row r="193" spans="1:17" s="78" customFormat="1" x14ac:dyDescent="0.15">
      <c r="A193" s="81" t="s">
        <v>508</v>
      </c>
      <c r="B193" s="109" t="s">
        <v>448</v>
      </c>
      <c r="C193" s="109" t="s">
        <v>449</v>
      </c>
      <c r="D193" s="83" t="s">
        <v>404</v>
      </c>
      <c r="E193" s="81"/>
      <c r="F193" s="114" t="str">
        <f t="shared" si="13"/>
        <v>C55</v>
      </c>
      <c r="G193" s="81" t="str">
        <f t="shared" si="16"/>
        <v>寺岡淳平</v>
      </c>
      <c r="H193" s="83" t="s">
        <v>405</v>
      </c>
      <c r="I193" s="83" t="s">
        <v>278</v>
      </c>
      <c r="J193" s="129">
        <v>1990</v>
      </c>
      <c r="K193" s="113">
        <f t="shared" si="14"/>
        <v>22</v>
      </c>
      <c r="L193" s="114" t="str">
        <f t="shared" si="15"/>
        <v>OK</v>
      </c>
      <c r="M193" s="130" t="s">
        <v>406</v>
      </c>
      <c r="N193" s="131"/>
      <c r="O193" s="131"/>
      <c r="P193" s="131"/>
      <c r="Q193" s="131"/>
    </row>
    <row r="194" spans="1:17" s="78" customFormat="1" x14ac:dyDescent="0.15">
      <c r="A194" s="81" t="s">
        <v>1605</v>
      </c>
      <c r="B194" s="109" t="s">
        <v>1606</v>
      </c>
      <c r="C194" s="109" t="s">
        <v>1607</v>
      </c>
      <c r="D194" s="83" t="s">
        <v>404</v>
      </c>
      <c r="E194" s="81"/>
      <c r="F194" s="114" t="str">
        <f t="shared" si="13"/>
        <v>C56</v>
      </c>
      <c r="G194" s="81" t="str">
        <f t="shared" si="16"/>
        <v>宮林由充</v>
      </c>
      <c r="H194" s="83" t="s">
        <v>405</v>
      </c>
      <c r="I194" s="83" t="s">
        <v>278</v>
      </c>
      <c r="J194" s="129">
        <v>1988</v>
      </c>
      <c r="K194" s="113">
        <f t="shared" si="14"/>
        <v>24</v>
      </c>
      <c r="L194" s="114" t="str">
        <f t="shared" si="15"/>
        <v>OK</v>
      </c>
      <c r="M194" s="130" t="s">
        <v>406</v>
      </c>
      <c r="N194" s="131"/>
      <c r="O194" s="131"/>
      <c r="P194" s="131"/>
      <c r="Q194" s="131"/>
    </row>
    <row r="195" spans="1:17" s="78" customFormat="1" x14ac:dyDescent="0.15">
      <c r="A195" s="81" t="s">
        <v>481</v>
      </c>
      <c r="B195" s="109" t="s">
        <v>451</v>
      </c>
      <c r="C195" s="109" t="s">
        <v>452</v>
      </c>
      <c r="D195" s="83" t="s">
        <v>404</v>
      </c>
      <c r="E195" s="81"/>
      <c r="F195" s="114" t="str">
        <f t="shared" si="13"/>
        <v>C57</v>
      </c>
      <c r="G195" s="81" t="str">
        <f t="shared" si="16"/>
        <v>牛尾紳之介</v>
      </c>
      <c r="H195" s="83" t="s">
        <v>405</v>
      </c>
      <c r="I195" s="83" t="s">
        <v>278</v>
      </c>
      <c r="J195" s="129">
        <v>1984</v>
      </c>
      <c r="K195" s="113">
        <f t="shared" si="14"/>
        <v>28</v>
      </c>
      <c r="L195" s="114" t="str">
        <f t="shared" si="15"/>
        <v>OK</v>
      </c>
      <c r="M195" s="130" t="s">
        <v>406</v>
      </c>
      <c r="N195" s="131"/>
      <c r="O195" s="131"/>
      <c r="P195" s="131"/>
      <c r="Q195" s="131"/>
    </row>
    <row r="196" spans="1:17" s="78" customFormat="1" x14ac:dyDescent="0.15">
      <c r="A196" s="81" t="s">
        <v>1608</v>
      </c>
      <c r="B196" s="109" t="s">
        <v>1427</v>
      </c>
      <c r="C196" s="109" t="s">
        <v>1609</v>
      </c>
      <c r="D196" s="83" t="s">
        <v>404</v>
      </c>
      <c r="E196" s="81"/>
      <c r="F196" s="114" t="str">
        <f t="shared" si="13"/>
        <v>C58</v>
      </c>
      <c r="G196" s="81" t="str">
        <f t="shared" si="16"/>
        <v>松岡　遼</v>
      </c>
      <c r="H196" s="83" t="s">
        <v>405</v>
      </c>
      <c r="I196" s="83" t="s">
        <v>278</v>
      </c>
      <c r="J196" s="129">
        <v>1983</v>
      </c>
      <c r="K196" s="113">
        <f t="shared" si="14"/>
        <v>29</v>
      </c>
      <c r="L196" s="114" t="str">
        <f t="shared" si="15"/>
        <v>OK</v>
      </c>
      <c r="M196" s="130" t="s">
        <v>406</v>
      </c>
      <c r="N196" s="131"/>
      <c r="O196" s="131"/>
      <c r="P196" s="131"/>
      <c r="Q196" s="131"/>
    </row>
    <row r="197" spans="1:17" s="78" customFormat="1" x14ac:dyDescent="0.15">
      <c r="A197" s="81" t="s">
        <v>1610</v>
      </c>
      <c r="B197" s="109" t="s">
        <v>1611</v>
      </c>
      <c r="C197" s="109" t="s">
        <v>1612</v>
      </c>
      <c r="D197" s="83" t="s">
        <v>404</v>
      </c>
      <c r="E197" s="81"/>
      <c r="F197" s="114" t="str">
        <f t="shared" si="13"/>
        <v>C59</v>
      </c>
      <c r="G197" s="81" t="str">
        <f t="shared" si="16"/>
        <v>西裕紀</v>
      </c>
      <c r="H197" s="83" t="s">
        <v>405</v>
      </c>
      <c r="I197" s="83" t="s">
        <v>278</v>
      </c>
      <c r="J197" s="129">
        <v>1974</v>
      </c>
      <c r="K197" s="113">
        <f t="shared" si="14"/>
        <v>38</v>
      </c>
      <c r="L197" s="114" t="str">
        <f t="shared" si="15"/>
        <v>OK</v>
      </c>
      <c r="M197" s="130" t="s">
        <v>406</v>
      </c>
      <c r="N197" s="131"/>
      <c r="O197" s="131"/>
      <c r="P197" s="131"/>
      <c r="Q197" s="131"/>
    </row>
    <row r="198" spans="1:17" s="78" customFormat="1" x14ac:dyDescent="0.15">
      <c r="A198" s="81" t="s">
        <v>1613</v>
      </c>
      <c r="B198" s="109" t="s">
        <v>506</v>
      </c>
      <c r="C198" s="109" t="s">
        <v>1614</v>
      </c>
      <c r="D198" s="83" t="s">
        <v>404</v>
      </c>
      <c r="E198" s="81"/>
      <c r="F198" s="114" t="str">
        <f t="shared" si="13"/>
        <v>C60</v>
      </c>
      <c r="G198" s="81" t="str">
        <f t="shared" si="16"/>
        <v>石田恵二</v>
      </c>
      <c r="H198" s="83" t="s">
        <v>405</v>
      </c>
      <c r="I198" s="83" t="s">
        <v>278</v>
      </c>
      <c r="J198" s="129">
        <v>1972</v>
      </c>
      <c r="K198" s="113">
        <f t="shared" si="14"/>
        <v>40</v>
      </c>
      <c r="L198" s="114" t="str">
        <f t="shared" si="15"/>
        <v>OK</v>
      </c>
      <c r="M198" s="130" t="s">
        <v>406</v>
      </c>
      <c r="N198" s="131"/>
      <c r="O198" s="131"/>
      <c r="P198" s="131"/>
      <c r="Q198" s="131"/>
    </row>
    <row r="199" spans="1:17" s="78" customFormat="1" x14ac:dyDescent="0.15">
      <c r="A199" s="81" t="s">
        <v>1615</v>
      </c>
      <c r="B199" s="135" t="s">
        <v>525</v>
      </c>
      <c r="C199" s="135" t="s">
        <v>545</v>
      </c>
      <c r="D199" s="83" t="s">
        <v>404</v>
      </c>
      <c r="E199" s="81"/>
      <c r="F199" s="114" t="str">
        <f t="shared" si="13"/>
        <v>C61</v>
      </c>
      <c r="G199" s="111" t="str">
        <f t="shared" si="16"/>
        <v>浅田亜祐子</v>
      </c>
      <c r="H199" s="83" t="s">
        <v>405</v>
      </c>
      <c r="I199" s="83" t="s">
        <v>303</v>
      </c>
      <c r="J199" s="129">
        <v>1984</v>
      </c>
      <c r="K199" s="113">
        <f t="shared" si="14"/>
        <v>28</v>
      </c>
      <c r="L199" s="114" t="str">
        <f t="shared" si="15"/>
        <v>OK</v>
      </c>
      <c r="M199" s="114" t="s">
        <v>422</v>
      </c>
      <c r="N199" s="131"/>
      <c r="O199" s="131"/>
      <c r="P199" s="131"/>
      <c r="Q199" s="131"/>
    </row>
    <row r="200" spans="1:17" s="78" customFormat="1" x14ac:dyDescent="0.15">
      <c r="A200" s="81"/>
      <c r="B200" s="135"/>
      <c r="C200" s="135"/>
      <c r="D200" s="83"/>
      <c r="E200" s="81"/>
      <c r="F200" s="114"/>
      <c r="G200" s="81"/>
      <c r="H200" s="83"/>
      <c r="I200" s="83"/>
      <c r="J200" s="129"/>
      <c r="K200" s="113"/>
      <c r="L200" s="114" t="str">
        <f>IF(G200="","",IF(COUNTIF($G$3:$G$613,G200)&gt;1,"2重登録","OK"))</f>
        <v/>
      </c>
      <c r="M200" s="131"/>
      <c r="N200" s="131"/>
      <c r="O200" s="131"/>
      <c r="P200" s="131"/>
      <c r="Q200" s="131"/>
    </row>
    <row r="201" spans="1:17" x14ac:dyDescent="0.15">
      <c r="B201" s="135"/>
      <c r="C201" s="111"/>
      <c r="D201" s="83"/>
      <c r="F201" s="88">
        <f>A201</f>
        <v>0</v>
      </c>
      <c r="G201" s="81" t="s">
        <v>1365</v>
      </c>
      <c r="H201" s="81" t="s">
        <v>1366</v>
      </c>
      <c r="I201" s="83"/>
      <c r="J201" s="129"/>
      <c r="K201" s="103" t="str">
        <f>IF(J201="","",(2012-J201))</f>
        <v/>
      </c>
      <c r="L201" s="88"/>
    </row>
    <row r="202" spans="1:17" x14ac:dyDescent="0.15">
      <c r="F202" s="88">
        <f>A202</f>
        <v>0</v>
      </c>
      <c r="G202" s="84">
        <f>COUNTIF($M$204:$M$260,"東近江市")</f>
        <v>5</v>
      </c>
      <c r="H202" s="85">
        <f>(G202/RIGHT(A260,2))</f>
        <v>8.771929824561403E-2</v>
      </c>
      <c r="I202" s="83"/>
      <c r="J202" s="129"/>
      <c r="K202" s="103" t="str">
        <f>IF(J202="","",(2012-J202))</f>
        <v/>
      </c>
      <c r="L202" s="88"/>
    </row>
    <row r="203" spans="1:17" x14ac:dyDescent="0.15">
      <c r="B203" s="81" t="s">
        <v>1616</v>
      </c>
      <c r="G203" s="81" t="str">
        <f t="shared" ref="G203:G234" si="17">B203&amp;C203</f>
        <v>ﾌﾚﾝｽﾞ</v>
      </c>
      <c r="K203" s="103" t="str">
        <f>IF(J203="","",(2012-J203))</f>
        <v/>
      </c>
      <c r="L203" s="88" t="str">
        <f t="shared" ref="L203:L234" si="18">IF(G203="","",IF(COUNTIF($G$3:$G$613,G203)&gt;1,"2重登録","OK"))</f>
        <v>OK</v>
      </c>
    </row>
    <row r="204" spans="1:17" x14ac:dyDescent="0.15">
      <c r="A204" s="80" t="s">
        <v>581</v>
      </c>
      <c r="B204" s="136" t="s">
        <v>1617</v>
      </c>
      <c r="C204" s="137" t="s">
        <v>1047</v>
      </c>
      <c r="D204" s="80" t="s">
        <v>1616</v>
      </c>
      <c r="E204" s="80"/>
      <c r="F204" s="80" t="str">
        <f t="shared" ref="F204:F235" si="19">A204</f>
        <v>F01</v>
      </c>
      <c r="G204" s="81" t="str">
        <f t="shared" si="17"/>
        <v>佐藤 潤</v>
      </c>
      <c r="H204" s="80" t="s">
        <v>1616</v>
      </c>
      <c r="I204" s="81" t="s">
        <v>278</v>
      </c>
      <c r="J204" s="82">
        <v>1985</v>
      </c>
      <c r="K204" s="103">
        <f t="shared" ref="K204:K235" si="20">IF(J204="","",(2013-J204))</f>
        <v>28</v>
      </c>
      <c r="L204" s="88" t="str">
        <f t="shared" si="18"/>
        <v>OK</v>
      </c>
      <c r="M204" s="81" t="s">
        <v>1618</v>
      </c>
    </row>
    <row r="205" spans="1:17" x14ac:dyDescent="0.15">
      <c r="A205" s="80" t="s">
        <v>1619</v>
      </c>
      <c r="B205" s="138" t="s">
        <v>583</v>
      </c>
      <c r="C205" s="139" t="s">
        <v>584</v>
      </c>
      <c r="D205" s="80" t="s">
        <v>1616</v>
      </c>
      <c r="E205" s="80"/>
      <c r="F205" s="80" t="str">
        <f t="shared" si="19"/>
        <v>F02</v>
      </c>
      <c r="G205" s="81" t="str">
        <f t="shared" si="17"/>
        <v>大島巧也</v>
      </c>
      <c r="H205" s="80" t="s">
        <v>1616</v>
      </c>
      <c r="I205" s="81" t="s">
        <v>278</v>
      </c>
      <c r="J205" s="82">
        <v>1989</v>
      </c>
      <c r="K205" s="103">
        <f t="shared" si="20"/>
        <v>24</v>
      </c>
      <c r="L205" s="88" t="str">
        <f t="shared" si="18"/>
        <v>OK</v>
      </c>
      <c r="M205" s="81" t="s">
        <v>483</v>
      </c>
    </row>
    <row r="206" spans="1:17" x14ac:dyDescent="0.15">
      <c r="A206" s="80" t="s">
        <v>1620</v>
      </c>
      <c r="B206" s="138" t="s">
        <v>1621</v>
      </c>
      <c r="C206" s="139" t="s">
        <v>1622</v>
      </c>
      <c r="D206" s="80" t="s">
        <v>1616</v>
      </c>
      <c r="E206" s="80"/>
      <c r="F206" s="80" t="str">
        <f t="shared" si="19"/>
        <v>F03</v>
      </c>
      <c r="G206" s="81" t="str">
        <f t="shared" si="17"/>
        <v>上田 哲</v>
      </c>
      <c r="H206" s="80" t="s">
        <v>1616</v>
      </c>
      <c r="I206" s="81" t="s">
        <v>278</v>
      </c>
      <c r="J206" s="82">
        <v>1960</v>
      </c>
      <c r="K206" s="103">
        <f t="shared" si="20"/>
        <v>53</v>
      </c>
      <c r="L206" s="88" t="str">
        <f t="shared" si="18"/>
        <v>OK</v>
      </c>
      <c r="M206" s="111" t="s">
        <v>406</v>
      </c>
    </row>
    <row r="207" spans="1:17" s="79" customFormat="1" x14ac:dyDescent="0.15">
      <c r="A207" s="80" t="s">
        <v>1623</v>
      </c>
      <c r="B207" s="138" t="s">
        <v>589</v>
      </c>
      <c r="C207" s="139" t="s">
        <v>590</v>
      </c>
      <c r="D207" s="80" t="s">
        <v>1616</v>
      </c>
      <c r="E207" s="80"/>
      <c r="F207" s="80" t="str">
        <f t="shared" si="19"/>
        <v>F04</v>
      </c>
      <c r="G207" s="81" t="str">
        <f t="shared" si="17"/>
        <v>土肥将博</v>
      </c>
      <c r="H207" s="80" t="s">
        <v>1616</v>
      </c>
      <c r="I207" s="81" t="s">
        <v>278</v>
      </c>
      <c r="J207" s="82">
        <v>1964</v>
      </c>
      <c r="K207" s="113">
        <f t="shared" si="20"/>
        <v>49</v>
      </c>
      <c r="L207" s="114" t="str">
        <f t="shared" si="18"/>
        <v>OK</v>
      </c>
      <c r="M207" s="100" t="s">
        <v>311</v>
      </c>
      <c r="N207" s="106"/>
      <c r="O207" s="106"/>
      <c r="P207" s="106"/>
      <c r="Q207" s="106"/>
    </row>
    <row r="208" spans="1:17" s="79" customFormat="1" x14ac:dyDescent="0.15">
      <c r="A208" s="80" t="s">
        <v>1624</v>
      </c>
      <c r="B208" s="138" t="s">
        <v>1625</v>
      </c>
      <c r="C208" s="139" t="s">
        <v>1626</v>
      </c>
      <c r="D208" s="80" t="s">
        <v>1616</v>
      </c>
      <c r="E208" s="80"/>
      <c r="F208" s="80" t="str">
        <f t="shared" si="19"/>
        <v>F05</v>
      </c>
      <c r="G208" s="81" t="str">
        <f t="shared" si="17"/>
        <v>大竹秀典</v>
      </c>
      <c r="H208" s="80" t="s">
        <v>1616</v>
      </c>
      <c r="I208" s="81" t="s">
        <v>278</v>
      </c>
      <c r="J208" s="82">
        <v>1986</v>
      </c>
      <c r="K208" s="113">
        <f t="shared" si="20"/>
        <v>27</v>
      </c>
      <c r="L208" s="114" t="str">
        <f t="shared" si="18"/>
        <v>OK</v>
      </c>
      <c r="M208" s="100" t="s">
        <v>325</v>
      </c>
      <c r="N208" s="106"/>
      <c r="O208" s="106"/>
      <c r="P208" s="106"/>
      <c r="Q208" s="106"/>
    </row>
    <row r="209" spans="1:17" s="79" customFormat="1" x14ac:dyDescent="0.15">
      <c r="A209" s="80" t="s">
        <v>1627</v>
      </c>
      <c r="B209" s="138" t="s">
        <v>1628</v>
      </c>
      <c r="C209" s="139" t="s">
        <v>1629</v>
      </c>
      <c r="D209" s="80" t="s">
        <v>1616</v>
      </c>
      <c r="E209" s="80"/>
      <c r="F209" s="80" t="str">
        <f t="shared" si="19"/>
        <v>F06</v>
      </c>
      <c r="G209" s="81" t="str">
        <f t="shared" si="17"/>
        <v>軽部純一</v>
      </c>
      <c r="H209" s="80" t="s">
        <v>1616</v>
      </c>
      <c r="I209" s="81" t="s">
        <v>278</v>
      </c>
      <c r="J209" s="82">
        <v>1984</v>
      </c>
      <c r="K209" s="113">
        <f t="shared" si="20"/>
        <v>29</v>
      </c>
      <c r="L209" s="114" t="str">
        <f t="shared" si="18"/>
        <v>OK</v>
      </c>
      <c r="M209" s="100" t="s">
        <v>690</v>
      </c>
      <c r="N209" s="106"/>
      <c r="O209" s="106"/>
      <c r="P209" s="106"/>
      <c r="Q209" s="106"/>
    </row>
    <row r="210" spans="1:17" s="79" customFormat="1" x14ac:dyDescent="0.15">
      <c r="A210" s="80" t="s">
        <v>1630</v>
      </c>
      <c r="B210" s="138" t="s">
        <v>598</v>
      </c>
      <c r="C210" s="139" t="s">
        <v>599</v>
      </c>
      <c r="D210" s="80" t="s">
        <v>1616</v>
      </c>
      <c r="E210" s="80"/>
      <c r="F210" s="80" t="str">
        <f t="shared" si="19"/>
        <v>F07</v>
      </c>
      <c r="G210" s="81" t="str">
        <f t="shared" si="17"/>
        <v>鈴木英夫</v>
      </c>
      <c r="H210" s="80" t="s">
        <v>1616</v>
      </c>
      <c r="I210" s="81" t="s">
        <v>278</v>
      </c>
      <c r="J210" s="82">
        <v>1955</v>
      </c>
      <c r="K210" s="113">
        <f t="shared" si="20"/>
        <v>58</v>
      </c>
      <c r="L210" s="114" t="str">
        <f t="shared" si="18"/>
        <v>OK</v>
      </c>
      <c r="M210" s="142" t="s">
        <v>406</v>
      </c>
      <c r="N210" s="106"/>
      <c r="O210" s="106"/>
      <c r="P210" s="106"/>
      <c r="Q210" s="106"/>
    </row>
    <row r="211" spans="1:17" s="79" customFormat="1" x14ac:dyDescent="0.15">
      <c r="A211" s="80" t="s">
        <v>1631</v>
      </c>
      <c r="B211" s="138" t="s">
        <v>601</v>
      </c>
      <c r="C211" s="139" t="s">
        <v>1632</v>
      </c>
      <c r="D211" s="80" t="s">
        <v>1616</v>
      </c>
      <c r="E211" s="80"/>
      <c r="F211" s="80" t="str">
        <f t="shared" si="19"/>
        <v>F08</v>
      </c>
      <c r="G211" s="81" t="str">
        <f t="shared" si="17"/>
        <v>長谷出浩</v>
      </c>
      <c r="H211" s="80" t="s">
        <v>1616</v>
      </c>
      <c r="I211" s="81" t="s">
        <v>278</v>
      </c>
      <c r="J211" s="82">
        <v>1960</v>
      </c>
      <c r="K211" s="113">
        <f t="shared" si="20"/>
        <v>53</v>
      </c>
      <c r="L211" s="114" t="str">
        <f t="shared" si="18"/>
        <v>OK</v>
      </c>
      <c r="M211" s="142" t="s">
        <v>406</v>
      </c>
      <c r="N211" s="106"/>
      <c r="O211" s="106"/>
      <c r="P211" s="106"/>
      <c r="Q211" s="106"/>
    </row>
    <row r="212" spans="1:17" s="79" customFormat="1" x14ac:dyDescent="0.15">
      <c r="A212" s="80" t="s">
        <v>1633</v>
      </c>
      <c r="B212" s="138" t="s">
        <v>603</v>
      </c>
      <c r="C212" s="139" t="s">
        <v>1634</v>
      </c>
      <c r="D212" s="80" t="s">
        <v>1616</v>
      </c>
      <c r="E212" s="80"/>
      <c r="F212" s="80" t="str">
        <f t="shared" si="19"/>
        <v>F09</v>
      </c>
      <c r="G212" s="81" t="str">
        <f t="shared" si="17"/>
        <v>山崎 豊</v>
      </c>
      <c r="H212" s="80" t="s">
        <v>1616</v>
      </c>
      <c r="I212" s="81" t="s">
        <v>278</v>
      </c>
      <c r="J212" s="82">
        <v>1975</v>
      </c>
      <c r="K212" s="113">
        <f t="shared" si="20"/>
        <v>38</v>
      </c>
      <c r="L212" s="114" t="str">
        <f t="shared" si="18"/>
        <v>OK</v>
      </c>
      <c r="M212" s="142" t="s">
        <v>406</v>
      </c>
      <c r="N212" s="106"/>
      <c r="O212" s="106"/>
      <c r="P212" s="106"/>
      <c r="Q212" s="106"/>
    </row>
    <row r="213" spans="1:17" s="79" customFormat="1" x14ac:dyDescent="0.15">
      <c r="A213" s="80" t="s">
        <v>1635</v>
      </c>
      <c r="B213" s="138" t="s">
        <v>511</v>
      </c>
      <c r="C213" s="139" t="s">
        <v>1636</v>
      </c>
      <c r="D213" s="80" t="s">
        <v>1616</v>
      </c>
      <c r="E213" s="80"/>
      <c r="F213" s="80" t="str">
        <f t="shared" si="19"/>
        <v>F10</v>
      </c>
      <c r="G213" s="81" t="str">
        <f t="shared" si="17"/>
        <v>田中伸一</v>
      </c>
      <c r="H213" s="80" t="s">
        <v>1616</v>
      </c>
      <c r="I213" s="81" t="s">
        <v>278</v>
      </c>
      <c r="J213" s="82">
        <v>1964</v>
      </c>
      <c r="K213" s="113">
        <f t="shared" si="20"/>
        <v>49</v>
      </c>
      <c r="L213" s="114" t="str">
        <f t="shared" si="18"/>
        <v>OK</v>
      </c>
      <c r="M213" s="100" t="s">
        <v>325</v>
      </c>
      <c r="N213" s="106"/>
      <c r="O213" s="106"/>
      <c r="P213" s="106"/>
      <c r="Q213" s="106"/>
    </row>
    <row r="214" spans="1:17" s="79" customFormat="1" x14ac:dyDescent="0.15">
      <c r="A214" s="80" t="s">
        <v>1637</v>
      </c>
      <c r="B214" s="138" t="s">
        <v>1638</v>
      </c>
      <c r="C214" s="139" t="s">
        <v>1639</v>
      </c>
      <c r="D214" s="80" t="s">
        <v>1616</v>
      </c>
      <c r="E214" s="80"/>
      <c r="F214" s="80" t="str">
        <f t="shared" si="19"/>
        <v>F11</v>
      </c>
      <c r="G214" s="81" t="str">
        <f t="shared" si="17"/>
        <v>米田 靖</v>
      </c>
      <c r="H214" s="80" t="s">
        <v>1616</v>
      </c>
      <c r="I214" s="81" t="s">
        <v>278</v>
      </c>
      <c r="J214" s="82">
        <v>1963</v>
      </c>
      <c r="K214" s="113">
        <f t="shared" si="20"/>
        <v>50</v>
      </c>
      <c r="L214" s="114" t="str">
        <f t="shared" si="18"/>
        <v>OK</v>
      </c>
      <c r="M214" s="100" t="s">
        <v>325</v>
      </c>
      <c r="N214" s="106"/>
      <c r="O214" s="106"/>
      <c r="P214" s="106"/>
      <c r="Q214" s="106"/>
    </row>
    <row r="215" spans="1:17" s="79" customFormat="1" x14ac:dyDescent="0.15">
      <c r="A215" s="80" t="s">
        <v>1640</v>
      </c>
      <c r="B215" s="138" t="s">
        <v>1641</v>
      </c>
      <c r="C215" s="139" t="s">
        <v>1642</v>
      </c>
      <c r="D215" s="80" t="s">
        <v>1616</v>
      </c>
      <c r="E215" s="80"/>
      <c r="F215" s="80" t="str">
        <f t="shared" si="19"/>
        <v>F12</v>
      </c>
      <c r="G215" s="81" t="str">
        <f t="shared" si="17"/>
        <v>小路  貴</v>
      </c>
      <c r="H215" s="80" t="s">
        <v>1616</v>
      </c>
      <c r="I215" s="81" t="s">
        <v>278</v>
      </c>
      <c r="J215" s="82">
        <v>1970</v>
      </c>
      <c r="K215" s="113">
        <f t="shared" si="20"/>
        <v>43</v>
      </c>
      <c r="L215" s="114" t="str">
        <f t="shared" si="18"/>
        <v>OK</v>
      </c>
      <c r="M215" s="100" t="s">
        <v>318</v>
      </c>
      <c r="N215" s="106"/>
      <c r="O215" s="106"/>
      <c r="P215" s="106"/>
      <c r="Q215" s="106"/>
    </row>
    <row r="216" spans="1:17" s="79" customFormat="1" x14ac:dyDescent="0.15">
      <c r="A216" s="80" t="s">
        <v>1643</v>
      </c>
      <c r="B216" s="138" t="s">
        <v>1644</v>
      </c>
      <c r="C216" s="139" t="s">
        <v>1645</v>
      </c>
      <c r="D216" s="80" t="s">
        <v>1616</v>
      </c>
      <c r="E216" s="80"/>
      <c r="F216" s="80" t="str">
        <f t="shared" si="19"/>
        <v>F13</v>
      </c>
      <c r="G216" s="81" t="str">
        <f t="shared" si="17"/>
        <v>木嶋健太</v>
      </c>
      <c r="H216" s="80" t="s">
        <v>1616</v>
      </c>
      <c r="I216" s="81" t="s">
        <v>278</v>
      </c>
      <c r="J216" s="82">
        <v>1986</v>
      </c>
      <c r="K216" s="113">
        <f t="shared" si="20"/>
        <v>27</v>
      </c>
      <c r="L216" s="114" t="str">
        <f t="shared" si="18"/>
        <v>OK</v>
      </c>
      <c r="M216" s="100" t="s">
        <v>279</v>
      </c>
      <c r="N216" s="106"/>
      <c r="O216" s="106"/>
      <c r="P216" s="106"/>
      <c r="Q216" s="106"/>
    </row>
    <row r="217" spans="1:17" s="79" customFormat="1" x14ac:dyDescent="0.15">
      <c r="A217" s="80" t="s">
        <v>1646</v>
      </c>
      <c r="B217" s="138" t="s">
        <v>613</v>
      </c>
      <c r="C217" s="139" t="s">
        <v>614</v>
      </c>
      <c r="D217" s="80" t="s">
        <v>1616</v>
      </c>
      <c r="E217" s="80"/>
      <c r="F217" s="80" t="str">
        <f t="shared" si="19"/>
        <v>F14</v>
      </c>
      <c r="G217" s="81" t="str">
        <f t="shared" si="17"/>
        <v>清水善弘</v>
      </c>
      <c r="H217" s="80" t="s">
        <v>1616</v>
      </c>
      <c r="I217" s="81" t="s">
        <v>278</v>
      </c>
      <c r="J217" s="82">
        <v>1952</v>
      </c>
      <c r="K217" s="113">
        <f t="shared" si="20"/>
        <v>61</v>
      </c>
      <c r="L217" s="114" t="str">
        <f t="shared" si="18"/>
        <v>OK</v>
      </c>
      <c r="M217" s="100" t="s">
        <v>311</v>
      </c>
      <c r="N217" s="106"/>
      <c r="O217" s="106"/>
      <c r="P217" s="106"/>
      <c r="Q217" s="106"/>
    </row>
    <row r="218" spans="1:17" s="79" customFormat="1" x14ac:dyDescent="0.15">
      <c r="A218" s="80" t="s">
        <v>1647</v>
      </c>
      <c r="B218" s="138" t="s">
        <v>1648</v>
      </c>
      <c r="C218" s="139" t="s">
        <v>1632</v>
      </c>
      <c r="D218" s="80" t="s">
        <v>1616</v>
      </c>
      <c r="E218" s="80"/>
      <c r="F218" s="80" t="str">
        <f t="shared" si="19"/>
        <v>F15</v>
      </c>
      <c r="G218" s="81" t="str">
        <f t="shared" si="17"/>
        <v>田村浩</v>
      </c>
      <c r="H218" s="80" t="s">
        <v>1616</v>
      </c>
      <c r="I218" s="81" t="s">
        <v>278</v>
      </c>
      <c r="J218" s="82">
        <v>1960</v>
      </c>
      <c r="K218" s="113">
        <f t="shared" si="20"/>
        <v>53</v>
      </c>
      <c r="L218" s="114" t="str">
        <f t="shared" si="18"/>
        <v>OK</v>
      </c>
      <c r="M218" s="100" t="s">
        <v>279</v>
      </c>
      <c r="N218" s="106"/>
      <c r="O218" s="106"/>
      <c r="P218" s="106"/>
      <c r="Q218" s="106"/>
    </row>
    <row r="219" spans="1:17" s="79" customFormat="1" x14ac:dyDescent="0.15">
      <c r="A219" s="80" t="s">
        <v>1649</v>
      </c>
      <c r="B219" s="138" t="s">
        <v>1650</v>
      </c>
      <c r="C219" s="139" t="s">
        <v>1651</v>
      </c>
      <c r="D219" s="80" t="s">
        <v>1616</v>
      </c>
      <c r="E219" s="80"/>
      <c r="F219" s="80" t="str">
        <f t="shared" si="19"/>
        <v>F16</v>
      </c>
      <c r="G219" s="81" t="str">
        <f t="shared" si="17"/>
        <v>辻野泰宏</v>
      </c>
      <c r="H219" s="80" t="s">
        <v>1616</v>
      </c>
      <c r="I219" s="81" t="s">
        <v>278</v>
      </c>
      <c r="J219" s="82">
        <v>1945</v>
      </c>
      <c r="K219" s="113">
        <f t="shared" si="20"/>
        <v>68</v>
      </c>
      <c r="L219" s="114" t="str">
        <f t="shared" si="18"/>
        <v>OK</v>
      </c>
      <c r="M219" s="100" t="s">
        <v>726</v>
      </c>
      <c r="N219" s="106"/>
      <c r="O219" s="106"/>
      <c r="P219" s="106"/>
      <c r="Q219" s="106"/>
    </row>
    <row r="220" spans="1:17" s="79" customFormat="1" x14ac:dyDescent="0.15">
      <c r="A220" s="80" t="s">
        <v>1652</v>
      </c>
      <c r="B220" s="138" t="s">
        <v>605</v>
      </c>
      <c r="C220" s="139" t="s">
        <v>606</v>
      </c>
      <c r="D220" s="80" t="s">
        <v>1616</v>
      </c>
      <c r="E220" s="80"/>
      <c r="F220" s="80" t="str">
        <f t="shared" si="19"/>
        <v>F17</v>
      </c>
      <c r="G220" s="81" t="str">
        <f t="shared" si="17"/>
        <v>三代康成</v>
      </c>
      <c r="H220" s="80" t="s">
        <v>1616</v>
      </c>
      <c r="I220" s="81" t="s">
        <v>278</v>
      </c>
      <c r="J220" s="82">
        <v>1968</v>
      </c>
      <c r="K220" s="113">
        <f t="shared" si="20"/>
        <v>45</v>
      </c>
      <c r="L220" s="114" t="str">
        <f t="shared" si="18"/>
        <v>OK</v>
      </c>
      <c r="M220" s="100" t="s">
        <v>311</v>
      </c>
      <c r="N220" s="106"/>
      <c r="O220" s="106"/>
      <c r="P220" s="106"/>
      <c r="Q220" s="106"/>
    </row>
    <row r="221" spans="1:17" s="79" customFormat="1" x14ac:dyDescent="0.15">
      <c r="A221" s="80" t="s">
        <v>1653</v>
      </c>
      <c r="B221" s="138" t="s">
        <v>578</v>
      </c>
      <c r="C221" s="139" t="s">
        <v>607</v>
      </c>
      <c r="D221" s="80" t="s">
        <v>1616</v>
      </c>
      <c r="E221" s="80"/>
      <c r="F221" s="80" t="str">
        <f t="shared" si="19"/>
        <v>F18</v>
      </c>
      <c r="G221" s="81" t="str">
        <f t="shared" si="17"/>
        <v>水本淳史</v>
      </c>
      <c r="H221" s="80" t="s">
        <v>1616</v>
      </c>
      <c r="I221" s="81" t="s">
        <v>278</v>
      </c>
      <c r="J221" s="82">
        <v>1970</v>
      </c>
      <c r="K221" s="113">
        <f t="shared" si="20"/>
        <v>43</v>
      </c>
      <c r="L221" s="114" t="str">
        <f t="shared" si="18"/>
        <v>OK</v>
      </c>
      <c r="M221" s="77" t="s">
        <v>279</v>
      </c>
      <c r="N221" s="106"/>
      <c r="O221" s="106"/>
      <c r="P221" s="106"/>
      <c r="Q221" s="106"/>
    </row>
    <row r="222" spans="1:17" s="79" customFormat="1" x14ac:dyDescent="0.15">
      <c r="A222" s="80" t="s">
        <v>1654</v>
      </c>
      <c r="B222" s="138" t="s">
        <v>411</v>
      </c>
      <c r="C222" s="139" t="s">
        <v>862</v>
      </c>
      <c r="D222" s="80" t="s">
        <v>1616</v>
      </c>
      <c r="E222" s="80"/>
      <c r="F222" s="80" t="str">
        <f t="shared" si="19"/>
        <v>F19</v>
      </c>
      <c r="G222" s="81" t="str">
        <f t="shared" si="17"/>
        <v>西田和教</v>
      </c>
      <c r="H222" s="80" t="s">
        <v>1616</v>
      </c>
      <c r="I222" s="81" t="s">
        <v>278</v>
      </c>
      <c r="J222" s="82">
        <v>1962</v>
      </c>
      <c r="K222" s="113">
        <f t="shared" si="20"/>
        <v>51</v>
      </c>
      <c r="L222" s="114" t="str">
        <f t="shared" si="18"/>
        <v>OK</v>
      </c>
      <c r="M222" s="100" t="s">
        <v>279</v>
      </c>
      <c r="N222" s="106"/>
      <c r="O222" s="106"/>
      <c r="P222" s="106"/>
      <c r="Q222" s="106"/>
    </row>
    <row r="223" spans="1:17" s="79" customFormat="1" x14ac:dyDescent="0.15">
      <c r="A223" s="80" t="s">
        <v>1655</v>
      </c>
      <c r="B223" s="138" t="s">
        <v>738</v>
      </c>
      <c r="C223" s="139" t="s">
        <v>1656</v>
      </c>
      <c r="D223" s="80" t="s">
        <v>1616</v>
      </c>
      <c r="E223" s="80"/>
      <c r="F223" s="80" t="str">
        <f t="shared" si="19"/>
        <v>F20</v>
      </c>
      <c r="G223" s="81" t="str">
        <f t="shared" si="17"/>
        <v>久保貴史</v>
      </c>
      <c r="H223" s="80" t="s">
        <v>1616</v>
      </c>
      <c r="I223" s="81" t="s">
        <v>278</v>
      </c>
      <c r="J223" s="82">
        <v>1984</v>
      </c>
      <c r="K223" s="113">
        <f t="shared" si="20"/>
        <v>29</v>
      </c>
      <c r="L223" s="114" t="str">
        <f t="shared" si="18"/>
        <v>OK</v>
      </c>
      <c r="M223" s="100" t="s">
        <v>325</v>
      </c>
      <c r="N223" s="106"/>
      <c r="O223" s="106"/>
      <c r="P223" s="106"/>
      <c r="Q223" s="106"/>
    </row>
    <row r="224" spans="1:17" s="79" customFormat="1" x14ac:dyDescent="0.15">
      <c r="A224" s="80" t="s">
        <v>1657</v>
      </c>
      <c r="B224" s="138" t="s">
        <v>1658</v>
      </c>
      <c r="C224" s="139" t="s">
        <v>1659</v>
      </c>
      <c r="D224" s="80" t="s">
        <v>1616</v>
      </c>
      <c r="E224" s="80"/>
      <c r="F224" s="80" t="str">
        <f t="shared" si="19"/>
        <v>F21</v>
      </c>
      <c r="G224" s="81" t="str">
        <f t="shared" si="17"/>
        <v>中谷健志</v>
      </c>
      <c r="H224" s="80" t="s">
        <v>1616</v>
      </c>
      <c r="I224" s="81" t="s">
        <v>278</v>
      </c>
      <c r="J224" s="82">
        <v>1981</v>
      </c>
      <c r="K224" s="113">
        <f t="shared" si="20"/>
        <v>32</v>
      </c>
      <c r="L224" s="114" t="str">
        <f t="shared" si="18"/>
        <v>OK</v>
      </c>
      <c r="M224" s="100" t="s">
        <v>325</v>
      </c>
      <c r="N224" s="106"/>
      <c r="O224" s="106"/>
      <c r="P224" s="106"/>
      <c r="Q224" s="106"/>
    </row>
    <row r="225" spans="1:17" s="79" customFormat="1" x14ac:dyDescent="0.15">
      <c r="A225" s="80" t="s">
        <v>1660</v>
      </c>
      <c r="B225" s="138" t="s">
        <v>1661</v>
      </c>
      <c r="C225" s="139" t="s">
        <v>1662</v>
      </c>
      <c r="D225" s="80" t="s">
        <v>1616</v>
      </c>
      <c r="E225" s="80"/>
      <c r="F225" s="80" t="str">
        <f t="shared" si="19"/>
        <v>F22</v>
      </c>
      <c r="G225" s="81" t="str">
        <f t="shared" si="17"/>
        <v>福岡　孝文</v>
      </c>
      <c r="H225" s="80" t="s">
        <v>1616</v>
      </c>
      <c r="I225" s="81" t="s">
        <v>278</v>
      </c>
      <c r="J225" s="82">
        <v>1974</v>
      </c>
      <c r="K225" s="113">
        <f t="shared" si="20"/>
        <v>39</v>
      </c>
      <c r="L225" s="114" t="str">
        <f t="shared" si="18"/>
        <v>OK</v>
      </c>
      <c r="M225" s="100" t="s">
        <v>287</v>
      </c>
      <c r="N225" s="106"/>
      <c r="O225" s="106"/>
      <c r="P225" s="106"/>
      <c r="Q225" s="106"/>
    </row>
    <row r="226" spans="1:17" s="79" customFormat="1" x14ac:dyDescent="0.15">
      <c r="A226" s="80" t="s">
        <v>1663</v>
      </c>
      <c r="B226" s="138" t="s">
        <v>622</v>
      </c>
      <c r="C226" s="139" t="s">
        <v>623</v>
      </c>
      <c r="D226" s="80" t="s">
        <v>1616</v>
      </c>
      <c r="E226" s="80"/>
      <c r="F226" s="80" t="str">
        <f t="shared" si="19"/>
        <v>F23</v>
      </c>
      <c r="G226" s="81" t="str">
        <f t="shared" si="17"/>
        <v>森本進太郎</v>
      </c>
      <c r="H226" s="80" t="s">
        <v>1616</v>
      </c>
      <c r="I226" s="81" t="s">
        <v>278</v>
      </c>
      <c r="J226" s="82">
        <v>1971</v>
      </c>
      <c r="K226" s="113">
        <f t="shared" si="20"/>
        <v>42</v>
      </c>
      <c r="L226" s="114" t="str">
        <f t="shared" si="18"/>
        <v>OK</v>
      </c>
      <c r="M226" s="100" t="s">
        <v>567</v>
      </c>
      <c r="N226" s="106"/>
      <c r="O226" s="106"/>
      <c r="P226" s="106"/>
      <c r="Q226" s="106"/>
    </row>
    <row r="227" spans="1:17" s="79" customFormat="1" x14ac:dyDescent="0.15">
      <c r="A227" s="80" t="s">
        <v>1664</v>
      </c>
      <c r="B227" s="138" t="s">
        <v>1665</v>
      </c>
      <c r="C227" s="139" t="s">
        <v>1666</v>
      </c>
      <c r="D227" s="80" t="s">
        <v>1616</v>
      </c>
      <c r="E227" s="80"/>
      <c r="F227" s="80" t="str">
        <f t="shared" si="19"/>
        <v>F24</v>
      </c>
      <c r="G227" s="81" t="str">
        <f t="shared" si="17"/>
        <v>用田政晴</v>
      </c>
      <c r="H227" s="80" t="s">
        <v>1616</v>
      </c>
      <c r="I227" s="81" t="s">
        <v>278</v>
      </c>
      <c r="J227" s="82">
        <v>1955</v>
      </c>
      <c r="K227" s="113">
        <f t="shared" si="20"/>
        <v>58</v>
      </c>
      <c r="L227" s="114" t="str">
        <f t="shared" si="18"/>
        <v>OK</v>
      </c>
      <c r="M227" s="100" t="s">
        <v>279</v>
      </c>
      <c r="N227" s="106"/>
      <c r="O227" s="106"/>
      <c r="P227" s="106"/>
      <c r="Q227" s="106"/>
    </row>
    <row r="228" spans="1:17" s="79" customFormat="1" x14ac:dyDescent="0.15">
      <c r="A228" s="80" t="s">
        <v>1667</v>
      </c>
      <c r="B228" s="138" t="s">
        <v>1200</v>
      </c>
      <c r="C228" s="139" t="s">
        <v>1668</v>
      </c>
      <c r="D228" s="80" t="s">
        <v>1616</v>
      </c>
      <c r="E228" s="80"/>
      <c r="F228" s="80" t="str">
        <f t="shared" si="19"/>
        <v>F25</v>
      </c>
      <c r="G228" s="81" t="str">
        <f t="shared" si="17"/>
        <v>北村茂樹</v>
      </c>
      <c r="H228" s="80" t="s">
        <v>1616</v>
      </c>
      <c r="I228" s="81" t="s">
        <v>278</v>
      </c>
      <c r="J228" s="82">
        <v>1951</v>
      </c>
      <c r="K228" s="113">
        <f t="shared" si="20"/>
        <v>62</v>
      </c>
      <c r="L228" s="114" t="str">
        <f t="shared" si="18"/>
        <v>OK</v>
      </c>
      <c r="M228" s="100" t="s">
        <v>279</v>
      </c>
      <c r="N228" s="106"/>
      <c r="O228" s="106"/>
      <c r="P228" s="106"/>
      <c r="Q228" s="106"/>
    </row>
    <row r="229" spans="1:17" s="79" customFormat="1" x14ac:dyDescent="0.15">
      <c r="A229" s="80" t="s">
        <v>1669</v>
      </c>
      <c r="B229" s="140" t="s">
        <v>1670</v>
      </c>
      <c r="C229" s="141" t="s">
        <v>1671</v>
      </c>
      <c r="D229" s="80" t="s">
        <v>1616</v>
      </c>
      <c r="E229" s="80"/>
      <c r="F229" s="80" t="str">
        <f t="shared" si="19"/>
        <v>F26</v>
      </c>
      <c r="G229" s="81" t="str">
        <f t="shared" si="17"/>
        <v>朝比奈真美</v>
      </c>
      <c r="H229" s="80" t="s">
        <v>1616</v>
      </c>
      <c r="I229" s="81" t="s">
        <v>303</v>
      </c>
      <c r="J229" s="82">
        <v>1962</v>
      </c>
      <c r="K229" s="113">
        <f t="shared" si="20"/>
        <v>51</v>
      </c>
      <c r="L229" s="114" t="str">
        <f t="shared" si="18"/>
        <v>OK</v>
      </c>
      <c r="M229" s="100" t="s">
        <v>279</v>
      </c>
      <c r="N229" s="106"/>
      <c r="O229" s="106"/>
      <c r="P229" s="106"/>
      <c r="Q229" s="106"/>
    </row>
    <row r="230" spans="1:17" s="79" customFormat="1" x14ac:dyDescent="0.15">
      <c r="A230" s="80" t="s">
        <v>1672</v>
      </c>
      <c r="B230" s="140" t="s">
        <v>645</v>
      </c>
      <c r="C230" s="141" t="s">
        <v>778</v>
      </c>
      <c r="D230" s="80" t="s">
        <v>1616</v>
      </c>
      <c r="E230" s="80"/>
      <c r="F230" s="80" t="str">
        <f t="shared" si="19"/>
        <v>F27</v>
      </c>
      <c r="G230" s="81" t="str">
        <f t="shared" si="17"/>
        <v>岩崎順子</v>
      </c>
      <c r="H230" s="80" t="s">
        <v>1616</v>
      </c>
      <c r="I230" s="81" t="s">
        <v>303</v>
      </c>
      <c r="J230" s="82">
        <v>1977</v>
      </c>
      <c r="K230" s="113">
        <f t="shared" si="20"/>
        <v>36</v>
      </c>
      <c r="L230" s="114" t="str">
        <f t="shared" si="18"/>
        <v>OK</v>
      </c>
      <c r="M230" s="100" t="s">
        <v>287</v>
      </c>
      <c r="N230" s="106"/>
      <c r="O230" s="106"/>
      <c r="P230" s="106"/>
      <c r="Q230" s="106"/>
    </row>
    <row r="231" spans="1:17" s="79" customFormat="1" x14ac:dyDescent="0.15">
      <c r="A231" s="80" t="s">
        <v>1673</v>
      </c>
      <c r="B231" s="140" t="s">
        <v>1674</v>
      </c>
      <c r="C231" s="141" t="s">
        <v>1675</v>
      </c>
      <c r="D231" s="80" t="s">
        <v>1616</v>
      </c>
      <c r="E231" s="80"/>
      <c r="F231" s="80" t="str">
        <f t="shared" si="19"/>
        <v>F28</v>
      </c>
      <c r="G231" s="81" t="str">
        <f t="shared" si="17"/>
        <v>我孫子幹</v>
      </c>
      <c r="H231" s="80" t="s">
        <v>1616</v>
      </c>
      <c r="I231" s="81" t="s">
        <v>303</v>
      </c>
      <c r="J231" s="82">
        <v>1959</v>
      </c>
      <c r="K231" s="113">
        <f t="shared" si="20"/>
        <v>54</v>
      </c>
      <c r="L231" s="114" t="str">
        <f t="shared" si="18"/>
        <v>OK</v>
      </c>
      <c r="M231" s="100" t="s">
        <v>279</v>
      </c>
      <c r="N231" s="106"/>
      <c r="O231" s="106"/>
      <c r="P231" s="106"/>
      <c r="Q231" s="106"/>
    </row>
    <row r="232" spans="1:17" s="79" customFormat="1" x14ac:dyDescent="0.15">
      <c r="A232" s="80" t="s">
        <v>1676</v>
      </c>
      <c r="B232" s="140" t="s">
        <v>1677</v>
      </c>
      <c r="C232" s="141" t="s">
        <v>1678</v>
      </c>
      <c r="D232" s="80" t="s">
        <v>1616</v>
      </c>
      <c r="E232" s="80"/>
      <c r="F232" s="80" t="str">
        <f t="shared" si="19"/>
        <v>F29</v>
      </c>
      <c r="G232" s="81" t="str">
        <f t="shared" si="17"/>
        <v>諫早計子</v>
      </c>
      <c r="H232" s="80" t="s">
        <v>1616</v>
      </c>
      <c r="I232" s="81" t="s">
        <v>303</v>
      </c>
      <c r="J232" s="82">
        <v>1960</v>
      </c>
      <c r="K232" s="113">
        <f t="shared" si="20"/>
        <v>53</v>
      </c>
      <c r="L232" s="114" t="str">
        <f t="shared" si="18"/>
        <v>OK</v>
      </c>
      <c r="M232" s="100" t="s">
        <v>483</v>
      </c>
      <c r="N232" s="106"/>
      <c r="O232" s="106"/>
      <c r="P232" s="106"/>
      <c r="Q232" s="106"/>
    </row>
    <row r="233" spans="1:17" s="79" customFormat="1" x14ac:dyDescent="0.15">
      <c r="A233" s="80" t="s">
        <v>1679</v>
      </c>
      <c r="B233" s="140" t="s">
        <v>645</v>
      </c>
      <c r="C233" s="141" t="s">
        <v>646</v>
      </c>
      <c r="D233" s="80" t="s">
        <v>1616</v>
      </c>
      <c r="E233" s="80"/>
      <c r="F233" s="80" t="str">
        <f t="shared" si="19"/>
        <v>F30</v>
      </c>
      <c r="G233" s="81" t="str">
        <f t="shared" si="17"/>
        <v>岩崎ひとみ</v>
      </c>
      <c r="H233" s="80" t="s">
        <v>1616</v>
      </c>
      <c r="I233" s="81" t="s">
        <v>303</v>
      </c>
      <c r="J233" s="82">
        <v>1976</v>
      </c>
      <c r="K233" s="113">
        <f t="shared" si="20"/>
        <v>37</v>
      </c>
      <c r="L233" s="114" t="str">
        <f t="shared" si="18"/>
        <v>OK</v>
      </c>
      <c r="M233" s="100" t="s">
        <v>279</v>
      </c>
      <c r="N233" s="106"/>
      <c r="O233" s="106"/>
      <c r="P233" s="106"/>
      <c r="Q233" s="106"/>
    </row>
    <row r="234" spans="1:17" s="79" customFormat="1" x14ac:dyDescent="0.15">
      <c r="A234" s="80" t="s">
        <v>1680</v>
      </c>
      <c r="B234" s="140" t="s">
        <v>1681</v>
      </c>
      <c r="C234" s="141" t="s">
        <v>1682</v>
      </c>
      <c r="D234" s="80" t="s">
        <v>1616</v>
      </c>
      <c r="E234" s="80"/>
      <c r="F234" s="80" t="str">
        <f t="shared" si="19"/>
        <v>F31</v>
      </c>
      <c r="G234" s="81" t="str">
        <f t="shared" si="17"/>
        <v>上田きよみ</v>
      </c>
      <c r="H234" s="80" t="s">
        <v>1616</v>
      </c>
      <c r="I234" s="81" t="s">
        <v>303</v>
      </c>
      <c r="J234" s="82">
        <v>1960</v>
      </c>
      <c r="K234" s="113">
        <f t="shared" si="20"/>
        <v>53</v>
      </c>
      <c r="L234" s="114" t="str">
        <f t="shared" si="18"/>
        <v>OK</v>
      </c>
      <c r="M234" s="142" t="s">
        <v>406</v>
      </c>
      <c r="N234" s="106"/>
      <c r="O234" s="106"/>
      <c r="P234" s="106"/>
      <c r="Q234" s="106"/>
    </row>
    <row r="235" spans="1:17" s="79" customFormat="1" x14ac:dyDescent="0.15">
      <c r="A235" s="80" t="s">
        <v>1683</v>
      </c>
      <c r="B235" s="140" t="s">
        <v>1200</v>
      </c>
      <c r="C235" s="141" t="s">
        <v>1345</v>
      </c>
      <c r="D235" s="80" t="s">
        <v>1616</v>
      </c>
      <c r="E235" s="80"/>
      <c r="F235" s="80" t="str">
        <f t="shared" si="19"/>
        <v>F32</v>
      </c>
      <c r="G235" s="81" t="str">
        <f t="shared" ref="G235:G261" si="21">B235&amp;C235</f>
        <v>北村佳子</v>
      </c>
      <c r="H235" s="80" t="s">
        <v>1616</v>
      </c>
      <c r="I235" s="81" t="s">
        <v>303</v>
      </c>
      <c r="J235" s="82">
        <v>1955</v>
      </c>
      <c r="K235" s="113">
        <f t="shared" si="20"/>
        <v>58</v>
      </c>
      <c r="L235" s="114" t="str">
        <f t="shared" ref="L235:L264" si="22">IF(G235="","",IF(COUNTIF($G$3:$G$613,G235)&gt;1,"2重登録","OK"))</f>
        <v>OK</v>
      </c>
      <c r="M235" s="100" t="s">
        <v>279</v>
      </c>
      <c r="N235" s="106"/>
      <c r="O235" s="106"/>
      <c r="P235" s="106"/>
      <c r="Q235" s="106"/>
    </row>
    <row r="236" spans="1:17" s="79" customFormat="1" x14ac:dyDescent="0.15">
      <c r="A236" s="80" t="s">
        <v>1684</v>
      </c>
      <c r="B236" s="140" t="s">
        <v>1685</v>
      </c>
      <c r="C236" s="141" t="s">
        <v>1686</v>
      </c>
      <c r="D236" s="80" t="s">
        <v>1616</v>
      </c>
      <c r="E236" s="80"/>
      <c r="F236" s="80" t="str">
        <f t="shared" ref="F236:F261" si="23">A236</f>
        <v>F33</v>
      </c>
      <c r="G236" s="81" t="str">
        <f t="shared" si="21"/>
        <v>酒居美代子</v>
      </c>
      <c r="H236" s="80" t="s">
        <v>1616</v>
      </c>
      <c r="I236" s="81" t="s">
        <v>303</v>
      </c>
      <c r="J236" s="82">
        <v>1957</v>
      </c>
      <c r="K236" s="113">
        <f t="shared" ref="K236:K261" si="24">IF(J236="","",(2013-J236))</f>
        <v>56</v>
      </c>
      <c r="L236" s="114" t="str">
        <f t="shared" si="22"/>
        <v>OK</v>
      </c>
      <c r="M236" s="100" t="s">
        <v>318</v>
      </c>
      <c r="N236" s="106"/>
      <c r="O236" s="106"/>
      <c r="P236" s="106"/>
      <c r="Q236" s="106"/>
    </row>
    <row r="237" spans="1:17" s="79" customFormat="1" x14ac:dyDescent="0.15">
      <c r="A237" s="80" t="s">
        <v>1687</v>
      </c>
      <c r="B237" s="140" t="s">
        <v>379</v>
      </c>
      <c r="C237" s="141" t="s">
        <v>380</v>
      </c>
      <c r="D237" s="80" t="s">
        <v>1616</v>
      </c>
      <c r="E237" s="80"/>
      <c r="F237" s="80" t="str">
        <f t="shared" si="23"/>
        <v>F34</v>
      </c>
      <c r="G237" s="81" t="str">
        <f t="shared" si="21"/>
        <v>筒井珠世</v>
      </c>
      <c r="H237" s="80" t="s">
        <v>1616</v>
      </c>
      <c r="I237" s="81" t="s">
        <v>303</v>
      </c>
      <c r="J237" s="82">
        <v>1967</v>
      </c>
      <c r="K237" s="113">
        <f t="shared" si="24"/>
        <v>46</v>
      </c>
      <c r="L237" s="114" t="str">
        <f t="shared" si="22"/>
        <v>OK</v>
      </c>
      <c r="M237" s="100" t="s">
        <v>318</v>
      </c>
      <c r="N237" s="106"/>
      <c r="O237" s="106"/>
      <c r="P237" s="106"/>
      <c r="Q237" s="106"/>
    </row>
    <row r="238" spans="1:17" s="79" customFormat="1" x14ac:dyDescent="0.15">
      <c r="A238" s="80" t="s">
        <v>1688</v>
      </c>
      <c r="B238" s="140" t="s">
        <v>639</v>
      </c>
      <c r="C238" s="141" t="s">
        <v>999</v>
      </c>
      <c r="D238" s="80" t="s">
        <v>1616</v>
      </c>
      <c r="E238" s="80"/>
      <c r="F238" s="80" t="str">
        <f t="shared" si="23"/>
        <v>F35</v>
      </c>
      <c r="G238" s="81" t="str">
        <f t="shared" si="21"/>
        <v>西村文代</v>
      </c>
      <c r="H238" s="80" t="s">
        <v>1616</v>
      </c>
      <c r="I238" s="81" t="s">
        <v>303</v>
      </c>
      <c r="J238" s="82">
        <v>1964</v>
      </c>
      <c r="K238" s="113">
        <f t="shared" si="24"/>
        <v>49</v>
      </c>
      <c r="L238" s="114" t="str">
        <f t="shared" si="22"/>
        <v>OK</v>
      </c>
      <c r="M238" s="100" t="s">
        <v>279</v>
      </c>
      <c r="N238" s="106"/>
      <c r="O238" s="106"/>
      <c r="P238" s="106"/>
      <c r="Q238" s="106"/>
    </row>
    <row r="239" spans="1:17" s="79" customFormat="1" x14ac:dyDescent="0.15">
      <c r="A239" s="80" t="s">
        <v>1689</v>
      </c>
      <c r="B239" s="140" t="s">
        <v>905</v>
      </c>
      <c r="C239" s="141" t="s">
        <v>906</v>
      </c>
      <c r="D239" s="80" t="s">
        <v>1616</v>
      </c>
      <c r="E239" s="80"/>
      <c r="F239" s="80" t="str">
        <f t="shared" si="23"/>
        <v>F36</v>
      </c>
      <c r="G239" s="81" t="str">
        <f t="shared" si="21"/>
        <v>布藤江実子</v>
      </c>
      <c r="H239" s="80" t="s">
        <v>1616</v>
      </c>
      <c r="I239" s="81" t="s">
        <v>303</v>
      </c>
      <c r="J239" s="82">
        <v>1965</v>
      </c>
      <c r="K239" s="113">
        <f t="shared" si="24"/>
        <v>48</v>
      </c>
      <c r="L239" s="114" t="str">
        <f t="shared" si="22"/>
        <v>OK</v>
      </c>
      <c r="M239" s="100" t="s">
        <v>279</v>
      </c>
      <c r="N239" s="106"/>
      <c r="O239" s="106"/>
      <c r="P239" s="106"/>
      <c r="Q239" s="106"/>
    </row>
    <row r="240" spans="1:17" s="79" customFormat="1" x14ac:dyDescent="0.15">
      <c r="A240" s="80" t="s">
        <v>1690</v>
      </c>
      <c r="B240" s="140" t="s">
        <v>657</v>
      </c>
      <c r="C240" s="141" t="s">
        <v>658</v>
      </c>
      <c r="D240" s="80" t="s">
        <v>1616</v>
      </c>
      <c r="E240" s="80"/>
      <c r="F240" s="80" t="str">
        <f t="shared" si="23"/>
        <v>F37</v>
      </c>
      <c r="G240" s="81" t="str">
        <f t="shared" si="21"/>
        <v>廣部節恵</v>
      </c>
      <c r="H240" s="80" t="s">
        <v>1616</v>
      </c>
      <c r="I240" s="81" t="s">
        <v>303</v>
      </c>
      <c r="J240" s="82">
        <v>1961</v>
      </c>
      <c r="K240" s="113">
        <f t="shared" si="24"/>
        <v>52</v>
      </c>
      <c r="L240" s="114" t="str">
        <f t="shared" si="22"/>
        <v>OK</v>
      </c>
      <c r="M240" s="100" t="s">
        <v>279</v>
      </c>
      <c r="N240" s="106"/>
      <c r="O240" s="106"/>
      <c r="P240" s="106"/>
      <c r="Q240" s="106"/>
    </row>
    <row r="241" spans="1:17" s="79" customFormat="1" x14ac:dyDescent="0.15">
      <c r="A241" s="80" t="s">
        <v>1691</v>
      </c>
      <c r="B241" s="140" t="s">
        <v>1692</v>
      </c>
      <c r="C241" s="141" t="s">
        <v>1693</v>
      </c>
      <c r="D241" s="80" t="s">
        <v>1616</v>
      </c>
      <c r="E241" s="80"/>
      <c r="F241" s="80" t="str">
        <f t="shared" si="23"/>
        <v>F38</v>
      </c>
      <c r="G241" s="81" t="str">
        <f t="shared" si="21"/>
        <v>平岩とも江</v>
      </c>
      <c r="H241" s="80" t="s">
        <v>1616</v>
      </c>
      <c r="I241" s="81" t="s">
        <v>303</v>
      </c>
      <c r="J241" s="82">
        <v>1962</v>
      </c>
      <c r="K241" s="113">
        <f t="shared" si="24"/>
        <v>51</v>
      </c>
      <c r="L241" s="114" t="str">
        <f t="shared" si="22"/>
        <v>OK</v>
      </c>
      <c r="M241" s="100" t="s">
        <v>641</v>
      </c>
      <c r="N241" s="106"/>
      <c r="O241" s="106"/>
      <c r="P241" s="106"/>
      <c r="Q241" s="106"/>
    </row>
    <row r="242" spans="1:17" s="79" customFormat="1" x14ac:dyDescent="0.15">
      <c r="A242" s="80" t="s">
        <v>1694</v>
      </c>
      <c r="B242" s="140" t="s">
        <v>1695</v>
      </c>
      <c r="C242" s="141" t="s">
        <v>1099</v>
      </c>
      <c r="D242" s="80" t="s">
        <v>1616</v>
      </c>
      <c r="E242" s="80"/>
      <c r="F242" s="80" t="str">
        <f t="shared" si="23"/>
        <v>F39</v>
      </c>
      <c r="G242" s="81" t="str">
        <f t="shared" si="21"/>
        <v>田邊俊子</v>
      </c>
      <c r="H242" s="80" t="s">
        <v>1616</v>
      </c>
      <c r="I242" s="81" t="s">
        <v>303</v>
      </c>
      <c r="J242" s="82">
        <v>1958</v>
      </c>
      <c r="K242" s="113">
        <f t="shared" si="24"/>
        <v>55</v>
      </c>
      <c r="L242" s="114" t="str">
        <f t="shared" si="22"/>
        <v>OK</v>
      </c>
      <c r="M242" s="100" t="s">
        <v>279</v>
      </c>
      <c r="N242" s="106"/>
      <c r="O242" s="106"/>
      <c r="P242" s="106"/>
      <c r="Q242" s="106"/>
    </row>
    <row r="243" spans="1:17" s="79" customFormat="1" x14ac:dyDescent="0.15">
      <c r="A243" s="80" t="s">
        <v>1696</v>
      </c>
      <c r="B243" s="140" t="s">
        <v>1697</v>
      </c>
      <c r="C243" s="141" t="s">
        <v>1698</v>
      </c>
      <c r="D243" s="80" t="s">
        <v>1616</v>
      </c>
      <c r="E243" s="80"/>
      <c r="F243" s="80" t="str">
        <f t="shared" si="23"/>
        <v>F40</v>
      </c>
      <c r="G243" s="81" t="str">
        <f t="shared" si="21"/>
        <v>藤村加代子</v>
      </c>
      <c r="H243" s="80" t="s">
        <v>1616</v>
      </c>
      <c r="I243" s="81" t="s">
        <v>303</v>
      </c>
      <c r="J243" s="82">
        <v>1963</v>
      </c>
      <c r="K243" s="113">
        <f t="shared" si="24"/>
        <v>50</v>
      </c>
      <c r="L243" s="114" t="str">
        <f t="shared" si="22"/>
        <v>OK</v>
      </c>
      <c r="M243" s="100" t="s">
        <v>279</v>
      </c>
      <c r="N243" s="106"/>
      <c r="O243" s="106"/>
      <c r="P243" s="106"/>
      <c r="Q243" s="106"/>
    </row>
    <row r="244" spans="1:17" s="79" customFormat="1" x14ac:dyDescent="0.15">
      <c r="A244" s="80" t="s">
        <v>1699</v>
      </c>
      <c r="B244" s="140" t="s">
        <v>356</v>
      </c>
      <c r="C244" s="141" t="s">
        <v>633</v>
      </c>
      <c r="D244" s="80" t="s">
        <v>1616</v>
      </c>
      <c r="E244" s="80"/>
      <c r="F244" s="80" t="str">
        <f t="shared" si="23"/>
        <v>F41</v>
      </c>
      <c r="G244" s="81" t="str">
        <f t="shared" si="21"/>
        <v>松井美和子</v>
      </c>
      <c r="H244" s="80" t="s">
        <v>1616</v>
      </c>
      <c r="I244" s="81" t="s">
        <v>303</v>
      </c>
      <c r="J244" s="82">
        <v>1969</v>
      </c>
      <c r="K244" s="113">
        <f t="shared" si="24"/>
        <v>44</v>
      </c>
      <c r="L244" s="114" t="str">
        <f t="shared" si="22"/>
        <v>OK</v>
      </c>
      <c r="M244" s="100" t="s">
        <v>325</v>
      </c>
      <c r="N244" s="106"/>
      <c r="O244" s="106"/>
      <c r="P244" s="106"/>
      <c r="Q244" s="106"/>
    </row>
    <row r="245" spans="1:17" s="79" customFormat="1" x14ac:dyDescent="0.15">
      <c r="A245" s="80" t="s">
        <v>1700</v>
      </c>
      <c r="B245" s="140" t="s">
        <v>605</v>
      </c>
      <c r="C245" s="141" t="s">
        <v>635</v>
      </c>
      <c r="D245" s="80" t="s">
        <v>1616</v>
      </c>
      <c r="E245" s="80"/>
      <c r="F245" s="80" t="str">
        <f t="shared" si="23"/>
        <v>F42</v>
      </c>
      <c r="G245" s="81" t="str">
        <f t="shared" si="21"/>
        <v>三代梨絵</v>
      </c>
      <c r="H245" s="80" t="s">
        <v>1616</v>
      </c>
      <c r="I245" s="81" t="s">
        <v>303</v>
      </c>
      <c r="J245" s="82">
        <v>1976</v>
      </c>
      <c r="K245" s="113">
        <f t="shared" si="24"/>
        <v>37</v>
      </c>
      <c r="L245" s="114" t="str">
        <f t="shared" si="22"/>
        <v>OK</v>
      </c>
      <c r="M245" s="100" t="s">
        <v>311</v>
      </c>
      <c r="N245" s="106"/>
      <c r="O245" s="106"/>
      <c r="P245" s="106"/>
      <c r="Q245" s="106"/>
    </row>
    <row r="246" spans="1:17" s="79" customFormat="1" x14ac:dyDescent="0.15">
      <c r="A246" s="80" t="s">
        <v>1701</v>
      </c>
      <c r="B246" s="140" t="s">
        <v>1347</v>
      </c>
      <c r="C246" s="141" t="s">
        <v>1348</v>
      </c>
      <c r="D246" s="80" t="s">
        <v>1616</v>
      </c>
      <c r="E246" s="80"/>
      <c r="F246" s="80" t="str">
        <f t="shared" si="23"/>
        <v>F43</v>
      </c>
      <c r="G246" s="81" t="str">
        <f t="shared" si="21"/>
        <v>西崎友香</v>
      </c>
      <c r="H246" s="80" t="s">
        <v>1616</v>
      </c>
      <c r="I246" s="81" t="s">
        <v>303</v>
      </c>
      <c r="J246" s="82">
        <v>1980</v>
      </c>
      <c r="K246" s="113">
        <f t="shared" si="24"/>
        <v>33</v>
      </c>
      <c r="L246" s="114" t="str">
        <f t="shared" si="22"/>
        <v>OK</v>
      </c>
      <c r="M246" s="100" t="s">
        <v>279</v>
      </c>
      <c r="N246" s="106"/>
      <c r="O246" s="106"/>
      <c r="P246" s="106"/>
      <c r="Q246" s="106"/>
    </row>
    <row r="247" spans="1:17" s="79" customFormat="1" x14ac:dyDescent="0.15">
      <c r="A247" s="80" t="s">
        <v>1702</v>
      </c>
      <c r="B247" s="140" t="s">
        <v>448</v>
      </c>
      <c r="C247" s="141" t="s">
        <v>1357</v>
      </c>
      <c r="D247" s="80" t="s">
        <v>1616</v>
      </c>
      <c r="E247" s="80"/>
      <c r="F247" s="80" t="str">
        <f t="shared" si="23"/>
        <v>F44</v>
      </c>
      <c r="G247" s="81" t="str">
        <f t="shared" si="21"/>
        <v>寺岡由美子</v>
      </c>
      <c r="H247" s="80" t="s">
        <v>1616</v>
      </c>
      <c r="I247" s="81" t="s">
        <v>303</v>
      </c>
      <c r="J247" s="82">
        <v>1972</v>
      </c>
      <c r="K247" s="113">
        <f t="shared" si="24"/>
        <v>41</v>
      </c>
      <c r="L247" s="114" t="str">
        <f t="shared" si="22"/>
        <v>OK</v>
      </c>
      <c r="M247" s="100" t="s">
        <v>279</v>
      </c>
      <c r="N247" s="106"/>
      <c r="O247" s="106"/>
      <c r="P247" s="106"/>
      <c r="Q247" s="106"/>
    </row>
    <row r="248" spans="1:17" s="79" customFormat="1" x14ac:dyDescent="0.15">
      <c r="A248" s="80" t="s">
        <v>1703</v>
      </c>
      <c r="B248" s="140" t="s">
        <v>589</v>
      </c>
      <c r="C248" s="141" t="s">
        <v>637</v>
      </c>
      <c r="D248" s="80" t="s">
        <v>1616</v>
      </c>
      <c r="E248" s="80"/>
      <c r="F248" s="80" t="str">
        <f t="shared" si="23"/>
        <v>F45</v>
      </c>
      <c r="G248" s="81" t="str">
        <f t="shared" si="21"/>
        <v>土肥祐子</v>
      </c>
      <c r="H248" s="80" t="s">
        <v>1616</v>
      </c>
      <c r="I248" s="81" t="s">
        <v>303</v>
      </c>
      <c r="J248" s="82">
        <v>1971</v>
      </c>
      <c r="K248" s="113">
        <f t="shared" si="24"/>
        <v>42</v>
      </c>
      <c r="L248" s="114" t="str">
        <f t="shared" si="22"/>
        <v>OK</v>
      </c>
      <c r="M248" s="100" t="s">
        <v>311</v>
      </c>
      <c r="N248" s="106"/>
      <c r="O248" s="106"/>
      <c r="P248" s="106"/>
      <c r="Q248" s="106"/>
    </row>
    <row r="249" spans="1:17" s="79" customFormat="1" x14ac:dyDescent="0.15">
      <c r="A249" s="80" t="s">
        <v>1704</v>
      </c>
      <c r="B249" s="140" t="s">
        <v>1103</v>
      </c>
      <c r="C249" s="141" t="s">
        <v>1104</v>
      </c>
      <c r="D249" s="80" t="s">
        <v>1616</v>
      </c>
      <c r="E249" s="80"/>
      <c r="F249" s="80" t="str">
        <f t="shared" si="23"/>
        <v>F46</v>
      </c>
      <c r="G249" s="81" t="str">
        <f t="shared" si="21"/>
        <v>本池清子</v>
      </c>
      <c r="H249" s="80" t="s">
        <v>1616</v>
      </c>
      <c r="I249" s="81" t="s">
        <v>303</v>
      </c>
      <c r="J249" s="82">
        <v>1967</v>
      </c>
      <c r="K249" s="113">
        <f t="shared" si="24"/>
        <v>46</v>
      </c>
      <c r="L249" s="114" t="str">
        <f t="shared" si="22"/>
        <v>OK</v>
      </c>
      <c r="M249" s="100" t="s">
        <v>841</v>
      </c>
      <c r="N249" s="106"/>
      <c r="O249" s="106"/>
      <c r="P249" s="106"/>
      <c r="Q249" s="106"/>
    </row>
    <row r="250" spans="1:17" s="79" customFormat="1" x14ac:dyDescent="0.15">
      <c r="A250" s="80" t="s">
        <v>1705</v>
      </c>
      <c r="B250" s="140" t="s">
        <v>1155</v>
      </c>
      <c r="C250" s="141" t="s">
        <v>1706</v>
      </c>
      <c r="D250" s="80" t="s">
        <v>1616</v>
      </c>
      <c r="E250" s="80"/>
      <c r="F250" s="80" t="str">
        <f t="shared" si="23"/>
        <v>F47</v>
      </c>
      <c r="G250" s="81" t="str">
        <f t="shared" si="21"/>
        <v>中川由紀子</v>
      </c>
      <c r="H250" s="80" t="s">
        <v>1616</v>
      </c>
      <c r="I250" s="81" t="s">
        <v>303</v>
      </c>
      <c r="J250" s="82">
        <v>1965</v>
      </c>
      <c r="K250" s="113">
        <f t="shared" si="24"/>
        <v>48</v>
      </c>
      <c r="L250" s="114" t="str">
        <f t="shared" si="22"/>
        <v>OK</v>
      </c>
      <c r="M250" s="100" t="s">
        <v>279</v>
      </c>
      <c r="N250" s="106"/>
      <c r="O250" s="106"/>
      <c r="P250" s="106"/>
      <c r="Q250" s="106"/>
    </row>
    <row r="251" spans="1:17" s="79" customFormat="1" x14ac:dyDescent="0.15">
      <c r="A251" s="80" t="s">
        <v>1707</v>
      </c>
      <c r="B251" s="140" t="s">
        <v>1708</v>
      </c>
      <c r="C251" s="141" t="s">
        <v>892</v>
      </c>
      <c r="D251" s="80" t="s">
        <v>1616</v>
      </c>
      <c r="E251" s="80"/>
      <c r="F251" s="80" t="str">
        <f t="shared" si="23"/>
        <v>F48</v>
      </c>
      <c r="G251" s="81" t="str">
        <f t="shared" si="21"/>
        <v>家倉美弥子</v>
      </c>
      <c r="H251" s="80" t="s">
        <v>1616</v>
      </c>
      <c r="I251" s="81" t="s">
        <v>303</v>
      </c>
      <c r="J251" s="82">
        <v>1977</v>
      </c>
      <c r="K251" s="113">
        <f t="shared" si="24"/>
        <v>36</v>
      </c>
      <c r="L251" s="114" t="str">
        <f t="shared" si="22"/>
        <v>OK</v>
      </c>
      <c r="M251" s="100" t="s">
        <v>325</v>
      </c>
      <c r="N251" s="106"/>
      <c r="O251" s="106"/>
      <c r="P251" s="106"/>
      <c r="Q251" s="106"/>
    </row>
    <row r="252" spans="1:17" s="79" customFormat="1" x14ac:dyDescent="0.15">
      <c r="A252" s="80" t="s">
        <v>1709</v>
      </c>
      <c r="B252" s="140" t="s">
        <v>1665</v>
      </c>
      <c r="C252" s="141" t="s">
        <v>1443</v>
      </c>
      <c r="D252" s="80" t="s">
        <v>1616</v>
      </c>
      <c r="E252" s="80"/>
      <c r="F252" s="80" t="str">
        <f t="shared" si="23"/>
        <v>F49</v>
      </c>
      <c r="G252" s="81" t="str">
        <f t="shared" si="21"/>
        <v>用田陽子</v>
      </c>
      <c r="H252" s="80" t="s">
        <v>1616</v>
      </c>
      <c r="I252" s="81" t="s">
        <v>303</v>
      </c>
      <c r="J252" s="82">
        <v>1957</v>
      </c>
      <c r="K252" s="113">
        <f t="shared" si="24"/>
        <v>56</v>
      </c>
      <c r="L252" s="114" t="str">
        <f t="shared" si="22"/>
        <v>OK</v>
      </c>
      <c r="M252" s="100" t="s">
        <v>279</v>
      </c>
      <c r="N252" s="106"/>
      <c r="O252" s="106"/>
      <c r="P252" s="106"/>
      <c r="Q252" s="106"/>
    </row>
    <row r="253" spans="1:17" s="79" customFormat="1" x14ac:dyDescent="0.15">
      <c r="A253" s="80" t="s">
        <v>1710</v>
      </c>
      <c r="B253" s="140" t="s">
        <v>660</v>
      </c>
      <c r="C253" s="141" t="s">
        <v>661</v>
      </c>
      <c r="D253" s="80" t="s">
        <v>1616</v>
      </c>
      <c r="E253" s="80"/>
      <c r="F253" s="80" t="str">
        <f t="shared" si="23"/>
        <v>F50</v>
      </c>
      <c r="G253" s="81" t="str">
        <f t="shared" si="21"/>
        <v>吉岡京子</v>
      </c>
      <c r="H253" s="80" t="s">
        <v>1616</v>
      </c>
      <c r="I253" s="81" t="s">
        <v>303</v>
      </c>
      <c r="J253" s="82">
        <v>1959</v>
      </c>
      <c r="K253" s="113">
        <f t="shared" si="24"/>
        <v>54</v>
      </c>
      <c r="L253" s="114" t="str">
        <f t="shared" si="22"/>
        <v>OK</v>
      </c>
      <c r="M253" s="100" t="s">
        <v>726</v>
      </c>
      <c r="N253" s="106"/>
      <c r="O253" s="106"/>
      <c r="P253" s="106"/>
      <c r="Q253" s="106"/>
    </row>
    <row r="254" spans="1:17" s="79" customFormat="1" x14ac:dyDescent="0.15">
      <c r="A254" s="80" t="s">
        <v>1711</v>
      </c>
      <c r="B254" s="140" t="s">
        <v>1712</v>
      </c>
      <c r="C254" s="141" t="s">
        <v>302</v>
      </c>
      <c r="D254" s="80" t="s">
        <v>1616</v>
      </c>
      <c r="E254" s="80"/>
      <c r="F254" s="80" t="str">
        <f t="shared" si="23"/>
        <v>Ｆ51</v>
      </c>
      <c r="G254" s="81" t="str">
        <f t="shared" si="21"/>
        <v>斎田優子</v>
      </c>
      <c r="H254" s="80" t="s">
        <v>1616</v>
      </c>
      <c r="I254" s="81" t="s">
        <v>303</v>
      </c>
      <c r="J254" s="82">
        <v>1970</v>
      </c>
      <c r="K254" s="113">
        <f t="shared" si="24"/>
        <v>43</v>
      </c>
      <c r="L254" s="114" t="str">
        <f t="shared" si="22"/>
        <v>OK</v>
      </c>
      <c r="M254" s="100" t="s">
        <v>279</v>
      </c>
      <c r="N254" s="106"/>
      <c r="O254" s="106"/>
      <c r="P254" s="106"/>
      <c r="Q254" s="106"/>
    </row>
    <row r="255" spans="1:17" s="79" customFormat="1" x14ac:dyDescent="0.15">
      <c r="A255" s="80" t="s">
        <v>1713</v>
      </c>
      <c r="B255" s="140" t="s">
        <v>320</v>
      </c>
      <c r="C255" s="141" t="s">
        <v>321</v>
      </c>
      <c r="D255" s="80" t="s">
        <v>1616</v>
      </c>
      <c r="E255" s="80"/>
      <c r="F255" s="80" t="str">
        <f t="shared" si="23"/>
        <v>Ｆ52</v>
      </c>
      <c r="G255" s="81" t="str">
        <f t="shared" si="21"/>
        <v>三原啓子</v>
      </c>
      <c r="H255" s="80" t="s">
        <v>1616</v>
      </c>
      <c r="I255" s="81" t="s">
        <v>303</v>
      </c>
      <c r="J255" s="82">
        <v>1964</v>
      </c>
      <c r="K255" s="113">
        <f t="shared" si="24"/>
        <v>49</v>
      </c>
      <c r="L255" s="114" t="str">
        <f t="shared" si="22"/>
        <v>OK</v>
      </c>
      <c r="M255" s="100" t="s">
        <v>279</v>
      </c>
      <c r="N255" s="106"/>
      <c r="O255" s="106"/>
      <c r="P255" s="106"/>
      <c r="Q255" s="106"/>
    </row>
    <row r="256" spans="1:17" s="79" customFormat="1" x14ac:dyDescent="0.15">
      <c r="A256" s="80" t="s">
        <v>1714</v>
      </c>
      <c r="B256" s="140" t="s">
        <v>1715</v>
      </c>
      <c r="C256" s="141" t="s">
        <v>1716</v>
      </c>
      <c r="D256" s="80" t="s">
        <v>1616</v>
      </c>
      <c r="E256" s="80"/>
      <c r="F256" s="80" t="str">
        <f t="shared" si="23"/>
        <v>Ｆ53</v>
      </c>
      <c r="G256" s="81" t="str">
        <f t="shared" si="21"/>
        <v>宮田幸子</v>
      </c>
      <c r="H256" s="80" t="s">
        <v>1616</v>
      </c>
      <c r="I256" s="81" t="s">
        <v>303</v>
      </c>
      <c r="J256" s="82">
        <v>1960</v>
      </c>
      <c r="K256" s="113">
        <f t="shared" si="24"/>
        <v>53</v>
      </c>
      <c r="L256" s="114" t="str">
        <f t="shared" si="22"/>
        <v>OK</v>
      </c>
      <c r="M256" s="100" t="s">
        <v>489</v>
      </c>
      <c r="N256" s="106"/>
      <c r="O256" s="106"/>
      <c r="P256" s="106"/>
      <c r="Q256" s="106"/>
    </row>
    <row r="257" spans="1:17" s="79" customFormat="1" x14ac:dyDescent="0.15">
      <c r="A257" s="80" t="s">
        <v>1717</v>
      </c>
      <c r="B257" s="140" t="s">
        <v>1718</v>
      </c>
      <c r="C257" s="141" t="s">
        <v>391</v>
      </c>
      <c r="D257" s="80" t="s">
        <v>1616</v>
      </c>
      <c r="E257" s="80"/>
      <c r="F257" s="80" t="str">
        <f t="shared" si="23"/>
        <v>Ｆ54</v>
      </c>
      <c r="G257" s="81" t="str">
        <f t="shared" si="21"/>
        <v>松嶋博美</v>
      </c>
      <c r="H257" s="80" t="s">
        <v>1616</v>
      </c>
      <c r="I257" s="81" t="s">
        <v>303</v>
      </c>
      <c r="J257" s="82">
        <v>1970</v>
      </c>
      <c r="K257" s="113">
        <f t="shared" si="24"/>
        <v>43</v>
      </c>
      <c r="L257" s="114" t="str">
        <f t="shared" si="22"/>
        <v>OK</v>
      </c>
      <c r="M257" s="100" t="s">
        <v>325</v>
      </c>
      <c r="N257" s="106"/>
      <c r="O257" s="106"/>
      <c r="P257" s="106"/>
      <c r="Q257" s="106"/>
    </row>
    <row r="258" spans="1:17" s="79" customFormat="1" x14ac:dyDescent="0.15">
      <c r="A258" s="80" t="s">
        <v>1719</v>
      </c>
      <c r="B258" s="140" t="s">
        <v>1658</v>
      </c>
      <c r="C258" s="141" t="s">
        <v>1720</v>
      </c>
      <c r="D258" s="80" t="s">
        <v>1616</v>
      </c>
      <c r="E258" s="80"/>
      <c r="F258" s="80" t="str">
        <f t="shared" si="23"/>
        <v>Ｆ55</v>
      </c>
      <c r="G258" s="81" t="str">
        <f t="shared" si="21"/>
        <v>中谷美奈子</v>
      </c>
      <c r="H258" s="80" t="s">
        <v>1616</v>
      </c>
      <c r="I258" s="81" t="s">
        <v>303</v>
      </c>
      <c r="J258" s="82">
        <v>1962</v>
      </c>
      <c r="K258" s="113">
        <f t="shared" si="24"/>
        <v>51</v>
      </c>
      <c r="L258" s="114" t="str">
        <f t="shared" si="22"/>
        <v>OK</v>
      </c>
      <c r="M258" s="100" t="s">
        <v>325</v>
      </c>
      <c r="N258" s="106"/>
      <c r="O258" s="106"/>
      <c r="P258" s="106"/>
      <c r="Q258" s="106"/>
    </row>
    <row r="259" spans="1:17" s="79" customFormat="1" x14ac:dyDescent="0.15">
      <c r="A259" s="81" t="s">
        <v>1721</v>
      </c>
      <c r="B259" s="143" t="s">
        <v>1481</v>
      </c>
      <c r="C259" s="144" t="s">
        <v>1345</v>
      </c>
      <c r="D259" s="81" t="s">
        <v>1616</v>
      </c>
      <c r="E259" s="81"/>
      <c r="F259" s="80" t="str">
        <f t="shared" si="23"/>
        <v>Ｆ56</v>
      </c>
      <c r="G259" s="81" t="str">
        <f t="shared" si="21"/>
        <v>辻 佳子</v>
      </c>
      <c r="H259" s="81" t="s">
        <v>1616</v>
      </c>
      <c r="I259" s="81" t="s">
        <v>303</v>
      </c>
      <c r="J259" s="82">
        <v>1973</v>
      </c>
      <c r="K259" s="113">
        <f t="shared" si="24"/>
        <v>40</v>
      </c>
      <c r="L259" s="114" t="str">
        <f t="shared" si="22"/>
        <v>OK</v>
      </c>
      <c r="M259" s="100" t="s">
        <v>279</v>
      </c>
      <c r="N259" s="106"/>
      <c r="O259" s="106"/>
      <c r="P259" s="106"/>
      <c r="Q259" s="106"/>
    </row>
    <row r="260" spans="1:17" s="79" customFormat="1" x14ac:dyDescent="0.15">
      <c r="A260" s="81" t="s">
        <v>1722</v>
      </c>
      <c r="B260" s="143" t="s">
        <v>1723</v>
      </c>
      <c r="C260" s="144" t="s">
        <v>1724</v>
      </c>
      <c r="D260" s="81" t="s">
        <v>1616</v>
      </c>
      <c r="E260" s="81"/>
      <c r="F260" s="80" t="str">
        <f t="shared" si="23"/>
        <v>Ｆ57</v>
      </c>
      <c r="G260" s="81" t="str">
        <f t="shared" si="21"/>
        <v>藤川和美</v>
      </c>
      <c r="H260" s="81" t="s">
        <v>1616</v>
      </c>
      <c r="I260" s="81" t="s">
        <v>303</v>
      </c>
      <c r="J260" s="82">
        <v>1973</v>
      </c>
      <c r="K260" s="113">
        <f t="shared" si="24"/>
        <v>40</v>
      </c>
      <c r="L260" s="114" t="str">
        <f t="shared" si="22"/>
        <v>OK</v>
      </c>
      <c r="M260" s="100" t="s">
        <v>841</v>
      </c>
      <c r="N260" s="106"/>
      <c r="O260" s="106"/>
      <c r="P260" s="106"/>
      <c r="Q260" s="106"/>
    </row>
    <row r="261" spans="1:17" ht="13.5" customHeight="1" x14ac:dyDescent="0.15">
      <c r="A261" s="145" t="s">
        <v>1725</v>
      </c>
      <c r="B261" s="146" t="s">
        <v>660</v>
      </c>
      <c r="C261" s="147" t="s">
        <v>1726</v>
      </c>
      <c r="D261" s="81" t="s">
        <v>1616</v>
      </c>
      <c r="F261" s="81" t="str">
        <f t="shared" si="23"/>
        <v>F58</v>
      </c>
      <c r="G261" s="81" t="str">
        <f t="shared" si="21"/>
        <v>吉岡くみ子</v>
      </c>
      <c r="H261" s="81" t="s">
        <v>1616</v>
      </c>
      <c r="I261" s="81" t="s">
        <v>303</v>
      </c>
      <c r="J261" s="82">
        <v>1971</v>
      </c>
      <c r="K261" s="103">
        <f t="shared" si="24"/>
        <v>42</v>
      </c>
      <c r="L261" s="88" t="str">
        <f t="shared" si="22"/>
        <v>OK</v>
      </c>
      <c r="M261" s="81" t="s">
        <v>489</v>
      </c>
    </row>
    <row r="262" spans="1:17" ht="13.5" customHeight="1" x14ac:dyDescent="0.15">
      <c r="L262" s="88" t="str">
        <f t="shared" si="22"/>
        <v/>
      </c>
    </row>
    <row r="263" spans="1:17" ht="13.5" customHeight="1" x14ac:dyDescent="0.15">
      <c r="L263" s="88" t="str">
        <f t="shared" si="22"/>
        <v/>
      </c>
    </row>
    <row r="264" spans="1:17" ht="13.5" customHeight="1" x14ac:dyDescent="0.15">
      <c r="L264" s="88" t="str">
        <f t="shared" si="22"/>
        <v/>
      </c>
    </row>
    <row r="265" spans="1:17" s="79" customFormat="1" x14ac:dyDescent="0.15">
      <c r="A265" s="81"/>
      <c r="B265" s="142"/>
      <c r="C265" s="142"/>
      <c r="D265" s="81"/>
      <c r="E265" s="81"/>
      <c r="F265" s="114"/>
      <c r="G265" s="81" t="s">
        <v>1365</v>
      </c>
      <c r="H265" s="81" t="s">
        <v>1366</v>
      </c>
      <c r="I265" s="81"/>
      <c r="J265" s="82"/>
      <c r="K265" s="113"/>
      <c r="L265" s="114"/>
      <c r="M265" s="106"/>
      <c r="N265" s="106"/>
      <c r="O265" s="106"/>
      <c r="P265" s="106"/>
      <c r="Q265" s="106"/>
    </row>
    <row r="266" spans="1:17" s="79" customFormat="1" x14ac:dyDescent="0.15">
      <c r="A266" s="81"/>
      <c r="B266" s="142"/>
      <c r="C266" s="142"/>
      <c r="D266" s="81"/>
      <c r="E266" s="81"/>
      <c r="F266" s="114"/>
      <c r="G266" s="84">
        <f>COUNTIF($M$268:$M$305,"東近江市")</f>
        <v>5</v>
      </c>
      <c r="H266" s="85">
        <f>(G266/RIGHT(F305,2))</f>
        <v>0.13157894736842105</v>
      </c>
      <c r="I266" s="81"/>
      <c r="J266" s="82"/>
      <c r="K266" s="113"/>
      <c r="L266" s="114"/>
      <c r="M266" s="106"/>
      <c r="N266" s="106"/>
      <c r="O266" s="106"/>
      <c r="P266" s="106"/>
      <c r="Q266" s="106"/>
    </row>
    <row r="267" spans="1:17" x14ac:dyDescent="0.15">
      <c r="B267" s="148" t="s">
        <v>665</v>
      </c>
      <c r="C267" s="148"/>
      <c r="F267" s="88"/>
      <c r="G267" s="81" t="str">
        <f t="shared" ref="G267:G313" si="25">B267&amp;C267</f>
        <v>グリフィンズ</v>
      </c>
      <c r="K267" s="103"/>
      <c r="L267" s="88"/>
      <c r="M267" s="89"/>
      <c r="N267" s="89"/>
      <c r="O267" s="89"/>
      <c r="P267" s="89"/>
      <c r="Q267" s="89"/>
    </row>
    <row r="268" spans="1:17" x14ac:dyDescent="0.15">
      <c r="A268" s="81" t="s">
        <v>1727</v>
      </c>
      <c r="B268" s="149" t="s">
        <v>1136</v>
      </c>
      <c r="C268" s="150" t="s">
        <v>1728</v>
      </c>
      <c r="D268" s="151" t="s">
        <v>665</v>
      </c>
      <c r="F268" s="88" t="str">
        <f t="shared" ref="F268:F313" si="26">A268</f>
        <v>G01</v>
      </c>
      <c r="G268" s="81" t="str">
        <f t="shared" si="25"/>
        <v>池田宗晃</v>
      </c>
      <c r="H268" s="148" t="str">
        <f t="shared" ref="H268:H313" si="27">D268</f>
        <v>グリフィンズ</v>
      </c>
      <c r="I268" s="148" t="s">
        <v>278</v>
      </c>
      <c r="J268" s="159">
        <v>1978</v>
      </c>
      <c r="K268" s="103">
        <f t="shared" ref="K268:K274" si="28">IF(J268="","",(2012-J268))</f>
        <v>34</v>
      </c>
      <c r="L268" s="88" t="str">
        <f t="shared" ref="L268:L279" si="29">IF(G268="","",IF(COUNTIF($G$3:$G$651,G268)&gt;1,"2重登録","OK"))</f>
        <v>OK</v>
      </c>
      <c r="M268" s="83" t="s">
        <v>383</v>
      </c>
      <c r="N268" s="89"/>
      <c r="O268" s="89"/>
      <c r="P268" s="89"/>
      <c r="Q268" s="89"/>
    </row>
    <row r="269" spans="1:17" x14ac:dyDescent="0.15">
      <c r="A269" s="81" t="s">
        <v>1729</v>
      </c>
      <c r="B269" s="152" t="s">
        <v>668</v>
      </c>
      <c r="C269" s="153" t="s">
        <v>669</v>
      </c>
      <c r="D269" s="154" t="s">
        <v>665</v>
      </c>
      <c r="F269" s="88" t="str">
        <f t="shared" si="26"/>
        <v>G02</v>
      </c>
      <c r="G269" s="81" t="str">
        <f t="shared" si="25"/>
        <v>石橋和基</v>
      </c>
      <c r="H269" s="148" t="str">
        <f t="shared" si="27"/>
        <v>グリフィンズ</v>
      </c>
      <c r="I269" s="148" t="s">
        <v>278</v>
      </c>
      <c r="J269" s="159">
        <v>1985</v>
      </c>
      <c r="K269" s="103">
        <f t="shared" si="28"/>
        <v>27</v>
      </c>
      <c r="L269" s="88" t="str">
        <f t="shared" si="29"/>
        <v>OK</v>
      </c>
      <c r="M269" s="83" t="s">
        <v>383</v>
      </c>
      <c r="N269" s="89"/>
      <c r="O269" s="89"/>
      <c r="P269" s="89"/>
      <c r="Q269" s="89"/>
    </row>
    <row r="270" spans="1:17" x14ac:dyDescent="0.15">
      <c r="A270" s="81" t="s">
        <v>1730</v>
      </c>
      <c r="B270" s="152" t="s">
        <v>1731</v>
      </c>
      <c r="C270" s="153" t="s">
        <v>1732</v>
      </c>
      <c r="D270" s="154" t="s">
        <v>665</v>
      </c>
      <c r="F270" s="88" t="str">
        <f t="shared" si="26"/>
        <v>G03</v>
      </c>
      <c r="G270" s="81" t="str">
        <f t="shared" si="25"/>
        <v>稲場啓太</v>
      </c>
      <c r="H270" s="148" t="str">
        <f t="shared" si="27"/>
        <v>グリフィンズ</v>
      </c>
      <c r="I270" s="148" t="s">
        <v>278</v>
      </c>
      <c r="J270" s="159">
        <v>1980</v>
      </c>
      <c r="K270" s="103">
        <f t="shared" si="28"/>
        <v>32</v>
      </c>
      <c r="L270" s="88" t="str">
        <f t="shared" si="29"/>
        <v>OK</v>
      </c>
      <c r="M270" s="83" t="s">
        <v>422</v>
      </c>
      <c r="N270" s="89"/>
      <c r="O270" s="89"/>
      <c r="P270" s="89"/>
      <c r="Q270" s="89"/>
    </row>
    <row r="271" spans="1:17" ht="13.5" customHeight="1" x14ac:dyDescent="0.15">
      <c r="A271" s="81" t="s">
        <v>1733</v>
      </c>
      <c r="B271" s="152" t="s">
        <v>676</v>
      </c>
      <c r="C271" s="153" t="s">
        <v>677</v>
      </c>
      <c r="D271" s="154" t="s">
        <v>665</v>
      </c>
      <c r="F271" s="88" t="str">
        <f t="shared" si="26"/>
        <v>G04</v>
      </c>
      <c r="G271" s="81" t="str">
        <f t="shared" si="25"/>
        <v>梅本彬充</v>
      </c>
      <c r="H271" s="148" t="str">
        <f t="shared" si="27"/>
        <v>グリフィンズ</v>
      </c>
      <c r="I271" s="148" t="s">
        <v>278</v>
      </c>
      <c r="J271" s="159">
        <v>1986</v>
      </c>
      <c r="K271" s="103">
        <f t="shared" si="28"/>
        <v>26</v>
      </c>
      <c r="L271" s="88" t="str">
        <f t="shared" si="29"/>
        <v>OK</v>
      </c>
      <c r="M271" s="83" t="s">
        <v>311</v>
      </c>
      <c r="N271" s="89"/>
      <c r="O271" s="89"/>
      <c r="P271" s="89"/>
      <c r="Q271" s="89"/>
    </row>
    <row r="272" spans="1:17" ht="13.5" customHeight="1" x14ac:dyDescent="0.15">
      <c r="A272" s="81" t="s">
        <v>1734</v>
      </c>
      <c r="B272" s="152" t="s">
        <v>679</v>
      </c>
      <c r="C272" s="153" t="s">
        <v>680</v>
      </c>
      <c r="D272" s="154" t="s">
        <v>665</v>
      </c>
      <c r="F272" s="88" t="str">
        <f t="shared" si="26"/>
        <v>G05</v>
      </c>
      <c r="G272" s="81" t="str">
        <f t="shared" si="25"/>
        <v>浦崎康平</v>
      </c>
      <c r="H272" s="148" t="str">
        <f t="shared" si="27"/>
        <v>グリフィンズ</v>
      </c>
      <c r="I272" s="148" t="s">
        <v>278</v>
      </c>
      <c r="J272" s="159">
        <v>1991</v>
      </c>
      <c r="K272" s="103">
        <f t="shared" si="28"/>
        <v>21</v>
      </c>
      <c r="L272" s="88" t="str">
        <f t="shared" si="29"/>
        <v>OK</v>
      </c>
      <c r="M272" s="83" t="s">
        <v>279</v>
      </c>
      <c r="N272" s="89"/>
      <c r="O272" s="89"/>
      <c r="P272" s="89"/>
      <c r="Q272" s="89"/>
    </row>
    <row r="273" spans="1:17" x14ac:dyDescent="0.15">
      <c r="A273" s="81" t="s">
        <v>1735</v>
      </c>
      <c r="B273" s="152" t="s">
        <v>442</v>
      </c>
      <c r="C273" s="153" t="s">
        <v>816</v>
      </c>
      <c r="D273" s="154" t="s">
        <v>665</v>
      </c>
      <c r="F273" s="88" t="str">
        <f t="shared" si="26"/>
        <v>G06</v>
      </c>
      <c r="G273" s="81" t="str">
        <f t="shared" si="25"/>
        <v>岡本大樹</v>
      </c>
      <c r="H273" s="148" t="str">
        <f t="shared" si="27"/>
        <v>グリフィンズ</v>
      </c>
      <c r="I273" s="148" t="s">
        <v>278</v>
      </c>
      <c r="J273" s="159">
        <v>1982</v>
      </c>
      <c r="K273" s="103">
        <f t="shared" si="28"/>
        <v>30</v>
      </c>
      <c r="L273" s="88" t="str">
        <f t="shared" si="29"/>
        <v>OK</v>
      </c>
      <c r="M273" s="83" t="s">
        <v>641</v>
      </c>
      <c r="N273" s="89"/>
      <c r="O273" s="89"/>
      <c r="P273" s="89"/>
      <c r="Q273" s="89"/>
    </row>
    <row r="274" spans="1:17" ht="13.5" customHeight="1" x14ac:dyDescent="0.15">
      <c r="A274" s="81" t="s">
        <v>1736</v>
      </c>
      <c r="B274" s="152" t="s">
        <v>692</v>
      </c>
      <c r="C274" s="153" t="s">
        <v>693</v>
      </c>
      <c r="D274" s="154" t="s">
        <v>665</v>
      </c>
      <c r="F274" s="88" t="str">
        <f t="shared" si="26"/>
        <v>G07</v>
      </c>
      <c r="G274" s="81" t="str">
        <f t="shared" si="25"/>
        <v>鍵谷浩太</v>
      </c>
      <c r="H274" s="148" t="str">
        <f t="shared" si="27"/>
        <v>グリフィンズ</v>
      </c>
      <c r="I274" s="148" t="s">
        <v>278</v>
      </c>
      <c r="J274" s="159">
        <v>1992</v>
      </c>
      <c r="K274" s="103">
        <f t="shared" si="28"/>
        <v>20</v>
      </c>
      <c r="L274" s="88" t="str">
        <f t="shared" si="29"/>
        <v>OK</v>
      </c>
      <c r="M274" s="83" t="str">
        <f>M272</f>
        <v>彦根市</v>
      </c>
      <c r="N274" s="89"/>
      <c r="O274" s="89"/>
      <c r="P274" s="89"/>
      <c r="Q274" s="89"/>
    </row>
    <row r="275" spans="1:17" x14ac:dyDescent="0.15">
      <c r="A275" s="81" t="s">
        <v>1737</v>
      </c>
      <c r="B275" s="152" t="s">
        <v>702</v>
      </c>
      <c r="C275" s="153" t="s">
        <v>703</v>
      </c>
      <c r="D275" s="154" t="s">
        <v>665</v>
      </c>
      <c r="F275" s="88" t="str">
        <f t="shared" si="26"/>
        <v>G08</v>
      </c>
      <c r="G275" s="81" t="str">
        <f t="shared" si="25"/>
        <v>北野照幸</v>
      </c>
      <c r="H275" s="148" t="str">
        <f t="shared" si="27"/>
        <v>グリフィンズ</v>
      </c>
      <c r="I275" s="148" t="s">
        <v>278</v>
      </c>
      <c r="J275" s="159">
        <v>1985</v>
      </c>
      <c r="K275" s="103">
        <v>27</v>
      </c>
      <c r="L275" s="88" t="str">
        <f t="shared" si="29"/>
        <v>OK</v>
      </c>
      <c r="M275" s="83" t="str">
        <f>M291</f>
        <v>草津市</v>
      </c>
      <c r="N275" s="89"/>
      <c r="O275" s="89"/>
      <c r="P275" s="89"/>
      <c r="Q275" s="89"/>
    </row>
    <row r="276" spans="1:17" x14ac:dyDescent="0.15">
      <c r="A276" s="81" t="s">
        <v>1738</v>
      </c>
      <c r="B276" s="152" t="s">
        <v>705</v>
      </c>
      <c r="C276" s="153" t="s">
        <v>706</v>
      </c>
      <c r="D276" s="154" t="s">
        <v>665</v>
      </c>
      <c r="F276" s="88" t="str">
        <f t="shared" si="26"/>
        <v>G09</v>
      </c>
      <c r="G276" s="81" t="str">
        <f t="shared" si="25"/>
        <v>北村　健</v>
      </c>
      <c r="H276" s="148" t="str">
        <f t="shared" si="27"/>
        <v>グリフィンズ</v>
      </c>
      <c r="I276" s="148" t="s">
        <v>278</v>
      </c>
      <c r="J276" s="159">
        <v>1987</v>
      </c>
      <c r="K276" s="103">
        <f t="shared" ref="K276:K281" si="30">IF(J276="","",(2012-J276))</f>
        <v>25</v>
      </c>
      <c r="L276" s="88" t="str">
        <f t="shared" si="29"/>
        <v>OK</v>
      </c>
      <c r="M276" s="83" t="str">
        <f>M306</f>
        <v>栗東市</v>
      </c>
      <c r="N276" s="89"/>
      <c r="O276" s="89"/>
      <c r="P276" s="89"/>
      <c r="Q276" s="89"/>
    </row>
    <row r="277" spans="1:17" x14ac:dyDescent="0.15">
      <c r="A277" s="81" t="s">
        <v>1739</v>
      </c>
      <c r="B277" s="152" t="s">
        <v>1740</v>
      </c>
      <c r="C277" s="153" t="s">
        <v>1741</v>
      </c>
      <c r="D277" s="154" t="s">
        <v>665</v>
      </c>
      <c r="F277" s="88" t="str">
        <f t="shared" si="26"/>
        <v>G10</v>
      </c>
      <c r="G277" s="81" t="str">
        <f t="shared" si="25"/>
        <v>桐畑省太</v>
      </c>
      <c r="H277" s="148" t="str">
        <f t="shared" si="27"/>
        <v>グリフィンズ</v>
      </c>
      <c r="I277" s="148" t="s">
        <v>278</v>
      </c>
      <c r="J277" s="159">
        <v>1993</v>
      </c>
      <c r="K277" s="103">
        <f t="shared" si="30"/>
        <v>19</v>
      </c>
      <c r="L277" s="88" t="str">
        <f t="shared" si="29"/>
        <v>OK</v>
      </c>
      <c r="M277" s="83" t="str">
        <f>M272</f>
        <v>彦根市</v>
      </c>
      <c r="N277" s="89"/>
      <c r="O277" s="89"/>
      <c r="P277" s="89"/>
      <c r="Q277" s="89"/>
    </row>
    <row r="278" spans="1:17" ht="13.5" customHeight="1" x14ac:dyDescent="0.15">
      <c r="A278" s="81" t="s">
        <v>1742</v>
      </c>
      <c r="B278" s="152" t="s">
        <v>1743</v>
      </c>
      <c r="C278" s="153" t="s">
        <v>1744</v>
      </c>
      <c r="D278" s="154" t="s">
        <v>665</v>
      </c>
      <c r="F278" s="88" t="str">
        <f t="shared" si="26"/>
        <v>G11</v>
      </c>
      <c r="G278" s="81" t="str">
        <f t="shared" si="25"/>
        <v>菰口雄一</v>
      </c>
      <c r="H278" s="148" t="str">
        <f t="shared" si="27"/>
        <v>グリフィンズ</v>
      </c>
      <c r="I278" s="148" t="s">
        <v>278</v>
      </c>
      <c r="J278" s="159">
        <v>1985</v>
      </c>
      <c r="K278" s="103">
        <f t="shared" si="30"/>
        <v>27</v>
      </c>
      <c r="L278" s="88" t="str">
        <f t="shared" si="29"/>
        <v>OK</v>
      </c>
      <c r="M278" s="83" t="s">
        <v>406</v>
      </c>
      <c r="N278" s="89"/>
      <c r="O278" s="89"/>
      <c r="P278" s="89"/>
      <c r="Q278" s="89"/>
    </row>
    <row r="279" spans="1:17" x14ac:dyDescent="0.15">
      <c r="A279" s="81" t="s">
        <v>1745</v>
      </c>
      <c r="B279" s="152" t="s">
        <v>711</v>
      </c>
      <c r="C279" s="153" t="s">
        <v>712</v>
      </c>
      <c r="D279" s="154" t="s">
        <v>665</v>
      </c>
      <c r="F279" s="88" t="str">
        <f t="shared" si="26"/>
        <v>G12</v>
      </c>
      <c r="G279" s="81" t="str">
        <f t="shared" si="25"/>
        <v>坪田英樹</v>
      </c>
      <c r="H279" s="148" t="str">
        <f t="shared" si="27"/>
        <v>グリフィンズ</v>
      </c>
      <c r="I279" s="148" t="s">
        <v>278</v>
      </c>
      <c r="J279" s="159">
        <v>1988</v>
      </c>
      <c r="K279" s="103">
        <f t="shared" si="30"/>
        <v>24</v>
      </c>
      <c r="L279" s="88" t="str">
        <f t="shared" si="29"/>
        <v>OK</v>
      </c>
      <c r="M279" s="83" t="str">
        <f>M272</f>
        <v>彦根市</v>
      </c>
      <c r="N279" s="89"/>
      <c r="O279" s="89"/>
      <c r="P279" s="89"/>
      <c r="Q279" s="89"/>
    </row>
    <row r="280" spans="1:17" x14ac:dyDescent="0.15">
      <c r="A280" s="81" t="s">
        <v>1746</v>
      </c>
      <c r="B280" s="152" t="s">
        <v>1747</v>
      </c>
      <c r="C280" s="153" t="s">
        <v>1748</v>
      </c>
      <c r="D280" s="154" t="s">
        <v>665</v>
      </c>
      <c r="E280" s="89"/>
      <c r="F280" s="88" t="str">
        <f t="shared" si="26"/>
        <v>G13</v>
      </c>
      <c r="G280" s="81" t="str">
        <f t="shared" si="25"/>
        <v>辻本まさし</v>
      </c>
      <c r="H280" s="148" t="str">
        <f t="shared" si="27"/>
        <v>グリフィンズ</v>
      </c>
      <c r="I280" s="148" t="s">
        <v>278</v>
      </c>
      <c r="J280" s="159">
        <v>1986</v>
      </c>
      <c r="K280" s="103">
        <f t="shared" si="30"/>
        <v>26</v>
      </c>
      <c r="L280" s="88" t="str">
        <f>IF(G280="","",IF(COUNTIF($G$3:$G$642,G280)&gt;1,"2重登録","OK"))</f>
        <v>OK</v>
      </c>
      <c r="M280" s="83" t="str">
        <f>M290</f>
        <v>湖南市</v>
      </c>
      <c r="N280" s="89"/>
      <c r="O280" s="89"/>
      <c r="P280" s="89"/>
      <c r="Q280" s="89"/>
    </row>
    <row r="281" spans="1:17" x14ac:dyDescent="0.15">
      <c r="A281" s="81" t="s">
        <v>1749</v>
      </c>
      <c r="B281" s="152" t="s">
        <v>1110</v>
      </c>
      <c r="C281" s="153" t="s">
        <v>1750</v>
      </c>
      <c r="D281" s="154" t="s">
        <v>665</v>
      </c>
      <c r="F281" s="88" t="str">
        <f t="shared" si="26"/>
        <v>G14</v>
      </c>
      <c r="G281" s="81" t="str">
        <f t="shared" si="25"/>
        <v>鶴田大地</v>
      </c>
      <c r="H281" s="148" t="str">
        <f t="shared" si="27"/>
        <v>グリフィンズ</v>
      </c>
      <c r="I281" s="148" t="s">
        <v>278</v>
      </c>
      <c r="J281" s="159">
        <v>1992</v>
      </c>
      <c r="K281" s="103">
        <f t="shared" si="30"/>
        <v>20</v>
      </c>
      <c r="L281" s="88" t="str">
        <f t="shared" ref="L281:L288" si="31">IF(G281="","",IF(COUNTIF($G$3:$G$651,G281)&gt;1,"2重登録","OK"))</f>
        <v>OK</v>
      </c>
      <c r="M281" s="83" t="str">
        <f>M278</f>
        <v>東近江市</v>
      </c>
      <c r="N281" s="89"/>
      <c r="O281" s="89"/>
      <c r="P281" s="89"/>
      <c r="Q281" s="89"/>
    </row>
    <row r="282" spans="1:17" x14ac:dyDescent="0.15">
      <c r="A282" s="81" t="s">
        <v>1751</v>
      </c>
      <c r="B282" s="152" t="s">
        <v>1752</v>
      </c>
      <c r="C282" s="153" t="s">
        <v>715</v>
      </c>
      <c r="D282" s="154" t="s">
        <v>665</v>
      </c>
      <c r="F282" s="88" t="str">
        <f t="shared" si="26"/>
        <v>G15</v>
      </c>
      <c r="G282" s="81" t="str">
        <f t="shared" si="25"/>
        <v>遠地建介</v>
      </c>
      <c r="H282" s="148" t="str">
        <f t="shared" si="27"/>
        <v>グリフィンズ</v>
      </c>
      <c r="I282" s="148" t="s">
        <v>278</v>
      </c>
      <c r="J282" s="159">
        <v>1982</v>
      </c>
      <c r="K282" s="103">
        <v>30</v>
      </c>
      <c r="L282" s="88" t="str">
        <f t="shared" si="31"/>
        <v>OK</v>
      </c>
      <c r="M282" s="83" t="str">
        <f>M268</f>
        <v>守山市</v>
      </c>
      <c r="N282" s="89"/>
      <c r="O282" s="89"/>
      <c r="P282" s="89"/>
      <c r="Q282" s="89"/>
    </row>
    <row r="283" spans="1:17" x14ac:dyDescent="0.15">
      <c r="A283" s="81" t="s">
        <v>1753</v>
      </c>
      <c r="B283" s="152" t="s">
        <v>1754</v>
      </c>
      <c r="C283" s="153" t="s">
        <v>1755</v>
      </c>
      <c r="D283" s="154" t="s">
        <v>665</v>
      </c>
      <c r="F283" s="88" t="str">
        <f t="shared" si="26"/>
        <v>G16</v>
      </c>
      <c r="G283" s="81" t="str">
        <f t="shared" si="25"/>
        <v>中澤拓馬</v>
      </c>
      <c r="H283" s="148" t="str">
        <f t="shared" si="27"/>
        <v>グリフィンズ</v>
      </c>
      <c r="I283" s="148" t="s">
        <v>278</v>
      </c>
      <c r="J283" s="159">
        <v>1986</v>
      </c>
      <c r="K283" s="103">
        <f>IF(J283="","",(2012-J283))</f>
        <v>26</v>
      </c>
      <c r="L283" s="88" t="str">
        <f t="shared" si="31"/>
        <v>OK</v>
      </c>
      <c r="M283" s="83" t="str">
        <f>M276</f>
        <v>栗東市</v>
      </c>
      <c r="N283" s="89"/>
      <c r="O283" s="89"/>
      <c r="P283" s="89"/>
      <c r="Q283" s="89"/>
    </row>
    <row r="284" spans="1:17" x14ac:dyDescent="0.15">
      <c r="A284" s="81" t="s">
        <v>1756</v>
      </c>
      <c r="B284" s="152" t="s">
        <v>1757</v>
      </c>
      <c r="C284" s="153" t="s">
        <v>1758</v>
      </c>
      <c r="D284" s="154" t="s">
        <v>665</v>
      </c>
      <c r="F284" s="88" t="str">
        <f t="shared" si="26"/>
        <v>G17</v>
      </c>
      <c r="G284" s="81" t="str">
        <f t="shared" si="25"/>
        <v>羽月　秀</v>
      </c>
      <c r="H284" s="148" t="str">
        <f t="shared" si="27"/>
        <v>グリフィンズ</v>
      </c>
      <c r="I284" s="148" t="s">
        <v>278</v>
      </c>
      <c r="J284" s="159">
        <v>1987</v>
      </c>
      <c r="K284" s="103">
        <f>IF(J284="","",(2012-J284))</f>
        <v>25</v>
      </c>
      <c r="L284" s="88" t="str">
        <f t="shared" si="31"/>
        <v>OK</v>
      </c>
      <c r="M284" s="83" t="str">
        <f>M278</f>
        <v>東近江市</v>
      </c>
      <c r="N284" s="89"/>
      <c r="O284" s="89"/>
      <c r="P284" s="89"/>
      <c r="Q284" s="89"/>
    </row>
    <row r="285" spans="1:17" x14ac:dyDescent="0.15">
      <c r="A285" s="81" t="s">
        <v>1759</v>
      </c>
      <c r="B285" s="152" t="s">
        <v>1760</v>
      </c>
      <c r="C285" s="153" t="s">
        <v>1761</v>
      </c>
      <c r="D285" s="154" t="s">
        <v>665</v>
      </c>
      <c r="F285" s="88" t="str">
        <f t="shared" si="26"/>
        <v>G18</v>
      </c>
      <c r="G285" s="81" t="str">
        <f t="shared" si="25"/>
        <v>林　和生</v>
      </c>
      <c r="H285" s="148" t="str">
        <f t="shared" si="27"/>
        <v>グリフィンズ</v>
      </c>
      <c r="I285" s="148" t="s">
        <v>278</v>
      </c>
      <c r="J285" s="159">
        <v>1986</v>
      </c>
      <c r="K285" s="103">
        <f>IF(J285="","",(2012-J285))</f>
        <v>26</v>
      </c>
      <c r="L285" s="88" t="str">
        <f t="shared" si="31"/>
        <v>OK</v>
      </c>
      <c r="M285" s="83" t="str">
        <f>M282</f>
        <v>守山市</v>
      </c>
      <c r="N285" s="89"/>
      <c r="O285" s="89"/>
      <c r="P285" s="89"/>
      <c r="Q285" s="89"/>
    </row>
    <row r="286" spans="1:17" x14ac:dyDescent="0.15">
      <c r="A286" s="81" t="s">
        <v>1762</v>
      </c>
      <c r="B286" s="152" t="s">
        <v>728</v>
      </c>
      <c r="C286" s="153" t="s">
        <v>729</v>
      </c>
      <c r="D286" s="154" t="s">
        <v>665</v>
      </c>
      <c r="F286" s="88" t="str">
        <f t="shared" si="26"/>
        <v>G19</v>
      </c>
      <c r="G286" s="81" t="str">
        <f t="shared" si="25"/>
        <v>飛鷹強志</v>
      </c>
      <c r="H286" s="148" t="str">
        <f t="shared" si="27"/>
        <v>グリフィンズ</v>
      </c>
      <c r="I286" s="148" t="s">
        <v>278</v>
      </c>
      <c r="J286" s="159">
        <v>1987</v>
      </c>
      <c r="K286" s="103">
        <f>IF(J286="","",(2012-J286))</f>
        <v>25</v>
      </c>
      <c r="L286" s="88" t="str">
        <f t="shared" si="31"/>
        <v>OK</v>
      </c>
      <c r="M286" s="83" t="s">
        <v>297</v>
      </c>
      <c r="N286" s="89"/>
      <c r="O286" s="89"/>
      <c r="P286" s="89"/>
      <c r="Q286" s="89"/>
    </row>
    <row r="287" spans="1:17" x14ac:dyDescent="0.15">
      <c r="A287" s="81" t="s">
        <v>1763</v>
      </c>
      <c r="B287" s="152" t="s">
        <v>359</v>
      </c>
      <c r="C287" s="153" t="s">
        <v>1764</v>
      </c>
      <c r="D287" s="154" t="s">
        <v>665</v>
      </c>
      <c r="F287" s="88" t="str">
        <f t="shared" si="26"/>
        <v>G20</v>
      </c>
      <c r="G287" s="81" t="str">
        <f t="shared" si="25"/>
        <v>村上朋也</v>
      </c>
      <c r="H287" s="148" t="str">
        <f t="shared" si="27"/>
        <v>グリフィンズ</v>
      </c>
      <c r="I287" s="148" t="s">
        <v>278</v>
      </c>
      <c r="J287" s="159">
        <v>1982</v>
      </c>
      <c r="K287" s="103">
        <v>30</v>
      </c>
      <c r="L287" s="88" t="str">
        <f t="shared" si="31"/>
        <v>OK</v>
      </c>
      <c r="M287" s="83" t="str">
        <f>M291</f>
        <v>草津市</v>
      </c>
      <c r="N287" s="89"/>
      <c r="O287" s="89"/>
      <c r="P287" s="89"/>
      <c r="Q287" s="89"/>
    </row>
    <row r="288" spans="1:17" x14ac:dyDescent="0.15">
      <c r="A288" s="81" t="s">
        <v>1765</v>
      </c>
      <c r="B288" s="152" t="s">
        <v>364</v>
      </c>
      <c r="C288" s="153" t="s">
        <v>736</v>
      </c>
      <c r="D288" s="154" t="s">
        <v>665</v>
      </c>
      <c r="F288" s="88" t="str">
        <f t="shared" si="26"/>
        <v>G21</v>
      </c>
      <c r="G288" s="81" t="str">
        <f t="shared" si="25"/>
        <v>山崎俊輔</v>
      </c>
      <c r="H288" s="148" t="str">
        <f t="shared" si="27"/>
        <v>グリフィンズ</v>
      </c>
      <c r="I288" s="148" t="s">
        <v>278</v>
      </c>
      <c r="J288" s="159">
        <v>1982</v>
      </c>
      <c r="K288" s="103">
        <f t="shared" ref="K288:K296" si="32">IF(J288="","",(2012-J288))</f>
        <v>30</v>
      </c>
      <c r="L288" s="88" t="str">
        <f t="shared" si="31"/>
        <v>OK</v>
      </c>
      <c r="M288" s="83" t="str">
        <f>M270</f>
        <v>大津市</v>
      </c>
      <c r="N288" s="89"/>
      <c r="O288" s="89"/>
      <c r="P288" s="89"/>
      <c r="Q288" s="89"/>
    </row>
    <row r="289" spans="1:17" x14ac:dyDescent="0.15">
      <c r="A289" s="81" t="s">
        <v>1766</v>
      </c>
      <c r="B289" s="152" t="s">
        <v>724</v>
      </c>
      <c r="C289" s="153" t="s">
        <v>1634</v>
      </c>
      <c r="D289" s="154" t="s">
        <v>665</v>
      </c>
      <c r="E289" s="89"/>
      <c r="F289" s="88" t="str">
        <f t="shared" si="26"/>
        <v>G22</v>
      </c>
      <c r="G289" s="81" t="str">
        <f t="shared" si="25"/>
        <v>浜田豊</v>
      </c>
      <c r="H289" s="148" t="str">
        <f t="shared" si="27"/>
        <v>グリフィンズ</v>
      </c>
      <c r="I289" s="148" t="s">
        <v>278</v>
      </c>
      <c r="J289" s="159">
        <v>1985</v>
      </c>
      <c r="K289" s="103">
        <f t="shared" si="32"/>
        <v>27</v>
      </c>
      <c r="L289" s="88" t="str">
        <f t="shared" ref="L289:L299" si="33">IF(G289="","",IF(COUNTIF($G$3:$G$642,G289)&gt;1,"2重登録","OK"))</f>
        <v>OK</v>
      </c>
      <c r="M289" s="83" t="str">
        <f>M271</f>
        <v>近江八幡市</v>
      </c>
      <c r="N289" s="89"/>
      <c r="O289" s="89"/>
      <c r="P289" s="89"/>
      <c r="Q289" s="89"/>
    </row>
    <row r="290" spans="1:17" x14ac:dyDescent="0.15">
      <c r="A290" s="81" t="s">
        <v>1767</v>
      </c>
      <c r="B290" s="152" t="s">
        <v>1768</v>
      </c>
      <c r="C290" s="153" t="s">
        <v>1769</v>
      </c>
      <c r="D290" s="154" t="s">
        <v>665</v>
      </c>
      <c r="E290" s="89"/>
      <c r="F290" s="88" t="str">
        <f t="shared" si="26"/>
        <v>G23</v>
      </c>
      <c r="G290" s="81" t="str">
        <f t="shared" si="25"/>
        <v>越智友希</v>
      </c>
      <c r="H290" s="148" t="str">
        <f t="shared" si="27"/>
        <v>グリフィンズ</v>
      </c>
      <c r="I290" s="148" t="s">
        <v>278</v>
      </c>
      <c r="J290" s="159">
        <v>1987</v>
      </c>
      <c r="K290" s="103">
        <f t="shared" si="32"/>
        <v>25</v>
      </c>
      <c r="L290" s="88" t="str">
        <f t="shared" si="33"/>
        <v>OK</v>
      </c>
      <c r="M290" s="83" t="s">
        <v>489</v>
      </c>
      <c r="N290" s="89"/>
      <c r="O290" s="89"/>
      <c r="P290" s="89"/>
      <c r="Q290" s="89"/>
    </row>
    <row r="291" spans="1:17" x14ac:dyDescent="0.15">
      <c r="A291" s="81" t="s">
        <v>1770</v>
      </c>
      <c r="B291" s="152" t="s">
        <v>770</v>
      </c>
      <c r="C291" s="153" t="s">
        <v>683</v>
      </c>
      <c r="D291" s="154" t="s">
        <v>665</v>
      </c>
      <c r="E291" s="89"/>
      <c r="F291" s="88" t="str">
        <f t="shared" si="26"/>
        <v>G24</v>
      </c>
      <c r="G291" s="81" t="str">
        <f t="shared" si="25"/>
        <v>岡仁史</v>
      </c>
      <c r="H291" s="148" t="str">
        <f t="shared" si="27"/>
        <v>グリフィンズ</v>
      </c>
      <c r="I291" s="148" t="s">
        <v>278</v>
      </c>
      <c r="J291" s="159">
        <v>1976</v>
      </c>
      <c r="K291" s="103">
        <f t="shared" si="32"/>
        <v>36</v>
      </c>
      <c r="L291" s="88" t="str">
        <f t="shared" si="33"/>
        <v>OK</v>
      </c>
      <c r="M291" s="83" t="s">
        <v>283</v>
      </c>
      <c r="N291" s="89"/>
      <c r="O291" s="89"/>
      <c r="P291" s="89"/>
      <c r="Q291" s="89"/>
    </row>
    <row r="292" spans="1:17" x14ac:dyDescent="0.15">
      <c r="A292" s="81" t="s">
        <v>1771</v>
      </c>
      <c r="B292" s="152" t="s">
        <v>289</v>
      </c>
      <c r="C292" s="153" t="s">
        <v>1772</v>
      </c>
      <c r="D292" s="154" t="s">
        <v>665</v>
      </c>
      <c r="E292" s="89"/>
      <c r="F292" s="88" t="str">
        <f t="shared" si="26"/>
        <v>G25</v>
      </c>
      <c r="G292" s="81" t="str">
        <f t="shared" si="25"/>
        <v>佐藤真司</v>
      </c>
      <c r="H292" s="148" t="str">
        <f t="shared" si="27"/>
        <v>グリフィンズ</v>
      </c>
      <c r="I292" s="148" t="s">
        <v>278</v>
      </c>
      <c r="J292" s="159">
        <v>1975</v>
      </c>
      <c r="K292" s="103">
        <f t="shared" si="32"/>
        <v>37</v>
      </c>
      <c r="L292" s="88" t="str">
        <f t="shared" si="33"/>
        <v>OK</v>
      </c>
      <c r="M292" s="83" t="s">
        <v>1773</v>
      </c>
      <c r="N292" s="89"/>
      <c r="O292" s="89"/>
      <c r="P292" s="89"/>
      <c r="Q292" s="89"/>
    </row>
    <row r="293" spans="1:17" x14ac:dyDescent="0.15">
      <c r="A293" s="81" t="s">
        <v>1774</v>
      </c>
      <c r="B293" s="152" t="s">
        <v>373</v>
      </c>
      <c r="C293" s="153" t="s">
        <v>1437</v>
      </c>
      <c r="D293" s="154" t="s">
        <v>665</v>
      </c>
      <c r="E293" s="89"/>
      <c r="F293" s="88" t="str">
        <f t="shared" si="26"/>
        <v>G26</v>
      </c>
      <c r="G293" s="81" t="str">
        <f t="shared" si="25"/>
        <v>近藤直也</v>
      </c>
      <c r="H293" s="148" t="str">
        <f t="shared" si="27"/>
        <v>グリフィンズ</v>
      </c>
      <c r="I293" s="148" t="s">
        <v>278</v>
      </c>
      <c r="J293" s="159">
        <v>1981</v>
      </c>
      <c r="K293" s="103">
        <f t="shared" si="32"/>
        <v>31</v>
      </c>
      <c r="L293" s="88" t="str">
        <f t="shared" si="33"/>
        <v>OK</v>
      </c>
      <c r="M293" s="83" t="str">
        <f>M291</f>
        <v>草津市</v>
      </c>
      <c r="N293" s="89"/>
      <c r="O293" s="89"/>
      <c r="P293" s="89"/>
      <c r="Q293" s="89"/>
    </row>
    <row r="294" spans="1:17" x14ac:dyDescent="0.15">
      <c r="A294" s="81" t="s">
        <v>1775</v>
      </c>
      <c r="B294" s="152" t="s">
        <v>721</v>
      </c>
      <c r="C294" s="153" t="s">
        <v>722</v>
      </c>
      <c r="D294" s="154" t="s">
        <v>665</v>
      </c>
      <c r="F294" s="88" t="str">
        <f t="shared" si="26"/>
        <v>G27</v>
      </c>
      <c r="G294" s="81" t="str">
        <f t="shared" si="25"/>
        <v>長谷川俊二</v>
      </c>
      <c r="H294" s="148" t="str">
        <f t="shared" si="27"/>
        <v>グリフィンズ</v>
      </c>
      <c r="I294" s="148" t="s">
        <v>278</v>
      </c>
      <c r="J294" s="159">
        <v>1976</v>
      </c>
      <c r="K294" s="103">
        <f t="shared" si="32"/>
        <v>36</v>
      </c>
      <c r="L294" s="88" t="str">
        <f t="shared" si="33"/>
        <v>OK</v>
      </c>
      <c r="M294" s="83" t="s">
        <v>283</v>
      </c>
      <c r="N294" s="89"/>
      <c r="O294" s="89"/>
      <c r="P294" s="89"/>
      <c r="Q294" s="89"/>
    </row>
    <row r="295" spans="1:17" x14ac:dyDescent="0.15">
      <c r="A295" s="81" t="s">
        <v>1776</v>
      </c>
      <c r="B295" s="152" t="s">
        <v>1777</v>
      </c>
      <c r="C295" s="153" t="s">
        <v>1778</v>
      </c>
      <c r="D295" s="154" t="s">
        <v>665</v>
      </c>
      <c r="F295" s="88" t="str">
        <f t="shared" si="26"/>
        <v>G28</v>
      </c>
      <c r="G295" s="81" t="str">
        <f t="shared" si="25"/>
        <v>中路優作</v>
      </c>
      <c r="H295" s="148" t="str">
        <f t="shared" si="27"/>
        <v>グリフィンズ</v>
      </c>
      <c r="I295" s="148" t="s">
        <v>278</v>
      </c>
      <c r="J295" s="159">
        <v>1986</v>
      </c>
      <c r="K295" s="103">
        <f t="shared" si="32"/>
        <v>26</v>
      </c>
      <c r="L295" s="88" t="str">
        <f t="shared" si="33"/>
        <v>OK</v>
      </c>
      <c r="M295" s="83" t="s">
        <v>406</v>
      </c>
      <c r="N295" s="89"/>
      <c r="O295" s="89"/>
      <c r="P295" s="89"/>
      <c r="Q295" s="89"/>
    </row>
    <row r="296" spans="1:17" x14ac:dyDescent="0.15">
      <c r="A296" s="81" t="s">
        <v>1779</v>
      </c>
      <c r="B296" s="152" t="s">
        <v>688</v>
      </c>
      <c r="C296" s="153" t="s">
        <v>689</v>
      </c>
      <c r="D296" s="154" t="s">
        <v>665</v>
      </c>
      <c r="F296" s="88" t="str">
        <f t="shared" si="26"/>
        <v>G29</v>
      </c>
      <c r="G296" s="81" t="str">
        <f t="shared" si="25"/>
        <v>奥村隆広</v>
      </c>
      <c r="H296" s="148" t="str">
        <f t="shared" si="27"/>
        <v>グリフィンズ</v>
      </c>
      <c r="I296" s="148" t="s">
        <v>278</v>
      </c>
      <c r="J296" s="159">
        <v>1976</v>
      </c>
      <c r="K296" s="103">
        <f t="shared" si="32"/>
        <v>36</v>
      </c>
      <c r="L296" s="88" t="str">
        <f t="shared" si="33"/>
        <v>OK</v>
      </c>
      <c r="M296" s="83" t="s">
        <v>283</v>
      </c>
      <c r="N296" s="89"/>
      <c r="O296" s="89"/>
      <c r="P296" s="89"/>
      <c r="Q296" s="89"/>
    </row>
    <row r="297" spans="1:17" x14ac:dyDescent="0.15">
      <c r="A297" s="81" t="s">
        <v>1780</v>
      </c>
      <c r="B297" s="152" t="s">
        <v>1781</v>
      </c>
      <c r="C297" s="153" t="s">
        <v>1782</v>
      </c>
      <c r="D297" s="154" t="s">
        <v>665</v>
      </c>
      <c r="F297" s="88" t="str">
        <f t="shared" si="26"/>
        <v>G30</v>
      </c>
      <c r="G297" s="81" t="str">
        <f t="shared" si="25"/>
        <v>井上聖哉</v>
      </c>
      <c r="H297" s="148" t="str">
        <f t="shared" si="27"/>
        <v>グリフィンズ</v>
      </c>
      <c r="I297" s="148" t="s">
        <v>278</v>
      </c>
      <c r="J297" s="159">
        <v>1994</v>
      </c>
      <c r="K297" s="83">
        <v>18</v>
      </c>
      <c r="L297" s="88" t="str">
        <f t="shared" si="33"/>
        <v>OK</v>
      </c>
      <c r="M297" s="83" t="s">
        <v>406</v>
      </c>
      <c r="N297" s="89"/>
      <c r="O297" s="89"/>
      <c r="P297" s="89"/>
      <c r="Q297" s="89"/>
    </row>
    <row r="298" spans="1:17" x14ac:dyDescent="0.15">
      <c r="A298" s="81" t="s">
        <v>1783</v>
      </c>
      <c r="B298" s="152" t="s">
        <v>1784</v>
      </c>
      <c r="C298" s="153" t="s">
        <v>1785</v>
      </c>
      <c r="D298" s="154" t="s">
        <v>665</v>
      </c>
      <c r="F298" s="88" t="str">
        <f t="shared" si="26"/>
        <v>G31</v>
      </c>
      <c r="G298" s="81" t="str">
        <f t="shared" si="25"/>
        <v>河内滋人</v>
      </c>
      <c r="H298" s="148" t="str">
        <f t="shared" si="27"/>
        <v>グリフィンズ</v>
      </c>
      <c r="I298" s="148" t="s">
        <v>278</v>
      </c>
      <c r="J298" s="159">
        <v>1986</v>
      </c>
      <c r="K298" s="83">
        <v>26</v>
      </c>
      <c r="L298" s="88" t="str">
        <f t="shared" si="33"/>
        <v>OK</v>
      </c>
      <c r="M298" s="83" t="s">
        <v>641</v>
      </c>
      <c r="N298" s="89"/>
      <c r="O298" s="89"/>
      <c r="P298" s="89"/>
      <c r="Q298" s="89"/>
    </row>
    <row r="299" spans="1:17" x14ac:dyDescent="0.15">
      <c r="A299" s="81" t="s">
        <v>1786</v>
      </c>
      <c r="B299" s="155" t="s">
        <v>1787</v>
      </c>
      <c r="C299" s="92" t="s">
        <v>1788</v>
      </c>
      <c r="D299" s="154" t="s">
        <v>665</v>
      </c>
      <c r="E299" s="89"/>
      <c r="F299" s="88" t="str">
        <f t="shared" si="26"/>
        <v>G32</v>
      </c>
      <c r="G299" s="81" t="str">
        <f t="shared" si="25"/>
        <v>神谷栄一</v>
      </c>
      <c r="H299" s="148" t="str">
        <f t="shared" si="27"/>
        <v>グリフィンズ</v>
      </c>
      <c r="I299" s="148" t="s">
        <v>278</v>
      </c>
      <c r="J299" s="89"/>
      <c r="K299" s="89"/>
      <c r="L299" s="88" t="str">
        <f t="shared" si="33"/>
        <v>OK</v>
      </c>
      <c r="M299" s="83" t="s">
        <v>422</v>
      </c>
      <c r="N299" s="89"/>
      <c r="O299" s="89"/>
      <c r="P299" s="89"/>
      <c r="Q299" s="89"/>
    </row>
    <row r="300" spans="1:17" x14ac:dyDescent="0.15">
      <c r="A300" s="81" t="s">
        <v>1789</v>
      </c>
      <c r="B300" s="156" t="s">
        <v>1790</v>
      </c>
      <c r="C300" s="157" t="s">
        <v>1791</v>
      </c>
      <c r="D300" s="154" t="s">
        <v>665</v>
      </c>
      <c r="F300" s="88" t="str">
        <f t="shared" si="26"/>
        <v>G33</v>
      </c>
      <c r="G300" s="81" t="str">
        <f t="shared" si="25"/>
        <v>小椋奈津美</v>
      </c>
      <c r="H300" s="148" t="str">
        <f t="shared" si="27"/>
        <v>グリフィンズ</v>
      </c>
      <c r="I300" s="148" t="s">
        <v>303</v>
      </c>
      <c r="J300" s="159">
        <v>1986</v>
      </c>
      <c r="K300" s="103">
        <f>IF(J300="","",(2012-J300))</f>
        <v>26</v>
      </c>
      <c r="L300" s="88" t="str">
        <f>IF(G300="","",IF(COUNTIF($G$3:$G$651,G300)&gt;1,"2重登録","OK"))</f>
        <v>OK</v>
      </c>
      <c r="M300" s="83" t="str">
        <f>M279</f>
        <v>彦根市</v>
      </c>
      <c r="N300" s="89"/>
      <c r="O300" s="89"/>
      <c r="P300" s="89"/>
      <c r="Q300" s="89"/>
    </row>
    <row r="301" spans="1:17" x14ac:dyDescent="0.15">
      <c r="A301" s="81" t="s">
        <v>1792</v>
      </c>
      <c r="B301" s="158" t="s">
        <v>1793</v>
      </c>
      <c r="C301" s="147" t="s">
        <v>1794</v>
      </c>
      <c r="D301" s="154" t="s">
        <v>665</v>
      </c>
      <c r="F301" s="88" t="str">
        <f t="shared" si="26"/>
        <v>G34</v>
      </c>
      <c r="G301" s="81" t="str">
        <f t="shared" si="25"/>
        <v>小西真岐子</v>
      </c>
      <c r="H301" s="148" t="str">
        <f t="shared" si="27"/>
        <v>グリフィンズ</v>
      </c>
      <c r="I301" s="148" t="s">
        <v>303</v>
      </c>
      <c r="J301" s="159">
        <v>1980</v>
      </c>
      <c r="K301" s="103">
        <v>32</v>
      </c>
      <c r="L301" s="88" t="str">
        <f>IF(G301="","",IF(COUNTIF($G$3:$G$651,G301)&gt;1,"2重登録","OK"))</f>
        <v>OK</v>
      </c>
      <c r="M301" s="83" t="str">
        <f>M291</f>
        <v>草津市</v>
      </c>
      <c r="N301" s="89"/>
      <c r="O301" s="89"/>
      <c r="P301" s="89"/>
      <c r="Q301" s="89"/>
    </row>
    <row r="302" spans="1:17" x14ac:dyDescent="0.15">
      <c r="A302" s="81" t="s">
        <v>1795</v>
      </c>
      <c r="B302" s="158" t="s">
        <v>534</v>
      </c>
      <c r="C302" s="147" t="s">
        <v>1796</v>
      </c>
      <c r="D302" s="154" t="s">
        <v>665</v>
      </c>
      <c r="F302" s="88" t="str">
        <f t="shared" si="26"/>
        <v>G35</v>
      </c>
      <c r="G302" s="81" t="str">
        <f t="shared" si="25"/>
        <v>高橋知子</v>
      </c>
      <c r="H302" s="148" t="str">
        <f t="shared" si="27"/>
        <v>グリフィンズ</v>
      </c>
      <c r="I302" s="148" t="s">
        <v>303</v>
      </c>
      <c r="J302" s="159">
        <v>1987</v>
      </c>
      <c r="K302" s="103">
        <f>IF(J302="","",(2012-J302))</f>
        <v>25</v>
      </c>
      <c r="L302" s="88" t="str">
        <f>IF(G302="","",IF(COUNTIF($G$3:$G$651,G302)&gt;1,"2重登録","OK"))</f>
        <v>OK</v>
      </c>
      <c r="M302" s="83" t="str">
        <f>M288</f>
        <v>大津市</v>
      </c>
      <c r="N302" s="89"/>
      <c r="O302" s="89"/>
      <c r="P302" s="89"/>
      <c r="Q302" s="89"/>
    </row>
    <row r="303" spans="1:17" x14ac:dyDescent="0.15">
      <c r="A303" s="81" t="s">
        <v>1797</v>
      </c>
      <c r="B303" s="158" t="s">
        <v>676</v>
      </c>
      <c r="C303" s="147" t="s">
        <v>1798</v>
      </c>
      <c r="D303" s="154" t="s">
        <v>665</v>
      </c>
      <c r="F303" s="88" t="str">
        <f t="shared" si="26"/>
        <v>G36</v>
      </c>
      <c r="G303" s="81" t="str">
        <f t="shared" si="25"/>
        <v>梅本有香里</v>
      </c>
      <c r="H303" s="148" t="str">
        <f t="shared" si="27"/>
        <v>グリフィンズ</v>
      </c>
      <c r="I303" s="148" t="s">
        <v>303</v>
      </c>
      <c r="J303" s="159">
        <v>1987</v>
      </c>
      <c r="K303" s="103">
        <f>IF(J303="","",(2012-J303))</f>
        <v>25</v>
      </c>
      <c r="L303" s="88" t="str">
        <f>IF(G303="","",IF(COUNTIF($G$3:$G$651,G303)&gt;1,"2重登録","OK"))</f>
        <v>OK</v>
      </c>
      <c r="M303" s="83" t="str">
        <f>M268</f>
        <v>守山市</v>
      </c>
      <c r="N303" s="89"/>
      <c r="O303" s="89"/>
      <c r="P303" s="89"/>
      <c r="Q303" s="89"/>
    </row>
    <row r="304" spans="1:17" x14ac:dyDescent="0.15">
      <c r="A304" s="81" t="s">
        <v>1799</v>
      </c>
      <c r="B304" s="158" t="s">
        <v>1800</v>
      </c>
      <c r="C304" s="147" t="s">
        <v>799</v>
      </c>
      <c r="D304" s="154" t="s">
        <v>665</v>
      </c>
      <c r="E304" s="89"/>
      <c r="F304" s="88" t="str">
        <f t="shared" si="26"/>
        <v>G37</v>
      </c>
      <c r="G304" s="81" t="str">
        <f t="shared" si="25"/>
        <v>遠藤直子</v>
      </c>
      <c r="H304" s="148" t="str">
        <f t="shared" si="27"/>
        <v>グリフィンズ</v>
      </c>
      <c r="I304" s="148" t="s">
        <v>303</v>
      </c>
      <c r="J304" s="159">
        <v>1992</v>
      </c>
      <c r="K304" s="103">
        <v>21</v>
      </c>
      <c r="L304" s="88" t="str">
        <f t="shared" ref="L304:L313" si="34">IF(G304="","",IF(COUNTIF($G$3:$G$642,G304)&gt;1,"2重登録","OK"))</f>
        <v>OK</v>
      </c>
      <c r="M304" s="83" t="s">
        <v>489</v>
      </c>
      <c r="N304" s="89"/>
      <c r="O304" s="89"/>
      <c r="P304" s="89"/>
      <c r="Q304" s="89"/>
    </row>
    <row r="305" spans="1:17" x14ac:dyDescent="0.15">
      <c r="A305" s="81" t="s">
        <v>1801</v>
      </c>
      <c r="B305" s="158" t="s">
        <v>1802</v>
      </c>
      <c r="C305" s="147" t="s">
        <v>774</v>
      </c>
      <c r="D305" s="154" t="s">
        <v>665</v>
      </c>
      <c r="E305" s="89"/>
      <c r="F305" s="88" t="str">
        <f t="shared" si="26"/>
        <v>G38</v>
      </c>
      <c r="G305" s="81" t="str">
        <f t="shared" si="25"/>
        <v>三崎真依</v>
      </c>
      <c r="H305" s="148" t="str">
        <f t="shared" si="27"/>
        <v>グリフィンズ</v>
      </c>
      <c r="I305" s="148" t="s">
        <v>303</v>
      </c>
      <c r="J305" s="159">
        <v>1991</v>
      </c>
      <c r="K305" s="103">
        <f t="shared" ref="K305:K314" si="35">IF(J305="","",(2012-J305))</f>
        <v>21</v>
      </c>
      <c r="L305" s="88" t="str">
        <f t="shared" si="34"/>
        <v>OK</v>
      </c>
      <c r="M305" s="83" t="s">
        <v>483</v>
      </c>
      <c r="N305" s="89"/>
      <c r="O305" s="89"/>
      <c r="P305" s="89"/>
      <c r="Q305" s="89"/>
    </row>
    <row r="306" spans="1:17" x14ac:dyDescent="0.15">
      <c r="A306" s="81" t="s">
        <v>1803</v>
      </c>
      <c r="B306" s="158" t="s">
        <v>705</v>
      </c>
      <c r="C306" s="147" t="s">
        <v>1804</v>
      </c>
      <c r="D306" s="154" t="s">
        <v>665</v>
      </c>
      <c r="E306" s="89"/>
      <c r="F306" s="88" t="str">
        <f t="shared" si="26"/>
        <v>G39</v>
      </c>
      <c r="G306" s="81" t="str">
        <f t="shared" si="25"/>
        <v>北村　由紀</v>
      </c>
      <c r="H306" s="148" t="str">
        <f t="shared" si="27"/>
        <v>グリフィンズ</v>
      </c>
      <c r="I306" s="148" t="s">
        <v>303</v>
      </c>
      <c r="J306" s="159">
        <v>1986</v>
      </c>
      <c r="K306" s="103">
        <f t="shared" si="35"/>
        <v>26</v>
      </c>
      <c r="L306" s="88" t="str">
        <f t="shared" si="34"/>
        <v>OK</v>
      </c>
      <c r="M306" s="83" t="s">
        <v>690</v>
      </c>
      <c r="N306" s="89"/>
      <c r="O306" s="89"/>
      <c r="P306" s="89"/>
      <c r="Q306" s="89"/>
    </row>
    <row r="307" spans="1:17" x14ac:dyDescent="0.15">
      <c r="A307" s="81" t="s">
        <v>1805</v>
      </c>
      <c r="B307" s="158" t="s">
        <v>1806</v>
      </c>
      <c r="C307" s="147" t="s">
        <v>1807</v>
      </c>
      <c r="D307" s="154" t="s">
        <v>665</v>
      </c>
      <c r="E307" s="89"/>
      <c r="F307" s="88" t="str">
        <f t="shared" si="26"/>
        <v>G40</v>
      </c>
      <c r="G307" s="81" t="str">
        <f t="shared" si="25"/>
        <v>寒出麻奈未</v>
      </c>
      <c r="H307" s="148" t="str">
        <f t="shared" si="27"/>
        <v>グリフィンズ</v>
      </c>
      <c r="I307" s="148" t="s">
        <v>303</v>
      </c>
      <c r="J307" s="159">
        <v>1988</v>
      </c>
      <c r="K307" s="103">
        <f t="shared" si="35"/>
        <v>24</v>
      </c>
      <c r="L307" s="88" t="str">
        <f t="shared" si="34"/>
        <v>OK</v>
      </c>
      <c r="M307" s="83" t="str">
        <f>M309</f>
        <v>大津市</v>
      </c>
      <c r="N307" s="89"/>
      <c r="O307" s="89"/>
      <c r="P307" s="89"/>
      <c r="Q307" s="89"/>
    </row>
    <row r="308" spans="1:17" x14ac:dyDescent="0.15">
      <c r="A308" s="81" t="s">
        <v>1808</v>
      </c>
      <c r="B308" s="158" t="s">
        <v>1809</v>
      </c>
      <c r="C308" s="147" t="s">
        <v>771</v>
      </c>
      <c r="D308" s="154" t="s">
        <v>665</v>
      </c>
      <c r="E308" s="89"/>
      <c r="F308" s="88" t="str">
        <f t="shared" si="26"/>
        <v>G41</v>
      </c>
      <c r="G308" s="81" t="str">
        <f t="shared" si="25"/>
        <v>福島麻公</v>
      </c>
      <c r="H308" s="148" t="str">
        <f t="shared" si="27"/>
        <v>グリフィンズ</v>
      </c>
      <c r="I308" s="148" t="s">
        <v>303</v>
      </c>
      <c r="J308" s="159">
        <v>1991</v>
      </c>
      <c r="K308" s="103">
        <f t="shared" si="35"/>
        <v>21</v>
      </c>
      <c r="L308" s="88" t="str">
        <f t="shared" si="34"/>
        <v>OK</v>
      </c>
      <c r="M308" s="83" t="str">
        <f>M280</f>
        <v>湖南市</v>
      </c>
      <c r="N308" s="89"/>
      <c r="O308" s="89"/>
      <c r="P308" s="89"/>
      <c r="Q308" s="89"/>
    </row>
    <row r="309" spans="1:17" x14ac:dyDescent="0.15">
      <c r="A309" s="81" t="s">
        <v>1810</v>
      </c>
      <c r="B309" s="158" t="s">
        <v>408</v>
      </c>
      <c r="C309" s="147" t="s">
        <v>776</v>
      </c>
      <c r="D309" s="154" t="s">
        <v>665</v>
      </c>
      <c r="E309" s="89"/>
      <c r="F309" s="88" t="str">
        <f t="shared" si="26"/>
        <v>G42</v>
      </c>
      <c r="G309" s="81" t="str">
        <f t="shared" si="25"/>
        <v>山本あづさ</v>
      </c>
      <c r="H309" s="148" t="str">
        <f t="shared" si="27"/>
        <v>グリフィンズ</v>
      </c>
      <c r="I309" s="148" t="s">
        <v>303</v>
      </c>
      <c r="J309" s="159">
        <v>1982</v>
      </c>
      <c r="K309" s="103">
        <f t="shared" si="35"/>
        <v>30</v>
      </c>
      <c r="L309" s="88" t="str">
        <f t="shared" si="34"/>
        <v>OK</v>
      </c>
      <c r="M309" s="83" t="str">
        <f>M270</f>
        <v>大津市</v>
      </c>
      <c r="N309" s="89"/>
      <c r="O309" s="89"/>
      <c r="P309" s="89"/>
      <c r="Q309" s="89"/>
    </row>
    <row r="310" spans="1:17" x14ac:dyDescent="0.15">
      <c r="A310" s="81" t="s">
        <v>1811</v>
      </c>
      <c r="B310" s="158" t="s">
        <v>1812</v>
      </c>
      <c r="C310" s="147" t="s">
        <v>1813</v>
      </c>
      <c r="D310" s="154" t="s">
        <v>665</v>
      </c>
      <c r="E310" s="89"/>
      <c r="F310" s="88" t="str">
        <f t="shared" si="26"/>
        <v>G43</v>
      </c>
      <c r="G310" s="81" t="str">
        <f t="shared" si="25"/>
        <v>玉井良枝</v>
      </c>
      <c r="H310" s="148" t="str">
        <f t="shared" si="27"/>
        <v>グリフィンズ</v>
      </c>
      <c r="I310" s="148" t="s">
        <v>303</v>
      </c>
      <c r="J310" s="159">
        <v>1992</v>
      </c>
      <c r="K310" s="103">
        <f t="shared" si="35"/>
        <v>20</v>
      </c>
      <c r="L310" s="88" t="str">
        <f t="shared" si="34"/>
        <v>OK</v>
      </c>
      <c r="M310" s="83" t="str">
        <f>M285</f>
        <v>守山市</v>
      </c>
      <c r="N310" s="89"/>
      <c r="O310" s="89"/>
      <c r="P310" s="89"/>
      <c r="Q310" s="89"/>
    </row>
    <row r="311" spans="1:17" x14ac:dyDescent="0.15">
      <c r="A311" s="81" t="s">
        <v>1814</v>
      </c>
      <c r="B311" s="158" t="s">
        <v>1815</v>
      </c>
      <c r="C311" s="147" t="s">
        <v>1716</v>
      </c>
      <c r="D311" s="154" t="s">
        <v>665</v>
      </c>
      <c r="E311" s="89"/>
      <c r="F311" s="88" t="str">
        <f t="shared" si="26"/>
        <v>G44</v>
      </c>
      <c r="G311" s="81" t="str">
        <f t="shared" si="25"/>
        <v>吹田幸子</v>
      </c>
      <c r="H311" s="148" t="str">
        <f t="shared" si="27"/>
        <v>グリフィンズ</v>
      </c>
      <c r="I311" s="148" t="s">
        <v>303</v>
      </c>
      <c r="J311" s="159">
        <v>1982</v>
      </c>
      <c r="K311" s="103">
        <f t="shared" si="35"/>
        <v>30</v>
      </c>
      <c r="L311" s="88" t="str">
        <f t="shared" si="34"/>
        <v>OK</v>
      </c>
      <c r="M311" s="83" t="s">
        <v>1773</v>
      </c>
      <c r="N311" s="89"/>
      <c r="O311" s="89"/>
      <c r="P311" s="89"/>
      <c r="Q311" s="89"/>
    </row>
    <row r="312" spans="1:17" x14ac:dyDescent="0.15">
      <c r="A312" s="81" t="s">
        <v>1816</v>
      </c>
      <c r="B312" s="158" t="s">
        <v>767</v>
      </c>
      <c r="C312" s="147" t="s">
        <v>768</v>
      </c>
      <c r="D312" s="154" t="s">
        <v>665</v>
      </c>
      <c r="E312" s="89"/>
      <c r="F312" s="88" t="str">
        <f t="shared" si="26"/>
        <v>G45</v>
      </c>
      <c r="G312" s="81" t="str">
        <f t="shared" si="25"/>
        <v>深尾純子</v>
      </c>
      <c r="H312" s="148" t="str">
        <f t="shared" si="27"/>
        <v>グリフィンズ</v>
      </c>
      <c r="I312" s="148" t="s">
        <v>303</v>
      </c>
      <c r="J312" s="159">
        <v>1982</v>
      </c>
      <c r="K312" s="103">
        <f t="shared" si="35"/>
        <v>30</v>
      </c>
      <c r="L312" s="88" t="str">
        <f t="shared" si="34"/>
        <v>OK</v>
      </c>
      <c r="M312" s="83" t="s">
        <v>283</v>
      </c>
      <c r="N312" s="89"/>
      <c r="O312" s="89"/>
      <c r="P312" s="89"/>
      <c r="Q312" s="89"/>
    </row>
    <row r="313" spans="1:17" x14ac:dyDescent="0.15">
      <c r="A313" s="81" t="s">
        <v>1817</v>
      </c>
      <c r="B313" s="158" t="s">
        <v>402</v>
      </c>
      <c r="C313" s="147" t="s">
        <v>774</v>
      </c>
      <c r="D313" s="154" t="s">
        <v>665</v>
      </c>
      <c r="E313" s="89"/>
      <c r="F313" s="88" t="str">
        <f t="shared" si="26"/>
        <v>G46</v>
      </c>
      <c r="G313" s="81" t="str">
        <f t="shared" si="25"/>
        <v>片岡真依</v>
      </c>
      <c r="H313" s="148" t="str">
        <f t="shared" si="27"/>
        <v>グリフィンズ</v>
      </c>
      <c r="I313" s="148" t="s">
        <v>303</v>
      </c>
      <c r="J313" s="159">
        <v>1992</v>
      </c>
      <c r="K313" s="103">
        <f t="shared" si="35"/>
        <v>20</v>
      </c>
      <c r="L313" s="88" t="str">
        <f t="shared" si="34"/>
        <v>OK</v>
      </c>
      <c r="M313" s="83" t="s">
        <v>690</v>
      </c>
      <c r="N313" s="89"/>
      <c r="O313" s="89"/>
      <c r="P313" s="89"/>
      <c r="Q313" s="89"/>
    </row>
    <row r="314" spans="1:17" x14ac:dyDescent="0.15">
      <c r="B314" s="89"/>
      <c r="C314" s="89"/>
      <c r="D314" s="89"/>
      <c r="E314" s="89"/>
      <c r="F314" s="88"/>
      <c r="H314" s="89"/>
      <c r="I314" s="89"/>
      <c r="J314" s="89"/>
      <c r="K314" s="103" t="str">
        <f t="shared" si="35"/>
        <v/>
      </c>
      <c r="L314" s="88" t="str">
        <f>IF(G314="","",IF(COUNTIF($G$3:$G$613,G314)&gt;1,"2重登録","OK"))</f>
        <v/>
      </c>
      <c r="M314" s="89"/>
      <c r="P314" s="89"/>
      <c r="Q314" s="89"/>
    </row>
    <row r="315" spans="1:17" ht="13.5" customHeight="1" x14ac:dyDescent="0.15"/>
    <row r="316" spans="1:17" ht="13.5" customHeight="1" x14ac:dyDescent="0.15"/>
    <row r="317" spans="1:17" ht="13.5" customHeight="1" x14ac:dyDescent="0.15"/>
    <row r="318" spans="1:17" ht="13.5" customHeight="1" x14ac:dyDescent="0.15"/>
    <row r="319" spans="1:17" ht="13.5" customHeight="1" x14ac:dyDescent="0.15"/>
    <row r="320" spans="1:17" ht="13.5" customHeight="1" x14ac:dyDescent="0.15"/>
    <row r="321" spans="1:13" ht="13.5" customHeight="1" x14ac:dyDescent="0.15"/>
    <row r="322" spans="1:13" ht="13.5" customHeight="1" x14ac:dyDescent="0.15"/>
    <row r="323" spans="1:13" ht="13.5" customHeight="1" x14ac:dyDescent="0.15">
      <c r="L323" s="88" t="str">
        <f t="shared" ref="L323:L354" si="36">IF(G323="","",IF(COUNTIF($G$3:$G$613,G323)&gt;1,"2重登録","OK"))</f>
        <v/>
      </c>
    </row>
    <row r="324" spans="1:13" ht="13.5" customHeight="1" x14ac:dyDescent="0.15">
      <c r="L324" s="88" t="str">
        <f t="shared" si="36"/>
        <v/>
      </c>
    </row>
    <row r="325" spans="1:13" ht="13.5" customHeight="1" x14ac:dyDescent="0.15">
      <c r="L325" s="88" t="str">
        <f t="shared" si="36"/>
        <v/>
      </c>
    </row>
    <row r="326" spans="1:13" ht="13.5" customHeight="1" x14ac:dyDescent="0.15">
      <c r="L326" s="88" t="str">
        <f t="shared" si="36"/>
        <v/>
      </c>
    </row>
    <row r="327" spans="1:13" ht="13.5" customHeight="1" x14ac:dyDescent="0.15">
      <c r="L327" s="88" t="str">
        <f t="shared" si="36"/>
        <v/>
      </c>
    </row>
    <row r="328" spans="1:13" ht="13.5" customHeight="1" x14ac:dyDescent="0.15">
      <c r="L328" s="88" t="str">
        <f t="shared" si="36"/>
        <v/>
      </c>
    </row>
    <row r="329" spans="1:13" x14ac:dyDescent="0.15">
      <c r="B329" s="83"/>
      <c r="C329" s="83"/>
      <c r="D329" s="83"/>
      <c r="F329" s="88">
        <f>A329</f>
        <v>0</v>
      </c>
      <c r="K329" s="103" t="str">
        <f>IF(J329="","",(2012-J329))</f>
        <v/>
      </c>
      <c r="L329" s="88" t="str">
        <f t="shared" si="36"/>
        <v/>
      </c>
    </row>
    <row r="330" spans="1:13" x14ac:dyDescent="0.15">
      <c r="B330" s="786" t="s">
        <v>1818</v>
      </c>
      <c r="C330" s="786"/>
      <c r="D330" s="796" t="s">
        <v>1819</v>
      </c>
      <c r="E330" s="796"/>
      <c r="F330" s="796"/>
      <c r="G330" s="796"/>
      <c r="H330" s="81" t="s">
        <v>1365</v>
      </c>
      <c r="I330" s="788" t="s">
        <v>1366</v>
      </c>
      <c r="J330" s="788"/>
      <c r="K330" s="788"/>
      <c r="L330" s="88" t="str">
        <f t="shared" si="36"/>
        <v/>
      </c>
    </row>
    <row r="331" spans="1:13" x14ac:dyDescent="0.15">
      <c r="B331" s="786"/>
      <c r="C331" s="786"/>
      <c r="D331" s="796"/>
      <c r="E331" s="796"/>
      <c r="F331" s="796"/>
      <c r="G331" s="796"/>
      <c r="H331" s="84">
        <f>COUNTIF($M$334:$M$368,"東近江市")</f>
        <v>22</v>
      </c>
      <c r="I331" s="798">
        <f>(H331/RIGHT(F368,2))</f>
        <v>0.62857142857142856</v>
      </c>
      <c r="J331" s="798"/>
      <c r="K331" s="798"/>
      <c r="L331" s="88" t="str">
        <f t="shared" si="36"/>
        <v/>
      </c>
    </row>
    <row r="332" spans="1:13" x14ac:dyDescent="0.15">
      <c r="B332" s="83" t="s">
        <v>1820</v>
      </c>
      <c r="C332" s="83"/>
      <c r="D332" s="83"/>
      <c r="F332" s="88">
        <f t="shared" ref="F332:F368" si="37">A332</f>
        <v>0</v>
      </c>
      <c r="K332" s="103" t="str">
        <f>IF(J332="","",(2012-J332))</f>
        <v/>
      </c>
      <c r="L332" s="88" t="str">
        <f t="shared" si="36"/>
        <v/>
      </c>
    </row>
    <row r="333" spans="1:13" x14ac:dyDescent="0.15">
      <c r="B333" s="799" t="s">
        <v>1821</v>
      </c>
      <c r="C333" s="799"/>
      <c r="F333" s="88">
        <f t="shared" si="37"/>
        <v>0</v>
      </c>
      <c r="G333" s="81" t="str">
        <f t="shared" ref="G333:G368" si="38">B333&amp;C333</f>
        <v>Ｋ　テニス　カレッジ</v>
      </c>
      <c r="K333" s="103" t="str">
        <f>IF(J333="","",(2012-J333))</f>
        <v/>
      </c>
      <c r="L333" s="88" t="str">
        <f t="shared" si="36"/>
        <v>OK</v>
      </c>
    </row>
    <row r="334" spans="1:13" x14ac:dyDescent="0.15">
      <c r="A334" s="81" t="s">
        <v>1822</v>
      </c>
      <c r="B334" s="160" t="s">
        <v>804</v>
      </c>
      <c r="C334" s="153" t="s">
        <v>805</v>
      </c>
      <c r="D334" s="81" t="s">
        <v>806</v>
      </c>
      <c r="F334" s="88" t="str">
        <f t="shared" si="37"/>
        <v>K01</v>
      </c>
      <c r="G334" s="81" t="str">
        <f t="shared" si="38"/>
        <v>稲岡和紀</v>
      </c>
      <c r="H334" s="109" t="s">
        <v>807</v>
      </c>
      <c r="I334" s="109" t="s">
        <v>278</v>
      </c>
      <c r="J334" s="129">
        <v>1978</v>
      </c>
      <c r="K334" s="103">
        <f t="shared" ref="K334:K368" si="39">IF(J334="","",(2013-J334))</f>
        <v>35</v>
      </c>
      <c r="L334" s="88" t="str">
        <f t="shared" si="36"/>
        <v>OK</v>
      </c>
      <c r="M334" s="111" t="s">
        <v>406</v>
      </c>
    </row>
    <row r="335" spans="1:13" x14ac:dyDescent="0.15">
      <c r="A335" s="81" t="s">
        <v>1823</v>
      </c>
      <c r="B335" s="81" t="s">
        <v>1824</v>
      </c>
      <c r="C335" s="81" t="s">
        <v>1825</v>
      </c>
      <c r="D335" s="81" t="s">
        <v>806</v>
      </c>
      <c r="F335" s="81" t="str">
        <f t="shared" si="37"/>
        <v>K02</v>
      </c>
      <c r="G335" s="81" t="str">
        <f t="shared" si="38"/>
        <v>大坪謙太</v>
      </c>
      <c r="H335" s="109" t="s">
        <v>807</v>
      </c>
      <c r="I335" s="109" t="s">
        <v>278</v>
      </c>
      <c r="J335" s="82">
        <v>2001</v>
      </c>
      <c r="K335" s="103">
        <f t="shared" si="39"/>
        <v>12</v>
      </c>
      <c r="L335" s="88" t="str">
        <f t="shared" si="36"/>
        <v>OK</v>
      </c>
      <c r="M335" s="111" t="s">
        <v>406</v>
      </c>
    </row>
    <row r="336" spans="1:13" x14ac:dyDescent="0.15">
      <c r="A336" s="81" t="s">
        <v>1826</v>
      </c>
      <c r="B336" s="161" t="s">
        <v>820</v>
      </c>
      <c r="C336" s="150" t="s">
        <v>821</v>
      </c>
      <c r="D336" s="81" t="s">
        <v>806</v>
      </c>
      <c r="F336" s="88" t="str">
        <f t="shared" si="37"/>
        <v>K03</v>
      </c>
      <c r="G336" s="81" t="str">
        <f t="shared" si="38"/>
        <v>小笠原光雄</v>
      </c>
      <c r="H336" s="109" t="s">
        <v>807</v>
      </c>
      <c r="I336" s="109" t="s">
        <v>278</v>
      </c>
      <c r="J336" s="129">
        <v>1963</v>
      </c>
      <c r="K336" s="103">
        <f t="shared" si="39"/>
        <v>50</v>
      </c>
      <c r="L336" s="88" t="str">
        <f t="shared" si="36"/>
        <v>OK</v>
      </c>
      <c r="M336" s="111" t="s">
        <v>406</v>
      </c>
    </row>
    <row r="337" spans="1:13" x14ac:dyDescent="0.15">
      <c r="A337" s="81" t="s">
        <v>1827</v>
      </c>
      <c r="B337" s="100" t="s">
        <v>825</v>
      </c>
      <c r="C337" s="100" t="s">
        <v>831</v>
      </c>
      <c r="D337" s="81" t="s">
        <v>806</v>
      </c>
      <c r="F337" s="88" t="str">
        <f t="shared" si="37"/>
        <v>K04</v>
      </c>
      <c r="G337" s="81" t="str">
        <f t="shared" si="38"/>
        <v>川上悠作</v>
      </c>
      <c r="H337" s="109" t="s">
        <v>807</v>
      </c>
      <c r="I337" s="109" t="s">
        <v>278</v>
      </c>
      <c r="J337" s="129">
        <v>2000</v>
      </c>
      <c r="K337" s="103">
        <f t="shared" si="39"/>
        <v>13</v>
      </c>
      <c r="L337" s="88" t="str">
        <f t="shared" si="36"/>
        <v>OK</v>
      </c>
      <c r="M337" s="111" t="s">
        <v>406</v>
      </c>
    </row>
    <row r="338" spans="1:13" x14ac:dyDescent="0.15">
      <c r="A338" s="81" t="s">
        <v>1828</v>
      </c>
      <c r="B338" s="161" t="s">
        <v>832</v>
      </c>
      <c r="C338" s="150" t="s">
        <v>833</v>
      </c>
      <c r="D338" s="81" t="s">
        <v>806</v>
      </c>
      <c r="F338" s="88" t="str">
        <f t="shared" si="37"/>
        <v>K05</v>
      </c>
      <c r="G338" s="81" t="str">
        <f t="shared" si="38"/>
        <v>川並和之</v>
      </c>
      <c r="H338" s="109" t="s">
        <v>807</v>
      </c>
      <c r="I338" s="109" t="s">
        <v>278</v>
      </c>
      <c r="J338" s="129">
        <v>1959</v>
      </c>
      <c r="K338" s="103">
        <f t="shared" si="39"/>
        <v>54</v>
      </c>
      <c r="L338" s="88" t="str">
        <f t="shared" si="36"/>
        <v>OK</v>
      </c>
      <c r="M338" s="111" t="s">
        <v>406</v>
      </c>
    </row>
    <row r="339" spans="1:13" x14ac:dyDescent="0.15">
      <c r="A339" s="81" t="s">
        <v>1829</v>
      </c>
      <c r="B339" s="160" t="s">
        <v>837</v>
      </c>
      <c r="C339" s="153" t="s">
        <v>838</v>
      </c>
      <c r="D339" s="81" t="s">
        <v>806</v>
      </c>
      <c r="F339" s="88" t="str">
        <f t="shared" si="37"/>
        <v>K06</v>
      </c>
      <c r="G339" s="81" t="str">
        <f t="shared" si="38"/>
        <v>菊居龍之介</v>
      </c>
      <c r="H339" s="109" t="s">
        <v>807</v>
      </c>
      <c r="I339" s="109" t="s">
        <v>278</v>
      </c>
      <c r="J339" s="129">
        <v>1997</v>
      </c>
      <c r="K339" s="103">
        <f t="shared" si="39"/>
        <v>16</v>
      </c>
      <c r="L339" s="88" t="str">
        <f t="shared" si="36"/>
        <v>OK</v>
      </c>
      <c r="M339" s="81" t="s">
        <v>311</v>
      </c>
    </row>
    <row r="340" spans="1:13" x14ac:dyDescent="0.15">
      <c r="A340" s="81" t="s">
        <v>1830</v>
      </c>
      <c r="B340" s="160" t="s">
        <v>370</v>
      </c>
      <c r="C340" s="153" t="s">
        <v>840</v>
      </c>
      <c r="D340" s="81" t="s">
        <v>806</v>
      </c>
      <c r="F340" s="88" t="str">
        <f t="shared" si="37"/>
        <v>K07</v>
      </c>
      <c r="G340" s="81" t="str">
        <f t="shared" si="38"/>
        <v>木村善和</v>
      </c>
      <c r="H340" s="109" t="s">
        <v>807</v>
      </c>
      <c r="I340" s="109" t="s">
        <v>278</v>
      </c>
      <c r="J340" s="129">
        <v>1962</v>
      </c>
      <c r="K340" s="103">
        <f t="shared" si="39"/>
        <v>51</v>
      </c>
      <c r="L340" s="88" t="str">
        <f t="shared" si="36"/>
        <v>OK</v>
      </c>
      <c r="M340" s="81" t="s">
        <v>841</v>
      </c>
    </row>
    <row r="341" spans="1:13" x14ac:dyDescent="0.15">
      <c r="A341" s="81" t="s">
        <v>1831</v>
      </c>
      <c r="B341" s="160" t="s">
        <v>1262</v>
      </c>
      <c r="C341" s="153" t="s">
        <v>1832</v>
      </c>
      <c r="D341" s="81" t="s">
        <v>806</v>
      </c>
      <c r="F341" s="88" t="str">
        <f t="shared" si="37"/>
        <v>K08</v>
      </c>
      <c r="G341" s="81" t="str">
        <f t="shared" si="38"/>
        <v>久保田敬司</v>
      </c>
      <c r="H341" s="109" t="s">
        <v>807</v>
      </c>
      <c r="I341" s="109" t="s">
        <v>278</v>
      </c>
      <c r="J341" s="129">
        <v>1963</v>
      </c>
      <c r="K341" s="103">
        <f t="shared" si="39"/>
        <v>50</v>
      </c>
      <c r="L341" s="88" t="str">
        <f t="shared" si="36"/>
        <v>OK</v>
      </c>
      <c r="M341" s="81" t="s">
        <v>662</v>
      </c>
    </row>
    <row r="342" spans="1:13" x14ac:dyDescent="0.15">
      <c r="A342" s="81" t="s">
        <v>1833</v>
      </c>
      <c r="B342" s="100" t="s">
        <v>1834</v>
      </c>
      <c r="C342" s="100" t="s">
        <v>1835</v>
      </c>
      <c r="D342" s="81" t="s">
        <v>806</v>
      </c>
      <c r="F342" s="88" t="str">
        <f t="shared" si="37"/>
        <v>K09</v>
      </c>
      <c r="G342" s="81" t="str">
        <f t="shared" si="38"/>
        <v>小澤藤信</v>
      </c>
      <c r="H342" s="109" t="s">
        <v>807</v>
      </c>
      <c r="I342" s="109" t="s">
        <v>278</v>
      </c>
      <c r="J342" s="129">
        <v>1964</v>
      </c>
      <c r="K342" s="103">
        <f t="shared" si="39"/>
        <v>49</v>
      </c>
      <c r="L342" s="88" t="str">
        <f t="shared" si="36"/>
        <v>OK</v>
      </c>
      <c r="M342" s="81" t="s">
        <v>279</v>
      </c>
    </row>
    <row r="343" spans="1:13" x14ac:dyDescent="0.15">
      <c r="A343" s="81" t="s">
        <v>1836</v>
      </c>
      <c r="B343" s="161" t="s">
        <v>574</v>
      </c>
      <c r="C343" s="150" t="s">
        <v>843</v>
      </c>
      <c r="D343" s="81" t="s">
        <v>806</v>
      </c>
      <c r="F343" s="88" t="str">
        <f t="shared" si="37"/>
        <v>K10</v>
      </c>
      <c r="G343" s="81" t="str">
        <f t="shared" si="38"/>
        <v>竹村　治</v>
      </c>
      <c r="H343" s="109" t="s">
        <v>807</v>
      </c>
      <c r="I343" s="109" t="s">
        <v>278</v>
      </c>
      <c r="J343" s="129">
        <v>1961</v>
      </c>
      <c r="K343" s="103">
        <f t="shared" si="39"/>
        <v>52</v>
      </c>
      <c r="L343" s="88" t="str">
        <f t="shared" si="36"/>
        <v>OK</v>
      </c>
      <c r="M343" s="81" t="s">
        <v>844</v>
      </c>
    </row>
    <row r="344" spans="1:13" x14ac:dyDescent="0.15">
      <c r="A344" s="81" t="s">
        <v>1837</v>
      </c>
      <c r="B344" s="160" t="s">
        <v>711</v>
      </c>
      <c r="C344" s="153" t="s">
        <v>847</v>
      </c>
      <c r="D344" s="81" t="s">
        <v>806</v>
      </c>
      <c r="F344" s="88" t="str">
        <f t="shared" si="37"/>
        <v>K11</v>
      </c>
      <c r="G344" s="81" t="str">
        <f t="shared" si="38"/>
        <v>坪田真嘉</v>
      </c>
      <c r="H344" s="109" t="s">
        <v>807</v>
      </c>
      <c r="I344" s="109" t="s">
        <v>278</v>
      </c>
      <c r="J344" s="129">
        <v>1976</v>
      </c>
      <c r="K344" s="103">
        <f t="shared" si="39"/>
        <v>37</v>
      </c>
      <c r="L344" s="88" t="str">
        <f t="shared" si="36"/>
        <v>OK</v>
      </c>
      <c r="M344" s="111" t="s">
        <v>406</v>
      </c>
    </row>
    <row r="345" spans="1:13" x14ac:dyDescent="0.15">
      <c r="A345" s="81" t="s">
        <v>1838</v>
      </c>
      <c r="B345" s="160" t="s">
        <v>1839</v>
      </c>
      <c r="C345" s="153" t="s">
        <v>1840</v>
      </c>
      <c r="D345" s="81" t="s">
        <v>806</v>
      </c>
      <c r="F345" s="88" t="str">
        <f t="shared" si="37"/>
        <v>K12</v>
      </c>
      <c r="G345" s="81" t="str">
        <f t="shared" si="38"/>
        <v>寺川義廣</v>
      </c>
      <c r="H345" s="109" t="s">
        <v>807</v>
      </c>
      <c r="I345" s="109" t="s">
        <v>278</v>
      </c>
      <c r="J345" s="129">
        <v>1956</v>
      </c>
      <c r="K345" s="103">
        <f t="shared" si="39"/>
        <v>57</v>
      </c>
      <c r="L345" s="88" t="str">
        <f t="shared" si="36"/>
        <v>OK</v>
      </c>
      <c r="M345" s="111" t="s">
        <v>406</v>
      </c>
    </row>
    <row r="346" spans="1:13" x14ac:dyDescent="0.15">
      <c r="A346" s="81" t="s">
        <v>1841</v>
      </c>
      <c r="B346" s="160" t="s">
        <v>849</v>
      </c>
      <c r="C346" s="153" t="s">
        <v>850</v>
      </c>
      <c r="D346" s="81" t="s">
        <v>806</v>
      </c>
      <c r="F346" s="88" t="str">
        <f t="shared" si="37"/>
        <v>K13</v>
      </c>
      <c r="G346" s="81" t="str">
        <f t="shared" si="38"/>
        <v>永里裕次</v>
      </c>
      <c r="H346" s="109" t="s">
        <v>807</v>
      </c>
      <c r="I346" s="109" t="s">
        <v>278</v>
      </c>
      <c r="J346" s="129">
        <v>1979</v>
      </c>
      <c r="K346" s="103">
        <f t="shared" si="39"/>
        <v>34</v>
      </c>
      <c r="L346" s="88" t="str">
        <f t="shared" si="36"/>
        <v>OK</v>
      </c>
      <c r="M346" s="81" t="s">
        <v>851</v>
      </c>
    </row>
    <row r="347" spans="1:13" x14ac:dyDescent="0.15">
      <c r="A347" s="81" t="s">
        <v>1842</v>
      </c>
      <c r="B347" s="160" t="s">
        <v>292</v>
      </c>
      <c r="C347" s="153" t="s">
        <v>858</v>
      </c>
      <c r="D347" s="81" t="s">
        <v>806</v>
      </c>
      <c r="F347" s="88" t="str">
        <f t="shared" si="37"/>
        <v>K14</v>
      </c>
      <c r="G347" s="81" t="str">
        <f t="shared" si="38"/>
        <v>中村喜彦</v>
      </c>
      <c r="H347" s="109" t="s">
        <v>807</v>
      </c>
      <c r="I347" s="109" t="s">
        <v>278</v>
      </c>
      <c r="J347" s="129">
        <v>1957</v>
      </c>
      <c r="K347" s="103">
        <f t="shared" si="39"/>
        <v>56</v>
      </c>
      <c r="L347" s="88" t="str">
        <f t="shared" si="36"/>
        <v>OK</v>
      </c>
      <c r="M347" s="111" t="s">
        <v>406</v>
      </c>
    </row>
    <row r="348" spans="1:13" x14ac:dyDescent="0.15">
      <c r="A348" s="81" t="s">
        <v>1843</v>
      </c>
      <c r="B348" s="160" t="s">
        <v>292</v>
      </c>
      <c r="C348" s="153" t="s">
        <v>860</v>
      </c>
      <c r="D348" s="81" t="s">
        <v>806</v>
      </c>
      <c r="F348" s="88" t="str">
        <f t="shared" si="37"/>
        <v>K15</v>
      </c>
      <c r="G348" s="81" t="str">
        <f t="shared" si="38"/>
        <v>中村浩之</v>
      </c>
      <c r="H348" s="109" t="s">
        <v>807</v>
      </c>
      <c r="I348" s="109" t="s">
        <v>278</v>
      </c>
      <c r="J348" s="129">
        <v>1981</v>
      </c>
      <c r="K348" s="103">
        <f t="shared" si="39"/>
        <v>32</v>
      </c>
      <c r="L348" s="88" t="str">
        <f t="shared" si="36"/>
        <v>OK</v>
      </c>
      <c r="M348" s="111" t="s">
        <v>406</v>
      </c>
    </row>
    <row r="349" spans="1:13" x14ac:dyDescent="0.15">
      <c r="A349" s="81" t="s">
        <v>1844</v>
      </c>
      <c r="B349" s="160" t="s">
        <v>1845</v>
      </c>
      <c r="C349" s="153" t="s">
        <v>734</v>
      </c>
      <c r="D349" s="81" t="s">
        <v>806</v>
      </c>
      <c r="F349" s="88" t="str">
        <f t="shared" si="37"/>
        <v>K16</v>
      </c>
      <c r="G349" s="81" t="str">
        <f t="shared" si="38"/>
        <v>中村　卓</v>
      </c>
      <c r="H349" s="109" t="s">
        <v>807</v>
      </c>
      <c r="I349" s="109" t="s">
        <v>278</v>
      </c>
      <c r="J349" s="129">
        <v>1982</v>
      </c>
      <c r="K349" s="103">
        <f t="shared" si="39"/>
        <v>31</v>
      </c>
      <c r="L349" s="88" t="str">
        <f t="shared" si="36"/>
        <v>OK</v>
      </c>
      <c r="M349" s="111" t="s">
        <v>406</v>
      </c>
    </row>
    <row r="350" spans="1:13" x14ac:dyDescent="0.15">
      <c r="A350" s="81" t="s">
        <v>1846</v>
      </c>
      <c r="B350" s="160" t="s">
        <v>1847</v>
      </c>
      <c r="C350" s="153" t="s">
        <v>1848</v>
      </c>
      <c r="D350" s="81" t="s">
        <v>806</v>
      </c>
      <c r="F350" s="88" t="str">
        <f t="shared" si="37"/>
        <v>K17</v>
      </c>
      <c r="G350" s="81" t="str">
        <f t="shared" si="38"/>
        <v>疋田之宏</v>
      </c>
      <c r="H350" s="109" t="s">
        <v>807</v>
      </c>
      <c r="I350" s="109" t="s">
        <v>278</v>
      </c>
      <c r="J350" s="129">
        <v>1960</v>
      </c>
      <c r="K350" s="103">
        <f t="shared" si="39"/>
        <v>53</v>
      </c>
      <c r="L350" s="88" t="str">
        <f t="shared" si="36"/>
        <v>OK</v>
      </c>
      <c r="M350" s="111" t="s">
        <v>406</v>
      </c>
    </row>
    <row r="351" spans="1:13" x14ac:dyDescent="0.15">
      <c r="A351" s="81" t="s">
        <v>1849</v>
      </c>
      <c r="B351" s="160" t="s">
        <v>1850</v>
      </c>
      <c r="C351" s="153" t="s">
        <v>1851</v>
      </c>
      <c r="D351" s="81" t="s">
        <v>806</v>
      </c>
      <c r="F351" s="88" t="str">
        <f t="shared" si="37"/>
        <v>K18</v>
      </c>
      <c r="G351" s="81" t="str">
        <f t="shared" si="38"/>
        <v>見並耕介</v>
      </c>
      <c r="H351" s="109" t="s">
        <v>807</v>
      </c>
      <c r="I351" s="109" t="s">
        <v>278</v>
      </c>
      <c r="J351" s="129">
        <v>1985</v>
      </c>
      <c r="K351" s="103">
        <f t="shared" si="39"/>
        <v>28</v>
      </c>
      <c r="L351" s="88" t="str">
        <f t="shared" si="36"/>
        <v>OK</v>
      </c>
      <c r="M351" s="111" t="s">
        <v>406</v>
      </c>
    </row>
    <row r="352" spans="1:13" x14ac:dyDescent="0.15">
      <c r="A352" s="81" t="s">
        <v>1852</v>
      </c>
      <c r="B352" s="160" t="s">
        <v>865</v>
      </c>
      <c r="C352" s="153" t="s">
        <v>866</v>
      </c>
      <c r="D352" s="81" t="s">
        <v>806</v>
      </c>
      <c r="F352" s="88" t="str">
        <f t="shared" si="37"/>
        <v>K19</v>
      </c>
      <c r="G352" s="81" t="str">
        <f t="shared" si="38"/>
        <v>宮嶋利行</v>
      </c>
      <c r="H352" s="109" t="s">
        <v>807</v>
      </c>
      <c r="I352" s="109" t="s">
        <v>278</v>
      </c>
      <c r="J352" s="129">
        <v>1961</v>
      </c>
      <c r="K352" s="103">
        <f t="shared" si="39"/>
        <v>52</v>
      </c>
      <c r="L352" s="88" t="str">
        <f t="shared" si="36"/>
        <v>OK</v>
      </c>
      <c r="M352" s="81" t="s">
        <v>311</v>
      </c>
    </row>
    <row r="353" spans="1:13" x14ac:dyDescent="0.15">
      <c r="A353" s="81" t="s">
        <v>1853</v>
      </c>
      <c r="B353" s="160" t="s">
        <v>868</v>
      </c>
      <c r="C353" s="153" t="s">
        <v>869</v>
      </c>
      <c r="D353" s="81" t="s">
        <v>806</v>
      </c>
      <c r="F353" s="88" t="str">
        <f t="shared" si="37"/>
        <v>K20</v>
      </c>
      <c r="G353" s="81" t="str">
        <f t="shared" si="38"/>
        <v>山口直彦</v>
      </c>
      <c r="H353" s="109" t="s">
        <v>807</v>
      </c>
      <c r="I353" s="109" t="s">
        <v>278</v>
      </c>
      <c r="J353" s="129">
        <v>1986</v>
      </c>
      <c r="K353" s="103">
        <f t="shared" si="39"/>
        <v>27</v>
      </c>
      <c r="L353" s="88" t="str">
        <f t="shared" si="36"/>
        <v>OK</v>
      </c>
      <c r="M353" s="111" t="s">
        <v>406</v>
      </c>
    </row>
    <row r="354" spans="1:13" x14ac:dyDescent="0.15">
      <c r="A354" s="81" t="s">
        <v>1854</v>
      </c>
      <c r="B354" s="160" t="s">
        <v>868</v>
      </c>
      <c r="C354" s="153" t="s">
        <v>871</v>
      </c>
      <c r="D354" s="81" t="s">
        <v>806</v>
      </c>
      <c r="F354" s="88" t="str">
        <f t="shared" si="37"/>
        <v>K21</v>
      </c>
      <c r="G354" s="81" t="str">
        <f t="shared" si="38"/>
        <v>山口真彦</v>
      </c>
      <c r="H354" s="109" t="s">
        <v>807</v>
      </c>
      <c r="I354" s="109" t="s">
        <v>278</v>
      </c>
      <c r="J354" s="129">
        <v>1988</v>
      </c>
      <c r="K354" s="103">
        <f t="shared" si="39"/>
        <v>25</v>
      </c>
      <c r="L354" s="88" t="str">
        <f t="shared" si="36"/>
        <v>OK</v>
      </c>
      <c r="M354" s="111" t="s">
        <v>406</v>
      </c>
    </row>
    <row r="355" spans="1:13" x14ac:dyDescent="0.15">
      <c r="A355" s="81" t="s">
        <v>1855</v>
      </c>
      <c r="B355" s="160" t="s">
        <v>95</v>
      </c>
      <c r="C355" s="153" t="s">
        <v>1066</v>
      </c>
      <c r="D355" s="81" t="s">
        <v>806</v>
      </c>
      <c r="F355" s="88" t="str">
        <f t="shared" si="37"/>
        <v>K22</v>
      </c>
      <c r="G355" s="81" t="str">
        <f t="shared" si="38"/>
        <v>山田直八</v>
      </c>
      <c r="H355" s="109" t="s">
        <v>807</v>
      </c>
      <c r="I355" s="109" t="s">
        <v>278</v>
      </c>
      <c r="J355" s="129">
        <v>1972</v>
      </c>
      <c r="K355" s="103">
        <f t="shared" si="39"/>
        <v>41</v>
      </c>
      <c r="L355" s="88" t="str">
        <f t="shared" ref="L355:L391" si="40">IF(G355="","",IF(COUNTIF($G$3:$G$613,G355)&gt;1,"2重登録","OK"))</f>
        <v>OK</v>
      </c>
      <c r="M355" s="81" t="s">
        <v>662</v>
      </c>
    </row>
    <row r="356" spans="1:13" x14ac:dyDescent="0.15">
      <c r="A356" s="81" t="s">
        <v>1856</v>
      </c>
      <c r="B356" s="160" t="s">
        <v>408</v>
      </c>
      <c r="C356" s="153" t="s">
        <v>1857</v>
      </c>
      <c r="D356" s="81" t="s">
        <v>806</v>
      </c>
      <c r="F356" s="88" t="str">
        <f t="shared" si="37"/>
        <v>K23</v>
      </c>
      <c r="G356" s="81" t="str">
        <f t="shared" si="38"/>
        <v>山本修平</v>
      </c>
      <c r="H356" s="109" t="s">
        <v>807</v>
      </c>
      <c r="I356" s="109" t="s">
        <v>303</v>
      </c>
      <c r="J356" s="129">
        <v>1978</v>
      </c>
      <c r="K356" s="103">
        <f t="shared" si="39"/>
        <v>35</v>
      </c>
      <c r="L356" s="88" t="str">
        <f t="shared" si="40"/>
        <v>OK</v>
      </c>
      <c r="M356" s="111" t="s">
        <v>406</v>
      </c>
    </row>
    <row r="357" spans="1:13" x14ac:dyDescent="0.15">
      <c r="A357" s="81" t="s">
        <v>1858</v>
      </c>
      <c r="B357" s="142" t="s">
        <v>1859</v>
      </c>
      <c r="C357" s="142" t="s">
        <v>1860</v>
      </c>
      <c r="D357" s="81" t="s">
        <v>806</v>
      </c>
      <c r="F357" s="88" t="str">
        <f t="shared" si="37"/>
        <v>K24</v>
      </c>
      <c r="G357" s="81" t="str">
        <f t="shared" si="38"/>
        <v>浅野木奈子</v>
      </c>
      <c r="H357" s="109" t="s">
        <v>807</v>
      </c>
      <c r="I357" s="109" t="s">
        <v>303</v>
      </c>
      <c r="J357" s="129">
        <v>1969</v>
      </c>
      <c r="K357" s="103">
        <f t="shared" si="39"/>
        <v>44</v>
      </c>
      <c r="L357" s="88" t="str">
        <f t="shared" si="40"/>
        <v>OK</v>
      </c>
      <c r="M357" s="81" t="s">
        <v>1861</v>
      </c>
    </row>
    <row r="358" spans="1:13" x14ac:dyDescent="0.15">
      <c r="A358" s="81" t="s">
        <v>1862</v>
      </c>
      <c r="B358" s="162" t="s">
        <v>877</v>
      </c>
      <c r="C358" s="157" t="s">
        <v>878</v>
      </c>
      <c r="D358" s="81" t="s">
        <v>806</v>
      </c>
      <c r="F358" s="88" t="str">
        <f t="shared" si="37"/>
        <v>K25</v>
      </c>
      <c r="G358" s="81" t="str">
        <f t="shared" si="38"/>
        <v>石原はる美</v>
      </c>
      <c r="H358" s="109" t="s">
        <v>807</v>
      </c>
      <c r="I358" s="109" t="s">
        <v>303</v>
      </c>
      <c r="J358" s="129">
        <v>1964</v>
      </c>
      <c r="K358" s="103">
        <f t="shared" si="39"/>
        <v>49</v>
      </c>
      <c r="L358" s="88" t="str">
        <f t="shared" si="40"/>
        <v>OK</v>
      </c>
      <c r="M358" s="111" t="s">
        <v>406</v>
      </c>
    </row>
    <row r="359" spans="1:13" x14ac:dyDescent="0.15">
      <c r="A359" s="81" t="s">
        <v>1863</v>
      </c>
      <c r="B359" s="163" t="s">
        <v>1864</v>
      </c>
      <c r="C359" s="147" t="s">
        <v>1865</v>
      </c>
      <c r="D359" s="81" t="s">
        <v>806</v>
      </c>
      <c r="F359" s="88" t="str">
        <f t="shared" si="37"/>
        <v>K26</v>
      </c>
      <c r="G359" s="81" t="str">
        <f t="shared" si="38"/>
        <v>伊東祐希子</v>
      </c>
      <c r="H359" s="109" t="s">
        <v>807</v>
      </c>
      <c r="I359" s="109" t="s">
        <v>303</v>
      </c>
      <c r="J359" s="82">
        <v>1980</v>
      </c>
      <c r="K359" s="103">
        <f t="shared" si="39"/>
        <v>33</v>
      </c>
      <c r="L359" s="88" t="str">
        <f t="shared" si="40"/>
        <v>OK</v>
      </c>
      <c r="M359" s="81" t="s">
        <v>851</v>
      </c>
    </row>
    <row r="360" spans="1:13" x14ac:dyDescent="0.15">
      <c r="A360" s="81" t="s">
        <v>1866</v>
      </c>
      <c r="B360" s="163" t="s">
        <v>820</v>
      </c>
      <c r="C360" s="147" t="s">
        <v>888</v>
      </c>
      <c r="D360" s="81" t="s">
        <v>806</v>
      </c>
      <c r="F360" s="88" t="str">
        <f t="shared" si="37"/>
        <v>K27</v>
      </c>
      <c r="G360" s="81" t="str">
        <f t="shared" si="38"/>
        <v>小笠原容子</v>
      </c>
      <c r="H360" s="109" t="s">
        <v>807</v>
      </c>
      <c r="I360" s="109" t="s">
        <v>303</v>
      </c>
      <c r="J360" s="129">
        <v>1964</v>
      </c>
      <c r="K360" s="103">
        <f t="shared" si="39"/>
        <v>49</v>
      </c>
      <c r="L360" s="88" t="str">
        <f t="shared" si="40"/>
        <v>OK</v>
      </c>
      <c r="M360" s="111" t="s">
        <v>406</v>
      </c>
    </row>
    <row r="361" spans="1:13" x14ac:dyDescent="0.15">
      <c r="A361" s="81" t="s">
        <v>1867</v>
      </c>
      <c r="B361" s="163" t="s">
        <v>890</v>
      </c>
      <c r="C361" s="147" t="s">
        <v>891</v>
      </c>
      <c r="D361" s="81" t="s">
        <v>806</v>
      </c>
      <c r="F361" s="88" t="str">
        <f t="shared" si="37"/>
        <v>K28</v>
      </c>
      <c r="G361" s="81" t="str">
        <f t="shared" si="38"/>
        <v>梶木和子</v>
      </c>
      <c r="H361" s="109" t="s">
        <v>807</v>
      </c>
      <c r="I361" s="109" t="s">
        <v>303</v>
      </c>
      <c r="J361" s="129">
        <v>1960</v>
      </c>
      <c r="K361" s="103">
        <f t="shared" si="39"/>
        <v>53</v>
      </c>
      <c r="L361" s="88" t="str">
        <f t="shared" si="40"/>
        <v>OK</v>
      </c>
      <c r="M361" s="81" t="s">
        <v>279</v>
      </c>
    </row>
    <row r="362" spans="1:13" x14ac:dyDescent="0.15">
      <c r="A362" s="81" t="s">
        <v>1868</v>
      </c>
      <c r="B362" s="163" t="s">
        <v>511</v>
      </c>
      <c r="C362" s="147" t="s">
        <v>895</v>
      </c>
      <c r="D362" s="81" t="s">
        <v>806</v>
      </c>
      <c r="F362" s="88" t="str">
        <f t="shared" si="37"/>
        <v>K29</v>
      </c>
      <c r="G362" s="81" t="str">
        <f t="shared" si="38"/>
        <v>田中和枝</v>
      </c>
      <c r="H362" s="109" t="s">
        <v>807</v>
      </c>
      <c r="I362" s="109" t="s">
        <v>303</v>
      </c>
      <c r="J362" s="129">
        <v>1965</v>
      </c>
      <c r="K362" s="103">
        <f t="shared" si="39"/>
        <v>48</v>
      </c>
      <c r="L362" s="88" t="str">
        <f t="shared" si="40"/>
        <v>OK</v>
      </c>
      <c r="M362" s="111" t="s">
        <v>406</v>
      </c>
    </row>
    <row r="363" spans="1:13" x14ac:dyDescent="0.15">
      <c r="A363" s="81" t="s">
        <v>1869</v>
      </c>
      <c r="B363" s="163" t="s">
        <v>1870</v>
      </c>
      <c r="C363" s="147" t="s">
        <v>1871</v>
      </c>
      <c r="D363" s="81" t="s">
        <v>806</v>
      </c>
      <c r="F363" s="88" t="str">
        <f t="shared" si="37"/>
        <v>K30</v>
      </c>
      <c r="G363" s="81" t="str">
        <f t="shared" si="38"/>
        <v>谷　寿子</v>
      </c>
      <c r="H363" s="109" t="s">
        <v>807</v>
      </c>
      <c r="I363" s="109" t="s">
        <v>303</v>
      </c>
      <c r="J363" s="129">
        <v>1960</v>
      </c>
      <c r="K363" s="103">
        <f t="shared" si="39"/>
        <v>53</v>
      </c>
      <c r="L363" s="88" t="str">
        <f t="shared" si="40"/>
        <v>OK</v>
      </c>
      <c r="M363" s="111" t="s">
        <v>406</v>
      </c>
    </row>
    <row r="364" spans="1:13" x14ac:dyDescent="0.15">
      <c r="A364" s="81" t="s">
        <v>1872</v>
      </c>
      <c r="B364" s="163" t="s">
        <v>900</v>
      </c>
      <c r="C364" s="147" t="s">
        <v>901</v>
      </c>
      <c r="D364" s="81" t="s">
        <v>806</v>
      </c>
      <c r="F364" s="88" t="str">
        <f t="shared" si="37"/>
        <v>K31</v>
      </c>
      <c r="G364" s="81" t="str">
        <f t="shared" si="38"/>
        <v>永松貴子</v>
      </c>
      <c r="H364" s="109" t="s">
        <v>807</v>
      </c>
      <c r="I364" s="109" t="s">
        <v>303</v>
      </c>
      <c r="J364" s="129">
        <v>1962</v>
      </c>
      <c r="K364" s="103">
        <f t="shared" si="39"/>
        <v>51</v>
      </c>
      <c r="L364" s="88" t="str">
        <f t="shared" si="40"/>
        <v>OK</v>
      </c>
      <c r="M364" s="81" t="s">
        <v>279</v>
      </c>
    </row>
    <row r="365" spans="1:13" x14ac:dyDescent="0.15">
      <c r="A365" s="81" t="s">
        <v>1873</v>
      </c>
      <c r="B365" s="163" t="s">
        <v>902</v>
      </c>
      <c r="C365" s="147" t="s">
        <v>903</v>
      </c>
      <c r="D365" s="81" t="s">
        <v>806</v>
      </c>
      <c r="F365" s="88" t="str">
        <f t="shared" si="37"/>
        <v>K32</v>
      </c>
      <c r="G365" s="81" t="str">
        <f t="shared" si="38"/>
        <v>福永裕美</v>
      </c>
      <c r="H365" s="109" t="s">
        <v>807</v>
      </c>
      <c r="I365" s="109" t="s">
        <v>303</v>
      </c>
      <c r="J365" s="129">
        <v>1963</v>
      </c>
      <c r="K365" s="103">
        <f t="shared" si="39"/>
        <v>50</v>
      </c>
      <c r="L365" s="88" t="str">
        <f t="shared" si="40"/>
        <v>OK</v>
      </c>
      <c r="M365" s="111" t="s">
        <v>406</v>
      </c>
    </row>
    <row r="366" spans="1:13" x14ac:dyDescent="0.15">
      <c r="A366" s="81" t="s">
        <v>1874</v>
      </c>
      <c r="B366" s="163" t="s">
        <v>95</v>
      </c>
      <c r="C366" s="147" t="s">
        <v>1875</v>
      </c>
      <c r="D366" s="81" t="s">
        <v>806</v>
      </c>
      <c r="F366" s="88" t="str">
        <f t="shared" si="37"/>
        <v>K33</v>
      </c>
      <c r="G366" s="81" t="str">
        <f t="shared" si="38"/>
        <v>山田昌枝</v>
      </c>
      <c r="H366" s="109" t="s">
        <v>807</v>
      </c>
      <c r="I366" s="109" t="s">
        <v>303</v>
      </c>
      <c r="J366" s="129">
        <v>1972</v>
      </c>
      <c r="K366" s="103">
        <f t="shared" si="39"/>
        <v>41</v>
      </c>
      <c r="L366" s="88" t="str">
        <f t="shared" si="40"/>
        <v>OK</v>
      </c>
      <c r="M366" s="81" t="s">
        <v>662</v>
      </c>
    </row>
    <row r="367" spans="1:13" x14ac:dyDescent="0.15">
      <c r="A367" s="81" t="s">
        <v>1876</v>
      </c>
      <c r="B367" s="111" t="s">
        <v>868</v>
      </c>
      <c r="C367" s="111" t="s">
        <v>908</v>
      </c>
      <c r="D367" s="81" t="s">
        <v>806</v>
      </c>
      <c r="F367" s="88" t="str">
        <f t="shared" si="37"/>
        <v>K34</v>
      </c>
      <c r="G367" s="81" t="str">
        <f t="shared" si="38"/>
        <v>山口美由希</v>
      </c>
      <c r="H367" s="109" t="s">
        <v>807</v>
      </c>
      <c r="I367" s="109" t="s">
        <v>303</v>
      </c>
      <c r="J367" s="82">
        <v>1989</v>
      </c>
      <c r="K367" s="82">
        <f t="shared" si="39"/>
        <v>24</v>
      </c>
      <c r="L367" s="88" t="str">
        <f t="shared" si="40"/>
        <v>OK</v>
      </c>
      <c r="M367" s="111" t="s">
        <v>406</v>
      </c>
    </row>
    <row r="368" spans="1:13" x14ac:dyDescent="0.15">
      <c r="A368" s="81" t="s">
        <v>1877</v>
      </c>
      <c r="B368" s="111" t="s">
        <v>995</v>
      </c>
      <c r="C368" s="111" t="s">
        <v>996</v>
      </c>
      <c r="D368" s="81" t="s">
        <v>806</v>
      </c>
      <c r="F368" s="88" t="str">
        <f t="shared" si="37"/>
        <v>K35</v>
      </c>
      <c r="G368" s="81" t="str">
        <f t="shared" si="38"/>
        <v>村田朋子</v>
      </c>
      <c r="H368" s="109" t="s">
        <v>807</v>
      </c>
      <c r="I368" s="109" t="s">
        <v>303</v>
      </c>
      <c r="J368" s="82">
        <v>1959</v>
      </c>
      <c r="K368" s="82">
        <f t="shared" si="39"/>
        <v>54</v>
      </c>
      <c r="L368" s="88" t="str">
        <f t="shared" si="40"/>
        <v>OK</v>
      </c>
      <c r="M368" s="111" t="s">
        <v>406</v>
      </c>
    </row>
    <row r="369" spans="2:12" x14ac:dyDescent="0.15">
      <c r="B369" s="111"/>
      <c r="C369" s="111"/>
      <c r="F369" s="88"/>
      <c r="H369" s="109"/>
      <c r="I369" s="109"/>
      <c r="L369" s="88" t="str">
        <f t="shared" si="40"/>
        <v/>
      </c>
    </row>
    <row r="370" spans="2:12" x14ac:dyDescent="0.15">
      <c r="F370" s="88"/>
      <c r="H370" s="109"/>
      <c r="I370" s="109"/>
      <c r="L370" s="88" t="str">
        <f t="shared" si="40"/>
        <v/>
      </c>
    </row>
    <row r="371" spans="2:12" x14ac:dyDescent="0.15">
      <c r="F371" s="88"/>
      <c r="H371" s="109"/>
      <c r="I371" s="109"/>
      <c r="L371" s="88" t="str">
        <f t="shared" si="40"/>
        <v/>
      </c>
    </row>
    <row r="372" spans="2:12" x14ac:dyDescent="0.15">
      <c r="F372" s="88"/>
      <c r="H372" s="109"/>
      <c r="I372" s="109"/>
      <c r="L372" s="88" t="str">
        <f t="shared" si="40"/>
        <v/>
      </c>
    </row>
    <row r="373" spans="2:12" x14ac:dyDescent="0.15">
      <c r="F373" s="88"/>
      <c r="H373" s="109"/>
      <c r="I373" s="109"/>
      <c r="L373" s="88" t="str">
        <f t="shared" si="40"/>
        <v/>
      </c>
    </row>
    <row r="374" spans="2:12" x14ac:dyDescent="0.15">
      <c r="F374" s="88"/>
      <c r="H374" s="109"/>
      <c r="I374" s="109"/>
      <c r="L374" s="88" t="str">
        <f t="shared" si="40"/>
        <v/>
      </c>
    </row>
    <row r="375" spans="2:12" x14ac:dyDescent="0.15">
      <c r="F375" s="88"/>
      <c r="H375" s="109"/>
      <c r="I375" s="109"/>
      <c r="L375" s="88" t="str">
        <f t="shared" si="40"/>
        <v/>
      </c>
    </row>
    <row r="376" spans="2:12" x14ac:dyDescent="0.15">
      <c r="F376" s="88"/>
      <c r="H376" s="109"/>
      <c r="I376" s="109"/>
      <c r="L376" s="88" t="str">
        <f t="shared" si="40"/>
        <v/>
      </c>
    </row>
    <row r="377" spans="2:12" x14ac:dyDescent="0.15">
      <c r="F377" s="88"/>
      <c r="H377" s="109"/>
      <c r="I377" s="109"/>
      <c r="L377" s="88" t="str">
        <f t="shared" si="40"/>
        <v/>
      </c>
    </row>
    <row r="378" spans="2:12" x14ac:dyDescent="0.15">
      <c r="F378" s="88"/>
      <c r="H378" s="109"/>
      <c r="I378" s="109"/>
      <c r="L378" s="88" t="str">
        <f t="shared" si="40"/>
        <v/>
      </c>
    </row>
    <row r="379" spans="2:12" x14ac:dyDescent="0.15">
      <c r="F379" s="88"/>
      <c r="H379" s="109"/>
      <c r="I379" s="109"/>
      <c r="L379" s="88" t="str">
        <f t="shared" si="40"/>
        <v/>
      </c>
    </row>
    <row r="380" spans="2:12" x14ac:dyDescent="0.15">
      <c r="F380" s="88"/>
      <c r="H380" s="109"/>
      <c r="I380" s="109"/>
      <c r="L380" s="88" t="str">
        <f t="shared" si="40"/>
        <v/>
      </c>
    </row>
    <row r="381" spans="2:12" x14ac:dyDescent="0.15">
      <c r="F381" s="88"/>
      <c r="H381" s="109"/>
      <c r="I381" s="109"/>
      <c r="L381" s="88" t="str">
        <f t="shared" si="40"/>
        <v/>
      </c>
    </row>
    <row r="382" spans="2:12" x14ac:dyDescent="0.15">
      <c r="F382" s="88"/>
      <c r="H382" s="109"/>
      <c r="I382" s="109"/>
      <c r="L382" s="88" t="str">
        <f t="shared" si="40"/>
        <v/>
      </c>
    </row>
    <row r="383" spans="2:12" x14ac:dyDescent="0.15">
      <c r="F383" s="88"/>
      <c r="H383" s="109"/>
      <c r="I383" s="109"/>
      <c r="L383" s="88" t="str">
        <f t="shared" si="40"/>
        <v/>
      </c>
    </row>
    <row r="384" spans="2:12" x14ac:dyDescent="0.15">
      <c r="F384" s="88"/>
      <c r="H384" s="109"/>
      <c r="I384" s="109"/>
      <c r="L384" s="88" t="str">
        <f t="shared" si="40"/>
        <v/>
      </c>
    </row>
    <row r="385" spans="1:13" x14ac:dyDescent="0.15">
      <c r="F385" s="88"/>
      <c r="H385" s="109"/>
      <c r="I385" s="109"/>
      <c r="L385" s="88" t="str">
        <f t="shared" si="40"/>
        <v/>
      </c>
    </row>
    <row r="386" spans="1:13" x14ac:dyDescent="0.15">
      <c r="F386" s="88"/>
      <c r="H386" s="109"/>
      <c r="I386" s="109"/>
      <c r="L386" s="88" t="str">
        <f t="shared" si="40"/>
        <v/>
      </c>
    </row>
    <row r="387" spans="1:13" x14ac:dyDescent="0.15">
      <c r="F387" s="88"/>
      <c r="H387" s="109"/>
      <c r="I387" s="109"/>
      <c r="L387" s="88" t="str">
        <f t="shared" si="40"/>
        <v/>
      </c>
    </row>
    <row r="388" spans="1:13" x14ac:dyDescent="0.15">
      <c r="F388" s="88"/>
      <c r="H388" s="109"/>
      <c r="I388" s="109"/>
      <c r="L388" s="88" t="str">
        <f t="shared" si="40"/>
        <v/>
      </c>
    </row>
    <row r="389" spans="1:13" x14ac:dyDescent="0.15">
      <c r="F389" s="88"/>
      <c r="H389" s="109"/>
      <c r="I389" s="109"/>
      <c r="L389" s="88" t="str">
        <f t="shared" si="40"/>
        <v/>
      </c>
    </row>
    <row r="390" spans="1:13" x14ac:dyDescent="0.15">
      <c r="F390" s="88"/>
      <c r="H390" s="109"/>
      <c r="I390" s="109"/>
      <c r="L390" s="88" t="str">
        <f t="shared" si="40"/>
        <v/>
      </c>
    </row>
    <row r="391" spans="1:13" x14ac:dyDescent="0.15">
      <c r="F391" s="88"/>
      <c r="H391" s="109"/>
      <c r="I391" s="109"/>
      <c r="L391" s="88" t="str">
        <f t="shared" si="40"/>
        <v/>
      </c>
    </row>
    <row r="392" spans="1:13" x14ac:dyDescent="0.15">
      <c r="F392" s="88"/>
      <c r="H392" s="109"/>
      <c r="I392" s="109"/>
      <c r="L392" s="88"/>
    </row>
    <row r="393" spans="1:13" x14ac:dyDescent="0.15">
      <c r="F393" s="88"/>
      <c r="H393" s="109"/>
      <c r="I393" s="109"/>
      <c r="L393" s="88" t="str">
        <f>IF(G393="","",IF(COUNTIF($G$3:$G$613,G393)&gt;1,"2重登録","OK"))</f>
        <v/>
      </c>
    </row>
    <row r="394" spans="1:13" x14ac:dyDescent="0.15">
      <c r="F394" s="88"/>
      <c r="G394" s="81" t="s">
        <v>1365</v>
      </c>
      <c r="H394" s="81" t="s">
        <v>1366</v>
      </c>
      <c r="I394" s="109"/>
      <c r="L394" s="88"/>
    </row>
    <row r="395" spans="1:13" x14ac:dyDescent="0.15">
      <c r="F395" s="88"/>
      <c r="G395" s="84">
        <f>COUNTIF($M$397:$M$440,"東近江市")</f>
        <v>14</v>
      </c>
      <c r="H395" s="85">
        <f>(G395/RIGHT(F440,2))</f>
        <v>0.31818181818181818</v>
      </c>
      <c r="I395" s="109"/>
      <c r="L395" s="88"/>
    </row>
    <row r="396" spans="1:13" x14ac:dyDescent="0.15">
      <c r="B396" s="100" t="s">
        <v>1878</v>
      </c>
      <c r="C396" s="100"/>
      <c r="F396" s="88">
        <f>A396</f>
        <v>0</v>
      </c>
      <c r="G396" s="81" t="str">
        <f t="shared" ref="G396:G441" si="41">B396&amp;C396</f>
        <v>村田八日市</v>
      </c>
      <c r="I396" s="109"/>
      <c r="K396" s="103"/>
      <c r="L396" s="88"/>
    </row>
    <row r="397" spans="1:13" s="80" customFormat="1" x14ac:dyDescent="0.15">
      <c r="A397" s="164" t="s">
        <v>1879</v>
      </c>
      <c r="B397" s="165" t="s">
        <v>913</v>
      </c>
      <c r="C397" s="165" t="s">
        <v>914</v>
      </c>
      <c r="D397" s="100" t="s">
        <v>1878</v>
      </c>
      <c r="F397" s="164" t="s">
        <v>1879</v>
      </c>
      <c r="G397" s="81" t="str">
        <f t="shared" si="41"/>
        <v>安久智之</v>
      </c>
      <c r="H397" s="100" t="s">
        <v>1878</v>
      </c>
      <c r="I397" s="80" t="s">
        <v>278</v>
      </c>
      <c r="J397" s="164">
        <v>1982</v>
      </c>
      <c r="K397" s="176">
        <f t="shared" ref="K397:K441" si="42">IF(J397="","",(2013-J397))</f>
        <v>31</v>
      </c>
      <c r="L397" s="177" t="str">
        <f t="shared" ref="L397:L432" si="43">IF(G397="","",IF(COUNTIF($G$3:$G$613,G397)&gt;1,"2重登録","OK"))</f>
        <v>OK</v>
      </c>
      <c r="M397" s="178" t="s">
        <v>406</v>
      </c>
    </row>
    <row r="398" spans="1:13" s="80" customFormat="1" x14ac:dyDescent="0.15">
      <c r="A398" s="166" t="s">
        <v>1880</v>
      </c>
      <c r="B398" s="167" t="s">
        <v>784</v>
      </c>
      <c r="C398" s="167" t="s">
        <v>1881</v>
      </c>
      <c r="D398" s="100" t="s">
        <v>1878</v>
      </c>
      <c r="F398" s="166" t="s">
        <v>1880</v>
      </c>
      <c r="G398" s="81" t="str">
        <f t="shared" si="41"/>
        <v>伊藤弘将</v>
      </c>
      <c r="H398" s="100" t="s">
        <v>1878</v>
      </c>
      <c r="I398" s="80" t="s">
        <v>278</v>
      </c>
      <c r="J398" s="166">
        <v>1975</v>
      </c>
      <c r="K398" s="176">
        <f t="shared" si="42"/>
        <v>38</v>
      </c>
      <c r="L398" s="177" t="str">
        <f t="shared" si="43"/>
        <v>OK</v>
      </c>
      <c r="M398" s="179" t="s">
        <v>406</v>
      </c>
    </row>
    <row r="399" spans="1:13" s="80" customFormat="1" x14ac:dyDescent="0.15">
      <c r="A399" s="166" t="s">
        <v>1882</v>
      </c>
      <c r="B399" s="167" t="s">
        <v>918</v>
      </c>
      <c r="C399" s="167" t="s">
        <v>919</v>
      </c>
      <c r="D399" s="100" t="s">
        <v>1878</v>
      </c>
      <c r="F399" s="166" t="s">
        <v>1882</v>
      </c>
      <c r="G399" s="81" t="str">
        <f t="shared" si="41"/>
        <v>稲泉　聡</v>
      </c>
      <c r="H399" s="100" t="s">
        <v>1878</v>
      </c>
      <c r="I399" s="80" t="s">
        <v>278</v>
      </c>
      <c r="J399" s="166">
        <v>1967</v>
      </c>
      <c r="K399" s="176">
        <f t="shared" si="42"/>
        <v>46</v>
      </c>
      <c r="L399" s="177" t="str">
        <f t="shared" si="43"/>
        <v>OK</v>
      </c>
      <c r="M399" s="166" t="s">
        <v>311</v>
      </c>
    </row>
    <row r="400" spans="1:13" s="80" customFormat="1" x14ac:dyDescent="0.15">
      <c r="A400" s="166" t="s">
        <v>1883</v>
      </c>
      <c r="B400" s="167" t="s">
        <v>921</v>
      </c>
      <c r="C400" s="167" t="s">
        <v>922</v>
      </c>
      <c r="D400" s="100" t="s">
        <v>1878</v>
      </c>
      <c r="F400" s="166" t="s">
        <v>1883</v>
      </c>
      <c r="G400" s="81" t="str">
        <f t="shared" si="41"/>
        <v>岡川謙二</v>
      </c>
      <c r="H400" s="100" t="s">
        <v>1878</v>
      </c>
      <c r="I400" s="80" t="s">
        <v>278</v>
      </c>
      <c r="J400" s="166">
        <v>1967</v>
      </c>
      <c r="K400" s="176">
        <f t="shared" si="42"/>
        <v>46</v>
      </c>
      <c r="L400" s="177" t="str">
        <f t="shared" si="43"/>
        <v>OK</v>
      </c>
      <c r="M400" s="166" t="s">
        <v>311</v>
      </c>
    </row>
    <row r="401" spans="1:13" s="80" customFormat="1" x14ac:dyDescent="0.15">
      <c r="A401" s="166" t="s">
        <v>1884</v>
      </c>
      <c r="B401" s="167" t="s">
        <v>685</v>
      </c>
      <c r="C401" s="167" t="s">
        <v>1885</v>
      </c>
      <c r="D401" s="100" t="s">
        <v>1878</v>
      </c>
      <c r="F401" s="166" t="s">
        <v>1884</v>
      </c>
      <c r="G401" s="81" t="str">
        <f t="shared" si="41"/>
        <v>岡田貴行</v>
      </c>
      <c r="H401" s="100" t="s">
        <v>1878</v>
      </c>
      <c r="I401" s="80" t="s">
        <v>278</v>
      </c>
      <c r="J401" s="166">
        <v>1983</v>
      </c>
      <c r="K401" s="176">
        <f t="shared" si="42"/>
        <v>30</v>
      </c>
      <c r="L401" s="177" t="str">
        <f t="shared" si="43"/>
        <v>OK</v>
      </c>
      <c r="M401" s="166" t="s">
        <v>311</v>
      </c>
    </row>
    <row r="402" spans="1:13" s="80" customFormat="1" x14ac:dyDescent="0.15">
      <c r="A402" s="166" t="s">
        <v>1886</v>
      </c>
      <c r="B402" s="167" t="s">
        <v>953</v>
      </c>
      <c r="C402" s="167" t="s">
        <v>1887</v>
      </c>
      <c r="D402" s="100" t="s">
        <v>1878</v>
      </c>
      <c r="F402" s="166" t="s">
        <v>1886</v>
      </c>
      <c r="G402" s="81" t="str">
        <f t="shared" si="41"/>
        <v>河野浩一</v>
      </c>
      <c r="H402" s="100" t="s">
        <v>1878</v>
      </c>
      <c r="I402" s="80" t="s">
        <v>278</v>
      </c>
      <c r="J402" s="166">
        <v>1968</v>
      </c>
      <c r="K402" s="176">
        <f t="shared" si="42"/>
        <v>45</v>
      </c>
      <c r="L402" s="177" t="str">
        <f t="shared" si="43"/>
        <v>OK</v>
      </c>
      <c r="M402" s="179" t="s">
        <v>406</v>
      </c>
    </row>
    <row r="403" spans="1:13" s="80" customFormat="1" x14ac:dyDescent="0.15">
      <c r="A403" s="166" t="s">
        <v>1888</v>
      </c>
      <c r="B403" s="167" t="s">
        <v>924</v>
      </c>
      <c r="C403" s="167" t="s">
        <v>925</v>
      </c>
      <c r="D403" s="100" t="s">
        <v>1878</v>
      </c>
      <c r="F403" s="166" t="s">
        <v>1888</v>
      </c>
      <c r="G403" s="81" t="str">
        <f t="shared" si="41"/>
        <v>児玉雅弘</v>
      </c>
      <c r="H403" s="100" t="s">
        <v>1878</v>
      </c>
      <c r="I403" s="80" t="s">
        <v>278</v>
      </c>
      <c r="J403" s="166">
        <v>1965</v>
      </c>
      <c r="K403" s="176">
        <f t="shared" si="42"/>
        <v>48</v>
      </c>
      <c r="L403" s="177" t="str">
        <f t="shared" si="43"/>
        <v>OK</v>
      </c>
      <c r="M403" s="166" t="s">
        <v>283</v>
      </c>
    </row>
    <row r="404" spans="1:13" s="80" customFormat="1" x14ac:dyDescent="0.15">
      <c r="A404" s="166" t="s">
        <v>1889</v>
      </c>
      <c r="B404" s="167" t="s">
        <v>335</v>
      </c>
      <c r="C404" s="167" t="s">
        <v>1890</v>
      </c>
      <c r="D404" s="100" t="s">
        <v>1878</v>
      </c>
      <c r="F404" s="166" t="s">
        <v>1889</v>
      </c>
      <c r="G404" s="81" t="str">
        <f t="shared" si="41"/>
        <v>小林健夫</v>
      </c>
      <c r="H404" s="100" t="s">
        <v>1878</v>
      </c>
      <c r="I404" s="80" t="s">
        <v>278</v>
      </c>
      <c r="J404" s="166">
        <v>1975</v>
      </c>
      <c r="K404" s="176">
        <f t="shared" si="42"/>
        <v>38</v>
      </c>
      <c r="L404" s="177" t="str">
        <f t="shared" si="43"/>
        <v>OK</v>
      </c>
      <c r="M404" s="166" t="s">
        <v>311</v>
      </c>
    </row>
    <row r="405" spans="1:13" s="80" customFormat="1" x14ac:dyDescent="0.15">
      <c r="A405" s="166" t="s">
        <v>1891</v>
      </c>
      <c r="B405" s="167" t="s">
        <v>1892</v>
      </c>
      <c r="C405" s="167" t="s">
        <v>1893</v>
      </c>
      <c r="D405" s="100" t="s">
        <v>1878</v>
      </c>
      <c r="F405" s="166" t="s">
        <v>1891</v>
      </c>
      <c r="G405" s="81" t="str">
        <f t="shared" si="41"/>
        <v>水戸賢吾</v>
      </c>
      <c r="H405" s="100" t="s">
        <v>1878</v>
      </c>
      <c r="I405" s="80" t="s">
        <v>278</v>
      </c>
      <c r="J405" s="166">
        <v>1983</v>
      </c>
      <c r="K405" s="176">
        <f t="shared" si="42"/>
        <v>30</v>
      </c>
      <c r="L405" s="177" t="str">
        <f t="shared" si="43"/>
        <v>OK</v>
      </c>
      <c r="M405" s="179" t="s">
        <v>406</v>
      </c>
    </row>
    <row r="406" spans="1:13" s="80" customFormat="1" x14ac:dyDescent="0.15">
      <c r="A406" s="166" t="s">
        <v>1894</v>
      </c>
      <c r="B406" s="167" t="s">
        <v>5</v>
      </c>
      <c r="C406" s="167" t="s">
        <v>6</v>
      </c>
      <c r="D406" s="100" t="s">
        <v>1878</v>
      </c>
      <c r="F406" s="166" t="s">
        <v>1894</v>
      </c>
      <c r="G406" s="81" t="str">
        <f t="shared" si="41"/>
        <v>杉山邦夫</v>
      </c>
      <c r="H406" s="100" t="s">
        <v>1878</v>
      </c>
      <c r="I406" s="80" t="s">
        <v>278</v>
      </c>
      <c r="J406" s="166">
        <v>1950</v>
      </c>
      <c r="K406" s="176">
        <f t="shared" si="42"/>
        <v>63</v>
      </c>
      <c r="L406" s="177" t="str">
        <f t="shared" si="43"/>
        <v>OK</v>
      </c>
      <c r="M406" s="166" t="s">
        <v>841</v>
      </c>
    </row>
    <row r="407" spans="1:13" s="80" customFormat="1" x14ac:dyDescent="0.15">
      <c r="A407" s="166" t="s">
        <v>1895</v>
      </c>
      <c r="B407" s="167" t="s">
        <v>929</v>
      </c>
      <c r="C407" s="167" t="s">
        <v>930</v>
      </c>
      <c r="D407" s="100" t="s">
        <v>1878</v>
      </c>
      <c r="F407" s="166" t="s">
        <v>1895</v>
      </c>
      <c r="G407" s="81" t="str">
        <f t="shared" si="41"/>
        <v>杉本龍平</v>
      </c>
      <c r="H407" s="100" t="s">
        <v>1878</v>
      </c>
      <c r="I407" s="80" t="s">
        <v>278</v>
      </c>
      <c r="J407" s="166">
        <v>1976</v>
      </c>
      <c r="K407" s="176">
        <f t="shared" si="42"/>
        <v>37</v>
      </c>
      <c r="L407" s="177" t="str">
        <f t="shared" si="43"/>
        <v>OK</v>
      </c>
      <c r="M407" s="166" t="s">
        <v>279</v>
      </c>
    </row>
    <row r="408" spans="1:13" s="80" customFormat="1" x14ac:dyDescent="0.15">
      <c r="A408" s="166" t="s">
        <v>1896</v>
      </c>
      <c r="B408" s="167" t="s">
        <v>1897</v>
      </c>
      <c r="C408" s="167" t="s">
        <v>760</v>
      </c>
      <c r="D408" s="100" t="s">
        <v>1878</v>
      </c>
      <c r="F408" s="166" t="s">
        <v>1896</v>
      </c>
      <c r="G408" s="81" t="str">
        <f t="shared" si="41"/>
        <v>西内友也</v>
      </c>
      <c r="H408" s="100" t="s">
        <v>1878</v>
      </c>
      <c r="I408" s="80" t="s">
        <v>278</v>
      </c>
      <c r="J408" s="166">
        <v>1981</v>
      </c>
      <c r="K408" s="176">
        <f t="shared" si="42"/>
        <v>32</v>
      </c>
      <c r="L408" s="177" t="str">
        <f t="shared" si="43"/>
        <v>OK</v>
      </c>
      <c r="M408" s="166" t="s">
        <v>1898</v>
      </c>
    </row>
    <row r="409" spans="1:13" s="80" customFormat="1" x14ac:dyDescent="0.15">
      <c r="A409" s="166" t="s">
        <v>1899</v>
      </c>
      <c r="B409" s="167" t="s">
        <v>1900</v>
      </c>
      <c r="C409" s="167" t="s">
        <v>1901</v>
      </c>
      <c r="D409" s="100" t="s">
        <v>1878</v>
      </c>
      <c r="F409" s="166" t="s">
        <v>1899</v>
      </c>
      <c r="G409" s="81" t="str">
        <f t="shared" si="41"/>
        <v>川原慎洋</v>
      </c>
      <c r="H409" s="100" t="s">
        <v>1878</v>
      </c>
      <c r="I409" s="80" t="s">
        <v>278</v>
      </c>
      <c r="J409" s="166">
        <v>1985</v>
      </c>
      <c r="K409" s="176">
        <f t="shared" si="42"/>
        <v>28</v>
      </c>
      <c r="L409" s="177" t="str">
        <f t="shared" si="43"/>
        <v>OK</v>
      </c>
      <c r="M409" s="166" t="s">
        <v>483</v>
      </c>
    </row>
    <row r="410" spans="1:13" s="80" customFormat="1" x14ac:dyDescent="0.15">
      <c r="A410" s="166" t="s">
        <v>1902</v>
      </c>
      <c r="B410" s="167" t="s">
        <v>825</v>
      </c>
      <c r="C410" s="167" t="s">
        <v>931</v>
      </c>
      <c r="D410" s="100" t="s">
        <v>1878</v>
      </c>
      <c r="F410" s="166" t="s">
        <v>1902</v>
      </c>
      <c r="G410" s="81" t="str">
        <f t="shared" si="41"/>
        <v>川上英二</v>
      </c>
      <c r="H410" s="100" t="s">
        <v>1878</v>
      </c>
      <c r="I410" s="80" t="s">
        <v>278</v>
      </c>
      <c r="J410" s="166">
        <v>1963</v>
      </c>
      <c r="K410" s="176">
        <f t="shared" si="42"/>
        <v>50</v>
      </c>
      <c r="L410" s="177" t="str">
        <f t="shared" si="43"/>
        <v>OK</v>
      </c>
      <c r="M410" s="179" t="s">
        <v>406</v>
      </c>
    </row>
    <row r="411" spans="1:13" s="80" customFormat="1" x14ac:dyDescent="0.15">
      <c r="A411" s="166" t="s">
        <v>1903</v>
      </c>
      <c r="B411" s="167" t="s">
        <v>933</v>
      </c>
      <c r="C411" s="167" t="s">
        <v>934</v>
      </c>
      <c r="D411" s="100" t="s">
        <v>1878</v>
      </c>
      <c r="F411" s="166" t="s">
        <v>1903</v>
      </c>
      <c r="G411" s="81" t="str">
        <f t="shared" si="41"/>
        <v>泉谷純也</v>
      </c>
      <c r="H411" s="100" t="s">
        <v>1878</v>
      </c>
      <c r="I411" s="80" t="s">
        <v>278</v>
      </c>
      <c r="J411" s="166">
        <v>1982</v>
      </c>
      <c r="K411" s="176">
        <f t="shared" si="42"/>
        <v>31</v>
      </c>
      <c r="L411" s="177" t="str">
        <f t="shared" si="43"/>
        <v>OK</v>
      </c>
      <c r="M411" s="179" t="s">
        <v>406</v>
      </c>
    </row>
    <row r="412" spans="1:13" s="80" customFormat="1" x14ac:dyDescent="0.15">
      <c r="A412" s="166" t="s">
        <v>1904</v>
      </c>
      <c r="B412" s="167" t="s">
        <v>525</v>
      </c>
      <c r="C412" s="167" t="s">
        <v>936</v>
      </c>
      <c r="D412" s="100" t="s">
        <v>1878</v>
      </c>
      <c r="F412" s="166" t="s">
        <v>1904</v>
      </c>
      <c r="G412" s="81" t="str">
        <f t="shared" si="41"/>
        <v>浅田隆昭</v>
      </c>
      <c r="H412" s="100" t="s">
        <v>1878</v>
      </c>
      <c r="I412" s="80" t="s">
        <v>278</v>
      </c>
      <c r="J412" s="166">
        <v>1964</v>
      </c>
      <c r="K412" s="176">
        <f t="shared" si="42"/>
        <v>49</v>
      </c>
      <c r="L412" s="177" t="str">
        <f t="shared" si="43"/>
        <v>OK</v>
      </c>
      <c r="M412" s="166" t="s">
        <v>383</v>
      </c>
    </row>
    <row r="413" spans="1:13" s="80" customFormat="1" x14ac:dyDescent="0.15">
      <c r="A413" s="166" t="s">
        <v>1905</v>
      </c>
      <c r="B413" s="167" t="s">
        <v>938</v>
      </c>
      <c r="C413" s="167" t="s">
        <v>939</v>
      </c>
      <c r="D413" s="100" t="s">
        <v>1878</v>
      </c>
      <c r="F413" s="166" t="s">
        <v>1905</v>
      </c>
      <c r="G413" s="81" t="str">
        <f t="shared" si="41"/>
        <v>前田雅人</v>
      </c>
      <c r="H413" s="100" t="s">
        <v>1878</v>
      </c>
      <c r="I413" s="80" t="s">
        <v>278</v>
      </c>
      <c r="J413" s="166">
        <v>1959</v>
      </c>
      <c r="K413" s="176">
        <f t="shared" si="42"/>
        <v>54</v>
      </c>
      <c r="L413" s="177" t="str">
        <f t="shared" si="43"/>
        <v>OK</v>
      </c>
      <c r="M413" s="166" t="s">
        <v>483</v>
      </c>
    </row>
    <row r="414" spans="1:13" s="80" customFormat="1" x14ac:dyDescent="0.15">
      <c r="A414" s="166" t="s">
        <v>1906</v>
      </c>
      <c r="B414" s="168" t="s">
        <v>343</v>
      </c>
      <c r="C414" s="169" t="s">
        <v>941</v>
      </c>
      <c r="D414" s="100" t="s">
        <v>1878</v>
      </c>
      <c r="F414" s="166" t="s">
        <v>1906</v>
      </c>
      <c r="G414" s="81" t="str">
        <f t="shared" si="41"/>
        <v>土田典人</v>
      </c>
      <c r="H414" s="100" t="s">
        <v>1878</v>
      </c>
      <c r="I414" s="80" t="s">
        <v>278</v>
      </c>
      <c r="J414" s="166">
        <v>1964</v>
      </c>
      <c r="K414" s="176">
        <f t="shared" si="42"/>
        <v>49</v>
      </c>
      <c r="L414" s="177" t="str">
        <f t="shared" si="43"/>
        <v>OK</v>
      </c>
      <c r="M414" s="166" t="s">
        <v>279</v>
      </c>
    </row>
    <row r="415" spans="1:13" s="80" customFormat="1" x14ac:dyDescent="0.15">
      <c r="A415" s="166" t="s">
        <v>1907</v>
      </c>
      <c r="B415" s="167" t="s">
        <v>1908</v>
      </c>
      <c r="C415" s="167" t="s">
        <v>1909</v>
      </c>
      <c r="D415" s="100" t="s">
        <v>1878</v>
      </c>
      <c r="F415" s="166" t="s">
        <v>1907</v>
      </c>
      <c r="G415" s="81" t="str">
        <f t="shared" si="41"/>
        <v>的場弘明</v>
      </c>
      <c r="H415" s="100" t="s">
        <v>1878</v>
      </c>
      <c r="I415" s="80" t="s">
        <v>278</v>
      </c>
      <c r="J415" s="166">
        <v>1964</v>
      </c>
      <c r="K415" s="176">
        <f t="shared" si="42"/>
        <v>49</v>
      </c>
      <c r="L415" s="177" t="str">
        <f t="shared" si="43"/>
        <v>OK</v>
      </c>
      <c r="M415" s="166" t="s">
        <v>1898</v>
      </c>
    </row>
    <row r="416" spans="1:13" s="80" customFormat="1" x14ac:dyDescent="0.15">
      <c r="A416" s="166" t="s">
        <v>1910</v>
      </c>
      <c r="B416" s="167" t="s">
        <v>1911</v>
      </c>
      <c r="C416" s="167" t="s">
        <v>1912</v>
      </c>
      <c r="D416" s="100" t="s">
        <v>1878</v>
      </c>
      <c r="F416" s="166" t="s">
        <v>1910</v>
      </c>
      <c r="G416" s="81" t="str">
        <f t="shared" si="41"/>
        <v>二宮喜洋</v>
      </c>
      <c r="H416" s="100" t="s">
        <v>1878</v>
      </c>
      <c r="I416" s="80" t="s">
        <v>278</v>
      </c>
      <c r="J416" s="166">
        <v>1964</v>
      </c>
      <c r="K416" s="176">
        <f t="shared" si="42"/>
        <v>49</v>
      </c>
      <c r="L416" s="177" t="str">
        <f t="shared" si="43"/>
        <v>OK</v>
      </c>
      <c r="M416" s="179" t="s">
        <v>406</v>
      </c>
    </row>
    <row r="417" spans="1:17" s="80" customFormat="1" x14ac:dyDescent="0.15">
      <c r="A417" s="166" t="s">
        <v>1913</v>
      </c>
      <c r="B417" s="167" t="s">
        <v>948</v>
      </c>
      <c r="C417" s="167" t="s">
        <v>949</v>
      </c>
      <c r="D417" s="100" t="s">
        <v>1878</v>
      </c>
      <c r="F417" s="166" t="s">
        <v>1913</v>
      </c>
      <c r="G417" s="81" t="str">
        <f t="shared" si="41"/>
        <v>冨田哲弥</v>
      </c>
      <c r="H417" s="100" t="s">
        <v>1878</v>
      </c>
      <c r="I417" s="80" t="s">
        <v>278</v>
      </c>
      <c r="J417" s="166">
        <v>1966</v>
      </c>
      <c r="K417" s="176">
        <f t="shared" si="42"/>
        <v>47</v>
      </c>
      <c r="L417" s="177" t="str">
        <f t="shared" si="43"/>
        <v>OK</v>
      </c>
      <c r="M417" s="166" t="s">
        <v>690</v>
      </c>
    </row>
    <row r="418" spans="1:17" s="80" customFormat="1" x14ac:dyDescent="0.15">
      <c r="A418" s="166" t="s">
        <v>1914</v>
      </c>
      <c r="B418" s="167" t="s">
        <v>436</v>
      </c>
      <c r="C418" s="167" t="s">
        <v>1915</v>
      </c>
      <c r="D418" s="100" t="s">
        <v>1878</v>
      </c>
      <c r="F418" s="166" t="s">
        <v>1914</v>
      </c>
      <c r="G418" s="81" t="str">
        <f t="shared" si="41"/>
        <v>並河康訓</v>
      </c>
      <c r="H418" s="100" t="s">
        <v>1878</v>
      </c>
      <c r="I418" s="80" t="s">
        <v>278</v>
      </c>
      <c r="J418" s="166">
        <v>1959</v>
      </c>
      <c r="K418" s="176">
        <f t="shared" si="42"/>
        <v>54</v>
      </c>
      <c r="L418" s="177" t="str">
        <f t="shared" si="43"/>
        <v>OK</v>
      </c>
      <c r="M418" s="166" t="s">
        <v>311</v>
      </c>
    </row>
    <row r="419" spans="1:17" s="80" customFormat="1" x14ac:dyDescent="0.15">
      <c r="A419" s="166" t="s">
        <v>1916</v>
      </c>
      <c r="B419" s="167" t="s">
        <v>1917</v>
      </c>
      <c r="C419" s="167" t="s">
        <v>1918</v>
      </c>
      <c r="D419" s="100" t="s">
        <v>1878</v>
      </c>
      <c r="F419" s="166" t="s">
        <v>1916</v>
      </c>
      <c r="G419" s="81" t="str">
        <f t="shared" si="41"/>
        <v>名田一茂</v>
      </c>
      <c r="H419" s="100" t="s">
        <v>1878</v>
      </c>
      <c r="I419" s="80" t="s">
        <v>278</v>
      </c>
      <c r="J419" s="166">
        <v>1953</v>
      </c>
      <c r="K419" s="176">
        <f t="shared" si="42"/>
        <v>60</v>
      </c>
      <c r="L419" s="177" t="str">
        <f t="shared" si="43"/>
        <v>OK</v>
      </c>
      <c r="M419" s="166" t="s">
        <v>406</v>
      </c>
    </row>
    <row r="420" spans="1:17" s="80" customFormat="1" x14ac:dyDescent="0.15">
      <c r="A420" s="166" t="s">
        <v>1919</v>
      </c>
      <c r="B420" s="167" t="s">
        <v>950</v>
      </c>
      <c r="C420" s="167" t="s">
        <v>951</v>
      </c>
      <c r="D420" s="100" t="s">
        <v>1878</v>
      </c>
      <c r="F420" s="166" t="s">
        <v>1919</v>
      </c>
      <c r="G420" s="81" t="str">
        <f t="shared" si="41"/>
        <v>辰巳悟朗</v>
      </c>
      <c r="H420" s="100" t="s">
        <v>1878</v>
      </c>
      <c r="I420" s="80" t="s">
        <v>278</v>
      </c>
      <c r="J420" s="166">
        <v>1974</v>
      </c>
      <c r="K420" s="176">
        <f t="shared" si="42"/>
        <v>39</v>
      </c>
      <c r="L420" s="177" t="str">
        <f t="shared" si="43"/>
        <v>OK</v>
      </c>
      <c r="M420" s="166" t="s">
        <v>311</v>
      </c>
    </row>
    <row r="421" spans="1:17" s="80" customFormat="1" x14ac:dyDescent="0.15">
      <c r="A421" s="166" t="s">
        <v>1920</v>
      </c>
      <c r="B421" s="170" t="s">
        <v>1921</v>
      </c>
      <c r="C421" s="170" t="s">
        <v>1922</v>
      </c>
      <c r="D421" s="100" t="s">
        <v>1878</v>
      </c>
      <c r="F421" s="166" t="s">
        <v>1920</v>
      </c>
      <c r="G421" s="81" t="str">
        <f t="shared" si="41"/>
        <v>米倉政已</v>
      </c>
      <c r="H421" s="100" t="s">
        <v>1878</v>
      </c>
      <c r="I421" s="80" t="s">
        <v>278</v>
      </c>
      <c r="J421" s="166">
        <v>1950</v>
      </c>
      <c r="K421" s="176">
        <f t="shared" si="42"/>
        <v>63</v>
      </c>
      <c r="L421" s="177" t="str">
        <f t="shared" si="43"/>
        <v>OK</v>
      </c>
      <c r="M421" s="166" t="s">
        <v>489</v>
      </c>
    </row>
    <row r="422" spans="1:17" s="80" customFormat="1" x14ac:dyDescent="0.15">
      <c r="A422" s="166" t="s">
        <v>1923</v>
      </c>
      <c r="B422" s="171" t="s">
        <v>953</v>
      </c>
      <c r="C422" s="171" t="s">
        <v>954</v>
      </c>
      <c r="D422" s="100" t="s">
        <v>1878</v>
      </c>
      <c r="F422" s="166" t="s">
        <v>1923</v>
      </c>
      <c r="G422" s="81" t="str">
        <f t="shared" si="41"/>
        <v>河野晶子</v>
      </c>
      <c r="H422" s="100" t="s">
        <v>1878</v>
      </c>
      <c r="I422" s="80" t="s">
        <v>303</v>
      </c>
      <c r="J422" s="166">
        <v>1970</v>
      </c>
      <c r="K422" s="176">
        <f t="shared" si="42"/>
        <v>43</v>
      </c>
      <c r="L422" s="177" t="str">
        <f t="shared" si="43"/>
        <v>OK</v>
      </c>
      <c r="M422" s="166" t="s">
        <v>311</v>
      </c>
    </row>
    <row r="423" spans="1:17" s="80" customFormat="1" x14ac:dyDescent="0.15">
      <c r="A423" s="166" t="s">
        <v>1924</v>
      </c>
      <c r="B423" s="171" t="s">
        <v>790</v>
      </c>
      <c r="C423" s="171" t="s">
        <v>956</v>
      </c>
      <c r="D423" s="100" t="s">
        <v>1878</v>
      </c>
      <c r="F423" s="166" t="s">
        <v>1924</v>
      </c>
      <c r="G423" s="81" t="str">
        <f t="shared" si="41"/>
        <v>森田恵美</v>
      </c>
      <c r="H423" s="100" t="s">
        <v>1878</v>
      </c>
      <c r="I423" s="80" t="s">
        <v>303</v>
      </c>
      <c r="J423" s="166">
        <v>1971</v>
      </c>
      <c r="K423" s="176">
        <f t="shared" si="42"/>
        <v>42</v>
      </c>
      <c r="L423" s="177" t="str">
        <f t="shared" si="43"/>
        <v>OK</v>
      </c>
      <c r="M423" s="179" t="s">
        <v>406</v>
      </c>
    </row>
    <row r="424" spans="1:17" s="80" customFormat="1" x14ac:dyDescent="0.15">
      <c r="A424" s="166" t="s">
        <v>1925</v>
      </c>
      <c r="B424" s="171" t="s">
        <v>958</v>
      </c>
      <c r="C424" s="171" t="s">
        <v>959</v>
      </c>
      <c r="D424" s="100" t="s">
        <v>1878</v>
      </c>
      <c r="F424" s="166" t="s">
        <v>1925</v>
      </c>
      <c r="G424" s="81" t="str">
        <f t="shared" si="41"/>
        <v>西澤友紀</v>
      </c>
      <c r="H424" s="100" t="s">
        <v>1878</v>
      </c>
      <c r="I424" s="80" t="s">
        <v>303</v>
      </c>
      <c r="J424" s="166">
        <v>1975</v>
      </c>
      <c r="K424" s="176">
        <f t="shared" si="42"/>
        <v>38</v>
      </c>
      <c r="L424" s="177" t="str">
        <f t="shared" si="43"/>
        <v>OK</v>
      </c>
      <c r="M424" s="179" t="s">
        <v>406</v>
      </c>
    </row>
    <row r="425" spans="1:17" s="80" customFormat="1" x14ac:dyDescent="0.15">
      <c r="A425" s="166" t="s">
        <v>1926</v>
      </c>
      <c r="B425" s="171" t="s">
        <v>825</v>
      </c>
      <c r="C425" s="171" t="s">
        <v>892</v>
      </c>
      <c r="D425" s="100" t="s">
        <v>1878</v>
      </c>
      <c r="F425" s="166" t="s">
        <v>1926</v>
      </c>
      <c r="G425" s="81" t="str">
        <f t="shared" si="41"/>
        <v>川上美弥子</v>
      </c>
      <c r="H425" s="100" t="s">
        <v>1878</v>
      </c>
      <c r="I425" s="80" t="s">
        <v>303</v>
      </c>
      <c r="J425" s="166">
        <v>1971</v>
      </c>
      <c r="K425" s="176">
        <f t="shared" si="42"/>
        <v>42</v>
      </c>
      <c r="L425" s="177" t="str">
        <f t="shared" si="43"/>
        <v>OK</v>
      </c>
      <c r="M425" s="179" t="s">
        <v>406</v>
      </c>
    </row>
    <row r="426" spans="1:17" s="80" customFormat="1" x14ac:dyDescent="0.15">
      <c r="A426" s="166" t="s">
        <v>1927</v>
      </c>
      <c r="B426" s="171" t="s">
        <v>961</v>
      </c>
      <c r="C426" s="171" t="s">
        <v>374</v>
      </c>
      <c r="D426" s="100" t="s">
        <v>1878</v>
      </c>
      <c r="F426" s="166" t="s">
        <v>1927</v>
      </c>
      <c r="G426" s="81" t="str">
        <f t="shared" si="41"/>
        <v>速水直美</v>
      </c>
      <c r="H426" s="100" t="s">
        <v>1878</v>
      </c>
      <c r="I426" s="80" t="s">
        <v>303</v>
      </c>
      <c r="J426" s="166">
        <v>1967</v>
      </c>
      <c r="K426" s="176">
        <f t="shared" si="42"/>
        <v>46</v>
      </c>
      <c r="L426" s="177" t="str">
        <f t="shared" si="43"/>
        <v>OK</v>
      </c>
      <c r="M426" s="179" t="s">
        <v>406</v>
      </c>
    </row>
    <row r="427" spans="1:17" s="80" customFormat="1" x14ac:dyDescent="0.15">
      <c r="A427" s="166" t="s">
        <v>1928</v>
      </c>
      <c r="B427" s="171" t="s">
        <v>963</v>
      </c>
      <c r="C427" s="171" t="s">
        <v>964</v>
      </c>
      <c r="D427" s="100" t="s">
        <v>1878</v>
      </c>
      <c r="F427" s="166" t="s">
        <v>1928</v>
      </c>
      <c r="G427" s="81" t="str">
        <f t="shared" si="41"/>
        <v>多田麻実</v>
      </c>
      <c r="H427" s="100" t="s">
        <v>1878</v>
      </c>
      <c r="I427" s="80" t="s">
        <v>303</v>
      </c>
      <c r="J427" s="166">
        <v>1980</v>
      </c>
      <c r="K427" s="176">
        <f t="shared" si="42"/>
        <v>33</v>
      </c>
      <c r="L427" s="177" t="str">
        <f t="shared" si="43"/>
        <v>OK</v>
      </c>
      <c r="M427" s="166" t="s">
        <v>297</v>
      </c>
    </row>
    <row r="428" spans="1:17" s="80" customFormat="1" x14ac:dyDescent="0.15">
      <c r="A428" s="166" t="s">
        <v>1929</v>
      </c>
      <c r="B428" s="171" t="s">
        <v>292</v>
      </c>
      <c r="C428" s="171" t="s">
        <v>768</v>
      </c>
      <c r="D428" s="100" t="s">
        <v>1878</v>
      </c>
      <c r="F428" s="166" t="s">
        <v>1929</v>
      </c>
      <c r="G428" s="81" t="str">
        <f t="shared" si="41"/>
        <v>中村純子</v>
      </c>
      <c r="H428" s="100" t="s">
        <v>1878</v>
      </c>
      <c r="I428" s="80" t="s">
        <v>303</v>
      </c>
      <c r="J428" s="166">
        <v>1982</v>
      </c>
      <c r="K428" s="176">
        <f t="shared" si="42"/>
        <v>31</v>
      </c>
      <c r="L428" s="177" t="str">
        <f t="shared" si="43"/>
        <v>OK</v>
      </c>
      <c r="M428" s="166" t="s">
        <v>297</v>
      </c>
    </row>
    <row r="429" spans="1:17" s="80" customFormat="1" x14ac:dyDescent="0.15">
      <c r="A429" s="166" t="s">
        <v>1930</v>
      </c>
      <c r="B429" s="171" t="s">
        <v>967</v>
      </c>
      <c r="C429" s="171" t="s">
        <v>968</v>
      </c>
      <c r="D429" s="100" t="s">
        <v>1878</v>
      </c>
      <c r="F429" s="166" t="s">
        <v>1930</v>
      </c>
      <c r="G429" s="81" t="str">
        <f t="shared" si="41"/>
        <v>堀田明子</v>
      </c>
      <c r="H429" s="100" t="s">
        <v>1878</v>
      </c>
      <c r="I429" s="80" t="s">
        <v>303</v>
      </c>
      <c r="J429" s="166">
        <v>1970</v>
      </c>
      <c r="K429" s="176">
        <f t="shared" si="42"/>
        <v>43</v>
      </c>
      <c r="L429" s="177" t="str">
        <f t="shared" si="43"/>
        <v>OK</v>
      </c>
      <c r="M429" s="179" t="s">
        <v>406</v>
      </c>
    </row>
    <row r="430" spans="1:17" x14ac:dyDescent="0.15">
      <c r="A430" s="166" t="s">
        <v>1931</v>
      </c>
      <c r="B430" s="171" t="s">
        <v>921</v>
      </c>
      <c r="C430" s="171" t="s">
        <v>1932</v>
      </c>
      <c r="D430" s="100" t="s">
        <v>1878</v>
      </c>
      <c r="E430" s="89"/>
      <c r="F430" s="166" t="s">
        <v>1931</v>
      </c>
      <c r="G430" s="81" t="str">
        <f t="shared" si="41"/>
        <v>岡川恭子</v>
      </c>
      <c r="H430" s="100" t="s">
        <v>1878</v>
      </c>
      <c r="I430" s="80" t="s">
        <v>303</v>
      </c>
      <c r="J430" s="166">
        <v>1969</v>
      </c>
      <c r="K430" s="103">
        <f t="shared" si="42"/>
        <v>44</v>
      </c>
      <c r="L430" s="88" t="str">
        <f t="shared" si="43"/>
        <v>OK</v>
      </c>
      <c r="M430" s="166" t="s">
        <v>311</v>
      </c>
      <c r="N430" s="89"/>
      <c r="O430" s="89"/>
      <c r="P430" s="89"/>
      <c r="Q430" s="89"/>
    </row>
    <row r="431" spans="1:17" s="80" customFormat="1" x14ac:dyDescent="0.15">
      <c r="A431" s="166" t="s">
        <v>1933</v>
      </c>
      <c r="B431" s="172" t="s">
        <v>1934</v>
      </c>
      <c r="C431" s="172" t="s">
        <v>1935</v>
      </c>
      <c r="D431" s="100" t="s">
        <v>1878</v>
      </c>
      <c r="F431" s="166" t="s">
        <v>1933</v>
      </c>
      <c r="G431" s="81" t="str">
        <f t="shared" si="41"/>
        <v>富田さおり</v>
      </c>
      <c r="H431" s="100" t="s">
        <v>1878</v>
      </c>
      <c r="I431" s="80" t="s">
        <v>303</v>
      </c>
      <c r="J431" s="166">
        <v>1973</v>
      </c>
      <c r="K431" s="176">
        <f t="shared" si="42"/>
        <v>40</v>
      </c>
      <c r="L431" s="177" t="str">
        <f t="shared" si="43"/>
        <v>OK</v>
      </c>
      <c r="M431" s="166" t="s">
        <v>690</v>
      </c>
    </row>
    <row r="432" spans="1:17" s="80" customFormat="1" x14ac:dyDescent="0.15">
      <c r="A432" s="166" t="s">
        <v>1936</v>
      </c>
      <c r="B432" s="171" t="s">
        <v>970</v>
      </c>
      <c r="C432" s="171" t="s">
        <v>971</v>
      </c>
      <c r="D432" s="100" t="s">
        <v>1878</v>
      </c>
      <c r="F432" s="166" t="s">
        <v>1936</v>
      </c>
      <c r="G432" s="81" t="str">
        <f t="shared" si="41"/>
        <v>大脇和世</v>
      </c>
      <c r="H432" s="100" t="s">
        <v>1878</v>
      </c>
      <c r="I432" s="80" t="s">
        <v>303</v>
      </c>
      <c r="J432" s="166">
        <v>1970</v>
      </c>
      <c r="K432" s="176">
        <f t="shared" si="42"/>
        <v>43</v>
      </c>
      <c r="L432" s="177" t="str">
        <f t="shared" si="43"/>
        <v>OK</v>
      </c>
      <c r="M432" s="166" t="s">
        <v>726</v>
      </c>
    </row>
    <row r="433" spans="1:13" x14ac:dyDescent="0.15">
      <c r="A433" s="173" t="s">
        <v>1937</v>
      </c>
      <c r="B433" s="174" t="s">
        <v>973</v>
      </c>
      <c r="C433" s="174" t="s">
        <v>974</v>
      </c>
      <c r="D433" s="100" t="s">
        <v>1878</v>
      </c>
      <c r="F433" s="166" t="s">
        <v>1937</v>
      </c>
      <c r="G433" s="81" t="str">
        <f t="shared" si="41"/>
        <v>後藤圭介</v>
      </c>
      <c r="H433" s="100" t="s">
        <v>1878</v>
      </c>
      <c r="I433" s="149" t="s">
        <v>278</v>
      </c>
      <c r="J433" s="170">
        <v>1974</v>
      </c>
      <c r="K433" s="103">
        <f t="shared" si="42"/>
        <v>39</v>
      </c>
      <c r="L433" s="88" t="str">
        <f t="shared" ref="L433:L440" si="44">IF(B433="","",IF(COUNTIF($G$3:$G$613,B433)&gt;1,"2重登録","OK"))</f>
        <v>OK</v>
      </c>
      <c r="M433" s="173" t="s">
        <v>383</v>
      </c>
    </row>
    <row r="434" spans="1:13" x14ac:dyDescent="0.15">
      <c r="A434" s="173" t="s">
        <v>1938</v>
      </c>
      <c r="B434" s="174" t="s">
        <v>721</v>
      </c>
      <c r="C434" s="174" t="s">
        <v>976</v>
      </c>
      <c r="D434" s="100" t="s">
        <v>1878</v>
      </c>
      <c r="F434" s="166" t="s">
        <v>1938</v>
      </c>
      <c r="G434" s="81" t="str">
        <f t="shared" si="41"/>
        <v>長谷川晃平</v>
      </c>
      <c r="H434" s="100" t="s">
        <v>1878</v>
      </c>
      <c r="I434" s="152" t="s">
        <v>278</v>
      </c>
      <c r="J434" s="170">
        <v>1968</v>
      </c>
      <c r="K434" s="103">
        <f t="shared" si="42"/>
        <v>45</v>
      </c>
      <c r="L434" s="88" t="str">
        <f t="shared" si="44"/>
        <v>OK</v>
      </c>
      <c r="M434" s="173" t="s">
        <v>483</v>
      </c>
    </row>
    <row r="435" spans="1:13" x14ac:dyDescent="0.15">
      <c r="A435" s="173" t="s">
        <v>1939</v>
      </c>
      <c r="B435" s="174" t="s">
        <v>978</v>
      </c>
      <c r="C435" s="174" t="s">
        <v>979</v>
      </c>
      <c r="D435" s="100" t="s">
        <v>1878</v>
      </c>
      <c r="F435" s="166" t="s">
        <v>1939</v>
      </c>
      <c r="G435" s="81" t="str">
        <f t="shared" si="41"/>
        <v>原田真稔</v>
      </c>
      <c r="H435" s="100" t="s">
        <v>1878</v>
      </c>
      <c r="I435" s="152" t="s">
        <v>278</v>
      </c>
      <c r="J435" s="170">
        <v>1974</v>
      </c>
      <c r="K435" s="103">
        <f t="shared" si="42"/>
        <v>39</v>
      </c>
      <c r="L435" s="88" t="str">
        <f t="shared" si="44"/>
        <v>OK</v>
      </c>
      <c r="M435" s="173" t="s">
        <v>690</v>
      </c>
    </row>
    <row r="436" spans="1:13" x14ac:dyDescent="0.15">
      <c r="A436" s="173" t="s">
        <v>1940</v>
      </c>
      <c r="B436" s="174" t="s">
        <v>981</v>
      </c>
      <c r="C436" s="174" t="s">
        <v>982</v>
      </c>
      <c r="D436" s="100" t="s">
        <v>1878</v>
      </c>
      <c r="F436" s="166" t="s">
        <v>1940</v>
      </c>
      <c r="G436" s="81" t="str">
        <f t="shared" si="41"/>
        <v>池内伸介</v>
      </c>
      <c r="H436" s="100" t="s">
        <v>1878</v>
      </c>
      <c r="I436" s="152" t="s">
        <v>278</v>
      </c>
      <c r="J436" s="170">
        <v>1983</v>
      </c>
      <c r="K436" s="103">
        <f t="shared" si="42"/>
        <v>30</v>
      </c>
      <c r="L436" s="88" t="str">
        <f t="shared" si="44"/>
        <v>OK</v>
      </c>
      <c r="M436" s="173" t="s">
        <v>483</v>
      </c>
    </row>
    <row r="437" spans="1:13" x14ac:dyDescent="0.15">
      <c r="A437" s="173" t="s">
        <v>1941</v>
      </c>
      <c r="B437" s="174" t="s">
        <v>390</v>
      </c>
      <c r="C437" s="174" t="s">
        <v>984</v>
      </c>
      <c r="D437" s="100" t="s">
        <v>1878</v>
      </c>
      <c r="F437" s="166" t="s">
        <v>1941</v>
      </c>
      <c r="G437" s="81" t="str">
        <f t="shared" si="41"/>
        <v>藤田彰</v>
      </c>
      <c r="H437" s="100" t="s">
        <v>1878</v>
      </c>
      <c r="I437" s="152" t="s">
        <v>278</v>
      </c>
      <c r="J437" s="170">
        <v>1981</v>
      </c>
      <c r="K437" s="103">
        <f t="shared" si="42"/>
        <v>32</v>
      </c>
      <c r="L437" s="88" t="str">
        <f t="shared" si="44"/>
        <v>OK</v>
      </c>
      <c r="M437" s="173" t="s">
        <v>483</v>
      </c>
    </row>
    <row r="438" spans="1:13" x14ac:dyDescent="0.15">
      <c r="A438" s="173" t="s">
        <v>1942</v>
      </c>
      <c r="B438" s="174" t="s">
        <v>1943</v>
      </c>
      <c r="C438" s="174" t="s">
        <v>1944</v>
      </c>
      <c r="D438" s="100" t="s">
        <v>1878</v>
      </c>
      <c r="F438" s="166" t="s">
        <v>1942</v>
      </c>
      <c r="G438" s="81" t="str">
        <f t="shared" si="41"/>
        <v>佐用康啓</v>
      </c>
      <c r="H438" s="100" t="s">
        <v>1878</v>
      </c>
      <c r="I438" s="152" t="s">
        <v>278</v>
      </c>
      <c r="J438" s="170">
        <v>1983</v>
      </c>
      <c r="K438" s="103">
        <f t="shared" si="42"/>
        <v>30</v>
      </c>
      <c r="L438" s="88" t="str">
        <f t="shared" si="44"/>
        <v>OK</v>
      </c>
      <c r="M438" s="173" t="s">
        <v>383</v>
      </c>
    </row>
    <row r="439" spans="1:13" x14ac:dyDescent="0.15">
      <c r="A439" s="173" t="s">
        <v>1945</v>
      </c>
      <c r="B439" s="174" t="s">
        <v>986</v>
      </c>
      <c r="C439" s="174" t="s">
        <v>987</v>
      </c>
      <c r="D439" s="100" t="s">
        <v>1878</v>
      </c>
      <c r="F439" s="166" t="s">
        <v>1945</v>
      </c>
      <c r="G439" s="81" t="str">
        <f t="shared" si="41"/>
        <v>岩田光央</v>
      </c>
      <c r="H439" s="100" t="s">
        <v>1878</v>
      </c>
      <c r="I439" s="152" t="s">
        <v>278</v>
      </c>
      <c r="J439" s="170">
        <v>1985</v>
      </c>
      <c r="K439" s="103">
        <f t="shared" si="42"/>
        <v>28</v>
      </c>
      <c r="L439" s="88" t="str">
        <f t="shared" si="44"/>
        <v>OK</v>
      </c>
      <c r="M439" s="173" t="s">
        <v>287</v>
      </c>
    </row>
    <row r="440" spans="1:13" x14ac:dyDescent="0.15">
      <c r="A440" s="173" t="s">
        <v>1946</v>
      </c>
      <c r="B440" s="174" t="s">
        <v>1289</v>
      </c>
      <c r="C440" s="174" t="s">
        <v>1246</v>
      </c>
      <c r="D440" s="100" t="s">
        <v>1878</v>
      </c>
      <c r="F440" s="166" t="s">
        <v>1946</v>
      </c>
      <c r="G440" s="81" t="str">
        <f t="shared" si="41"/>
        <v>月森大</v>
      </c>
      <c r="H440" s="100" t="s">
        <v>1878</v>
      </c>
      <c r="I440" s="152" t="s">
        <v>278</v>
      </c>
      <c r="J440" s="170">
        <v>1980</v>
      </c>
      <c r="K440" s="103">
        <f t="shared" si="42"/>
        <v>33</v>
      </c>
      <c r="L440" s="88" t="str">
        <f t="shared" si="44"/>
        <v>OK</v>
      </c>
      <c r="M440" s="179" t="s">
        <v>406</v>
      </c>
    </row>
    <row r="441" spans="1:13" x14ac:dyDescent="0.15">
      <c r="A441" s="173" t="s">
        <v>1947</v>
      </c>
      <c r="B441" s="175" t="s">
        <v>989</v>
      </c>
      <c r="C441" s="175" t="s">
        <v>990</v>
      </c>
      <c r="D441" s="100" t="s">
        <v>1878</v>
      </c>
      <c r="F441" s="166" t="s">
        <v>1947</v>
      </c>
      <c r="G441" s="81" t="str">
        <f t="shared" si="41"/>
        <v>三神秀嗣</v>
      </c>
      <c r="H441" s="100" t="s">
        <v>1878</v>
      </c>
      <c r="I441" s="152" t="s">
        <v>278</v>
      </c>
      <c r="J441" s="112">
        <v>1982</v>
      </c>
      <c r="K441" s="103">
        <f t="shared" si="42"/>
        <v>31</v>
      </c>
      <c r="L441" s="88" t="str">
        <f t="shared" ref="L441:L458" si="45">IF(G441="","",IF(COUNTIF($G$3:$G$613,G441)&gt;1,"2重登録","OK"))</f>
        <v>OK</v>
      </c>
      <c r="M441" s="100" t="s">
        <v>690</v>
      </c>
    </row>
    <row r="442" spans="1:13" x14ac:dyDescent="0.15">
      <c r="B442" s="175"/>
      <c r="C442" s="175"/>
      <c r="D442" s="100"/>
      <c r="F442" s="88"/>
      <c r="H442" s="100"/>
      <c r="I442" s="100"/>
      <c r="J442" s="112"/>
      <c r="K442" s="103"/>
      <c r="L442" s="88" t="str">
        <f t="shared" si="45"/>
        <v/>
      </c>
      <c r="M442" s="106"/>
    </row>
    <row r="443" spans="1:13" x14ac:dyDescent="0.15">
      <c r="B443" s="175"/>
      <c r="C443" s="175"/>
      <c r="D443" s="100"/>
      <c r="F443" s="88"/>
      <c r="H443" s="100"/>
      <c r="I443" s="100"/>
      <c r="J443" s="112"/>
      <c r="K443" s="103"/>
      <c r="L443" s="88" t="str">
        <f t="shared" si="45"/>
        <v/>
      </c>
      <c r="M443" s="106"/>
    </row>
    <row r="444" spans="1:13" x14ac:dyDescent="0.15">
      <c r="B444" s="175"/>
      <c r="C444" s="175"/>
      <c r="D444" s="100"/>
      <c r="F444" s="88"/>
      <c r="H444" s="100"/>
      <c r="I444" s="100"/>
      <c r="J444" s="112"/>
      <c r="K444" s="103"/>
      <c r="L444" s="88" t="str">
        <f t="shared" si="45"/>
        <v/>
      </c>
      <c r="M444" s="106"/>
    </row>
    <row r="445" spans="1:13" x14ac:dyDescent="0.15">
      <c r="B445" s="175"/>
      <c r="C445" s="175"/>
      <c r="D445" s="100"/>
      <c r="F445" s="88"/>
      <c r="H445" s="100"/>
      <c r="I445" s="100"/>
      <c r="J445" s="112"/>
      <c r="K445" s="103"/>
      <c r="L445" s="88" t="str">
        <f t="shared" si="45"/>
        <v/>
      </c>
      <c r="M445" s="106"/>
    </row>
    <row r="446" spans="1:13" x14ac:dyDescent="0.15">
      <c r="B446" s="175"/>
      <c r="C446" s="175"/>
      <c r="D446" s="100"/>
      <c r="F446" s="88"/>
      <c r="H446" s="100"/>
      <c r="I446" s="100"/>
      <c r="J446" s="112"/>
      <c r="K446" s="103"/>
      <c r="L446" s="88" t="str">
        <f t="shared" si="45"/>
        <v/>
      </c>
      <c r="M446" s="106"/>
    </row>
    <row r="447" spans="1:13" x14ac:dyDescent="0.15">
      <c r="B447" s="175"/>
      <c r="C447" s="175"/>
      <c r="D447" s="100"/>
      <c r="F447" s="88"/>
      <c r="H447" s="100"/>
      <c r="I447" s="100"/>
      <c r="J447" s="112"/>
      <c r="K447" s="103"/>
      <c r="L447" s="88" t="str">
        <f t="shared" si="45"/>
        <v/>
      </c>
      <c r="M447" s="106"/>
    </row>
    <row r="448" spans="1:13" x14ac:dyDescent="0.15">
      <c r="B448" s="175"/>
      <c r="C448" s="175"/>
      <c r="D448" s="100"/>
      <c r="F448" s="88"/>
      <c r="H448" s="100"/>
      <c r="I448" s="100"/>
      <c r="J448" s="112"/>
      <c r="K448" s="103"/>
      <c r="L448" s="88" t="str">
        <f t="shared" si="45"/>
        <v/>
      </c>
      <c r="M448" s="106"/>
    </row>
    <row r="449" spans="1:17" x14ac:dyDescent="0.15">
      <c r="B449" s="175"/>
      <c r="C449" s="175"/>
      <c r="D449" s="100"/>
      <c r="F449" s="88"/>
      <c r="H449" s="100"/>
      <c r="I449" s="100"/>
      <c r="J449" s="112"/>
      <c r="K449" s="103"/>
      <c r="L449" s="88" t="str">
        <f t="shared" si="45"/>
        <v/>
      </c>
      <c r="M449" s="106"/>
    </row>
    <row r="450" spans="1:17" x14ac:dyDescent="0.15">
      <c r="B450" s="175"/>
      <c r="C450" s="175"/>
      <c r="D450" s="100"/>
      <c r="F450" s="88"/>
      <c r="H450" s="100"/>
      <c r="I450" s="100"/>
      <c r="J450" s="112"/>
      <c r="K450" s="103"/>
      <c r="L450" s="88" t="str">
        <f t="shared" si="45"/>
        <v/>
      </c>
      <c r="M450" s="106"/>
    </row>
    <row r="451" spans="1:17" x14ac:dyDescent="0.15">
      <c r="B451" s="175"/>
      <c r="C451" s="175"/>
      <c r="D451" s="100"/>
      <c r="F451" s="88"/>
      <c r="H451" s="100"/>
      <c r="I451" s="100"/>
      <c r="J451" s="112"/>
      <c r="K451" s="103"/>
      <c r="L451" s="88" t="str">
        <f t="shared" si="45"/>
        <v/>
      </c>
      <c r="M451" s="106"/>
    </row>
    <row r="452" spans="1:17" x14ac:dyDescent="0.15">
      <c r="B452" s="175"/>
      <c r="C452" s="175"/>
      <c r="D452" s="100"/>
      <c r="F452" s="88"/>
      <c r="H452" s="100"/>
      <c r="I452" s="100"/>
      <c r="J452" s="112"/>
      <c r="K452" s="103"/>
      <c r="L452" s="88" t="str">
        <f t="shared" si="45"/>
        <v/>
      </c>
      <c r="M452" s="106"/>
    </row>
    <row r="453" spans="1:17" x14ac:dyDescent="0.15">
      <c r="B453" s="175"/>
      <c r="C453" s="175"/>
      <c r="D453" s="100"/>
      <c r="F453" s="88"/>
      <c r="H453" s="100"/>
      <c r="I453" s="100"/>
      <c r="J453" s="112"/>
      <c r="K453" s="103"/>
      <c r="L453" s="88" t="str">
        <f t="shared" si="45"/>
        <v/>
      </c>
      <c r="M453" s="106"/>
    </row>
    <row r="454" spans="1:17" x14ac:dyDescent="0.15">
      <c r="B454" s="175"/>
      <c r="C454" s="175"/>
      <c r="D454" s="100"/>
      <c r="F454" s="88"/>
      <c r="H454" s="100"/>
      <c r="I454" s="100"/>
      <c r="J454" s="112"/>
      <c r="K454" s="103"/>
      <c r="L454" s="88" t="str">
        <f t="shared" si="45"/>
        <v/>
      </c>
      <c r="M454" s="106"/>
    </row>
    <row r="455" spans="1:17" x14ac:dyDescent="0.15">
      <c r="B455" s="175"/>
      <c r="C455" s="175"/>
      <c r="D455" s="100"/>
      <c r="F455" s="88"/>
      <c r="H455" s="100"/>
      <c r="I455" s="100"/>
      <c r="J455" s="112"/>
      <c r="K455" s="103"/>
      <c r="L455" s="88" t="str">
        <f t="shared" si="45"/>
        <v/>
      </c>
      <c r="M455" s="106"/>
    </row>
    <row r="456" spans="1:17" x14ac:dyDescent="0.15">
      <c r="B456" s="175"/>
      <c r="C456" s="175"/>
      <c r="D456" s="100"/>
      <c r="F456" s="88"/>
      <c r="H456" s="100"/>
      <c r="I456" s="100"/>
      <c r="J456" s="112"/>
      <c r="K456" s="103"/>
      <c r="L456" s="88" t="str">
        <f t="shared" si="45"/>
        <v/>
      </c>
      <c r="M456" s="106"/>
    </row>
    <row r="457" spans="1:17" x14ac:dyDescent="0.15">
      <c r="B457" s="175"/>
      <c r="C457" s="175"/>
      <c r="D457" s="100"/>
      <c r="F457" s="88"/>
      <c r="H457" s="100"/>
      <c r="I457" s="100"/>
      <c r="J457" s="112"/>
      <c r="K457" s="103"/>
      <c r="L457" s="88" t="str">
        <f t="shared" si="45"/>
        <v/>
      </c>
      <c r="M457" s="106"/>
    </row>
    <row r="458" spans="1:17" x14ac:dyDescent="0.15">
      <c r="B458" s="175"/>
      <c r="C458" s="175"/>
      <c r="D458" s="100"/>
      <c r="F458" s="88"/>
      <c r="H458" s="100"/>
      <c r="I458" s="100"/>
      <c r="J458" s="112"/>
      <c r="K458" s="103"/>
      <c r="L458" s="88" t="str">
        <f t="shared" si="45"/>
        <v/>
      </c>
      <c r="M458" s="106"/>
    </row>
    <row r="459" spans="1:17" x14ac:dyDescent="0.15">
      <c r="B459" s="175"/>
      <c r="C459" s="175"/>
      <c r="D459" s="100"/>
      <c r="F459" s="88"/>
      <c r="G459" s="83" t="s">
        <v>1365</v>
      </c>
      <c r="H459" s="83" t="s">
        <v>1366</v>
      </c>
      <c r="I459" s="100"/>
      <c r="J459" s="112"/>
      <c r="K459" s="103"/>
      <c r="L459" s="88"/>
      <c r="M459" s="106"/>
    </row>
    <row r="460" spans="1:17" x14ac:dyDescent="0.15">
      <c r="B460" s="175"/>
      <c r="C460" s="175"/>
      <c r="D460" s="100"/>
      <c r="F460" s="88">
        <f>A460</f>
        <v>0</v>
      </c>
      <c r="G460" s="180">
        <f>COUNTIF($M$463:$M$523,"東近江市")</f>
        <v>10</v>
      </c>
      <c r="H460" s="181">
        <f>(G460/RIGHT(A521,2))</f>
        <v>0.16949152542372881</v>
      </c>
      <c r="I460" s="100"/>
      <c r="J460" s="112"/>
      <c r="K460" s="103" t="str">
        <f>IF(J460="","",(2012-J460))</f>
        <v/>
      </c>
      <c r="L460" s="88"/>
      <c r="M460" s="106"/>
    </row>
    <row r="461" spans="1:17" x14ac:dyDescent="0.15">
      <c r="B461" s="175"/>
      <c r="C461" s="175"/>
      <c r="D461" s="100"/>
      <c r="F461" s="88">
        <f>A461</f>
        <v>0</v>
      </c>
      <c r="H461" s="100"/>
      <c r="I461" s="100"/>
      <c r="J461" s="112"/>
      <c r="K461" s="103" t="str">
        <f>IF(J461="","",(2012-J461))</f>
        <v/>
      </c>
      <c r="L461" s="88" t="str">
        <f t="shared" ref="L461:L492" si="46">IF(G461="","",IF(COUNTIF($G$3:$G$613,G461)&gt;1,"2重登録","OK"))</f>
        <v/>
      </c>
      <c r="M461" s="106"/>
    </row>
    <row r="462" spans="1:17" ht="12" customHeight="1" x14ac:dyDescent="0.15">
      <c r="A462" s="80"/>
      <c r="B462" s="182" t="s">
        <v>1042</v>
      </c>
      <c r="C462" s="182"/>
      <c r="D462" s="80"/>
      <c r="E462" s="80"/>
      <c r="F462" s="80"/>
      <c r="G462" s="182" t="s">
        <v>1042</v>
      </c>
      <c r="H462" s="182"/>
      <c r="I462" s="182"/>
      <c r="J462" s="80" t="s">
        <v>1368</v>
      </c>
      <c r="K462" s="89"/>
      <c r="L462" s="88" t="str">
        <f t="shared" si="46"/>
        <v>OK</v>
      </c>
      <c r="M462" s="80" t="s">
        <v>1948</v>
      </c>
      <c r="N462" s="89"/>
      <c r="O462" s="89"/>
      <c r="P462" s="89"/>
      <c r="Q462" s="89"/>
    </row>
    <row r="463" spans="1:17" ht="12" customHeight="1" x14ac:dyDescent="0.15">
      <c r="A463" s="80" t="s">
        <v>1949</v>
      </c>
      <c r="B463" s="183" t="s">
        <v>1859</v>
      </c>
      <c r="C463" s="184" t="s">
        <v>1950</v>
      </c>
      <c r="D463" s="182" t="s">
        <v>1042</v>
      </c>
      <c r="E463" s="182"/>
      <c r="F463" s="80" t="s">
        <v>1949</v>
      </c>
      <c r="G463" s="183" t="str">
        <f t="shared" ref="G463:G494" si="47">B463&amp;C463</f>
        <v>浅野秀樹</v>
      </c>
      <c r="H463" s="182" t="s">
        <v>1042</v>
      </c>
      <c r="I463" s="182" t="s">
        <v>278</v>
      </c>
      <c r="J463" s="80">
        <v>1951</v>
      </c>
      <c r="K463" s="103">
        <f t="shared" ref="K463:K494" si="48">IF(J463="","",(2013-J463))</f>
        <v>62</v>
      </c>
      <c r="L463" s="88" t="str">
        <f t="shared" si="46"/>
        <v>OK</v>
      </c>
      <c r="M463" s="188" t="s">
        <v>489</v>
      </c>
      <c r="N463" s="89"/>
      <c r="O463" s="89"/>
      <c r="P463" s="89"/>
      <c r="Q463" s="89"/>
    </row>
    <row r="464" spans="1:17" ht="12" customHeight="1" x14ac:dyDescent="0.15">
      <c r="A464" s="80" t="s">
        <v>1951</v>
      </c>
      <c r="B464" s="185" t="s">
        <v>1952</v>
      </c>
      <c r="C464" s="169" t="s">
        <v>1953</v>
      </c>
      <c r="D464" s="182" t="s">
        <v>1042</v>
      </c>
      <c r="E464" s="182"/>
      <c r="F464" s="80" t="s">
        <v>1951</v>
      </c>
      <c r="G464" s="186" t="str">
        <f t="shared" si="47"/>
        <v>井狩 孝</v>
      </c>
      <c r="H464" s="182" t="s">
        <v>1042</v>
      </c>
      <c r="I464" s="182" t="s">
        <v>278</v>
      </c>
      <c r="J464" s="80">
        <v>1947</v>
      </c>
      <c r="K464" s="103">
        <f t="shared" si="48"/>
        <v>66</v>
      </c>
      <c r="L464" s="88" t="str">
        <f t="shared" si="46"/>
        <v>OK</v>
      </c>
      <c r="M464" s="83" t="s">
        <v>311</v>
      </c>
      <c r="N464" s="83"/>
      <c r="O464" s="83"/>
      <c r="P464" s="89"/>
      <c r="Q464" s="89"/>
    </row>
    <row r="465" spans="1:17" ht="12" customHeight="1" x14ac:dyDescent="0.15">
      <c r="A465" s="80" t="s">
        <v>1954</v>
      </c>
      <c r="B465" s="185" t="s">
        <v>1955</v>
      </c>
      <c r="C465" s="169" t="s">
        <v>1956</v>
      </c>
      <c r="D465" s="182" t="s">
        <v>1042</v>
      </c>
      <c r="E465" s="182"/>
      <c r="F465" s="80" t="s">
        <v>1954</v>
      </c>
      <c r="G465" s="186" t="str">
        <f t="shared" si="47"/>
        <v>稲毛遼三</v>
      </c>
      <c r="H465" s="182" t="s">
        <v>1042</v>
      </c>
      <c r="I465" s="182" t="s">
        <v>278</v>
      </c>
      <c r="J465" s="80">
        <v>1942</v>
      </c>
      <c r="K465" s="103">
        <f t="shared" si="48"/>
        <v>71</v>
      </c>
      <c r="L465" s="88" t="str">
        <f t="shared" si="46"/>
        <v>OK</v>
      </c>
      <c r="M465" s="83" t="s">
        <v>311</v>
      </c>
      <c r="N465" s="83"/>
      <c r="O465" s="83"/>
      <c r="P465" s="89"/>
      <c r="Q465" s="89"/>
    </row>
    <row r="466" spans="1:17" ht="12" customHeight="1" x14ac:dyDescent="0.15">
      <c r="A466" s="80" t="s">
        <v>1957</v>
      </c>
      <c r="B466" s="185" t="s">
        <v>1958</v>
      </c>
      <c r="C466" s="169" t="s">
        <v>1959</v>
      </c>
      <c r="D466" s="182" t="s">
        <v>1042</v>
      </c>
      <c r="E466" s="182"/>
      <c r="F466" s="80" t="s">
        <v>1957</v>
      </c>
      <c r="G466" s="186" t="str">
        <f t="shared" si="47"/>
        <v>岩井義明</v>
      </c>
      <c r="H466" s="182" t="s">
        <v>1042</v>
      </c>
      <c r="I466" s="182" t="s">
        <v>278</v>
      </c>
      <c r="J466" s="80">
        <v>1939</v>
      </c>
      <c r="K466" s="103">
        <f t="shared" si="48"/>
        <v>74</v>
      </c>
      <c r="L466" s="88" t="str">
        <f t="shared" si="46"/>
        <v>OK</v>
      </c>
      <c r="M466" s="83" t="s">
        <v>311</v>
      </c>
      <c r="N466" s="83"/>
      <c r="O466" s="83"/>
      <c r="P466" s="89"/>
      <c r="Q466" s="89"/>
    </row>
    <row r="467" spans="1:17" ht="12" customHeight="1" x14ac:dyDescent="0.15">
      <c r="A467" s="80" t="s">
        <v>1960</v>
      </c>
      <c r="B467" s="185" t="s">
        <v>1961</v>
      </c>
      <c r="C467" s="169" t="s">
        <v>1962</v>
      </c>
      <c r="D467" s="182" t="s">
        <v>1042</v>
      </c>
      <c r="E467" s="182"/>
      <c r="F467" s="80" t="s">
        <v>1960</v>
      </c>
      <c r="G467" s="186" t="str">
        <f t="shared" si="47"/>
        <v>内田宗義</v>
      </c>
      <c r="H467" s="182" t="s">
        <v>1042</v>
      </c>
      <c r="I467" s="182" t="s">
        <v>278</v>
      </c>
      <c r="J467" s="80">
        <v>1949</v>
      </c>
      <c r="K467" s="103">
        <f t="shared" si="48"/>
        <v>64</v>
      </c>
      <c r="L467" s="88" t="str">
        <f t="shared" si="46"/>
        <v>OK</v>
      </c>
      <c r="M467" s="83" t="s">
        <v>311</v>
      </c>
      <c r="N467" s="83"/>
      <c r="O467" s="83"/>
      <c r="P467" s="89"/>
      <c r="Q467" s="89"/>
    </row>
    <row r="468" spans="1:17" ht="12" customHeight="1" x14ac:dyDescent="0.15">
      <c r="A468" s="80" t="s">
        <v>1963</v>
      </c>
      <c r="B468" s="185" t="s">
        <v>1964</v>
      </c>
      <c r="C468" s="169" t="s">
        <v>1965</v>
      </c>
      <c r="D468" s="182" t="s">
        <v>1042</v>
      </c>
      <c r="E468" s="182"/>
      <c r="F468" s="80" t="s">
        <v>1963</v>
      </c>
      <c r="G468" s="186" t="str">
        <f t="shared" si="47"/>
        <v>宇野英男</v>
      </c>
      <c r="H468" s="182" t="s">
        <v>1042</v>
      </c>
      <c r="I468" s="182" t="s">
        <v>278</v>
      </c>
      <c r="J468" s="80">
        <v>1944</v>
      </c>
      <c r="K468" s="103">
        <f t="shared" si="48"/>
        <v>69</v>
      </c>
      <c r="L468" s="88" t="str">
        <f t="shared" si="46"/>
        <v>OK</v>
      </c>
      <c r="M468" s="111" t="s">
        <v>406</v>
      </c>
      <c r="N468" s="83"/>
      <c r="O468" s="83"/>
      <c r="P468" s="89"/>
      <c r="Q468" s="89"/>
    </row>
    <row r="469" spans="1:17" ht="12" customHeight="1" x14ac:dyDescent="0.15">
      <c r="A469" s="80" t="s">
        <v>1966</v>
      </c>
      <c r="B469" s="185" t="s">
        <v>1967</v>
      </c>
      <c r="C469" s="169" t="s">
        <v>1968</v>
      </c>
      <c r="D469" s="182" t="s">
        <v>1042</v>
      </c>
      <c r="E469" s="182"/>
      <c r="F469" s="80" t="s">
        <v>1966</v>
      </c>
      <c r="G469" s="186" t="str">
        <f t="shared" si="47"/>
        <v>大林 久</v>
      </c>
      <c r="H469" s="182" t="s">
        <v>1042</v>
      </c>
      <c r="I469" s="182" t="s">
        <v>278</v>
      </c>
      <c r="J469" s="80">
        <v>1938</v>
      </c>
      <c r="K469" s="103">
        <f t="shared" si="48"/>
        <v>75</v>
      </c>
      <c r="L469" s="88" t="str">
        <f t="shared" si="46"/>
        <v>OK</v>
      </c>
      <c r="M469" s="83" t="s">
        <v>311</v>
      </c>
      <c r="N469" s="83"/>
      <c r="O469" s="83"/>
      <c r="P469" s="89"/>
      <c r="Q469" s="89"/>
    </row>
    <row r="470" spans="1:17" ht="12" customHeight="1" x14ac:dyDescent="0.15">
      <c r="A470" s="80" t="s">
        <v>1969</v>
      </c>
      <c r="B470" s="185" t="s">
        <v>1970</v>
      </c>
      <c r="C470" s="169" t="s">
        <v>1971</v>
      </c>
      <c r="D470" s="182" t="s">
        <v>1042</v>
      </c>
      <c r="E470" s="182"/>
      <c r="F470" s="80" t="s">
        <v>1969</v>
      </c>
      <c r="G470" s="186" t="str">
        <f t="shared" si="47"/>
        <v>大原英治</v>
      </c>
      <c r="H470" s="182" t="s">
        <v>1042</v>
      </c>
      <c r="I470" s="182" t="s">
        <v>278</v>
      </c>
      <c r="J470" s="80">
        <v>1931</v>
      </c>
      <c r="K470" s="103">
        <f t="shared" si="48"/>
        <v>82</v>
      </c>
      <c r="L470" s="88" t="str">
        <f t="shared" si="46"/>
        <v>OK</v>
      </c>
      <c r="M470" s="111" t="s">
        <v>406</v>
      </c>
      <c r="N470" s="83"/>
      <c r="O470" s="83"/>
      <c r="P470" s="89"/>
      <c r="Q470" s="89"/>
    </row>
    <row r="471" spans="1:17" ht="12" customHeight="1" x14ac:dyDescent="0.15">
      <c r="A471" s="80" t="s">
        <v>1972</v>
      </c>
      <c r="B471" s="185" t="s">
        <v>1973</v>
      </c>
      <c r="C471" s="169" t="s">
        <v>1974</v>
      </c>
      <c r="D471" s="182" t="s">
        <v>1042</v>
      </c>
      <c r="E471" s="182"/>
      <c r="F471" s="80" t="s">
        <v>1972</v>
      </c>
      <c r="G471" s="186" t="str">
        <f t="shared" si="47"/>
        <v>鹿島新夫</v>
      </c>
      <c r="H471" s="182" t="s">
        <v>1042</v>
      </c>
      <c r="I471" s="182" t="s">
        <v>278</v>
      </c>
      <c r="J471" s="80">
        <v>1944</v>
      </c>
      <c r="K471" s="103">
        <f t="shared" si="48"/>
        <v>69</v>
      </c>
      <c r="L471" s="88" t="str">
        <f t="shared" si="46"/>
        <v>OK</v>
      </c>
      <c r="M471" s="83" t="s">
        <v>311</v>
      </c>
      <c r="N471" s="83"/>
      <c r="O471" s="83"/>
      <c r="P471" s="89"/>
      <c r="Q471" s="89"/>
    </row>
    <row r="472" spans="1:17" ht="12" customHeight="1" x14ac:dyDescent="0.15">
      <c r="A472" s="80" t="s">
        <v>1975</v>
      </c>
      <c r="B472" s="185" t="s">
        <v>1976</v>
      </c>
      <c r="C472" s="169" t="s">
        <v>950</v>
      </c>
      <c r="D472" s="182" t="s">
        <v>1042</v>
      </c>
      <c r="E472" s="182"/>
      <c r="F472" s="80" t="s">
        <v>1975</v>
      </c>
      <c r="G472" s="186" t="str">
        <f t="shared" si="47"/>
        <v>樺島辰巳</v>
      </c>
      <c r="H472" s="182" t="s">
        <v>1042</v>
      </c>
      <c r="I472" s="182" t="s">
        <v>278</v>
      </c>
      <c r="J472" s="80">
        <v>1952</v>
      </c>
      <c r="K472" s="103">
        <f t="shared" si="48"/>
        <v>61</v>
      </c>
      <c r="L472" s="88" t="str">
        <f t="shared" si="46"/>
        <v>OK</v>
      </c>
      <c r="M472" s="83" t="s">
        <v>279</v>
      </c>
      <c r="N472" s="83"/>
      <c r="O472" s="83"/>
      <c r="P472" s="89"/>
      <c r="Q472" s="89"/>
    </row>
    <row r="473" spans="1:17" ht="12" customHeight="1" x14ac:dyDescent="0.15">
      <c r="A473" s="80" t="s">
        <v>1977</v>
      </c>
      <c r="B473" s="185" t="s">
        <v>1978</v>
      </c>
      <c r="C473" s="169" t="s">
        <v>1979</v>
      </c>
      <c r="D473" s="182" t="s">
        <v>1042</v>
      </c>
      <c r="E473" s="182"/>
      <c r="F473" s="80" t="s">
        <v>1977</v>
      </c>
      <c r="G473" s="186" t="str">
        <f t="shared" si="47"/>
        <v>川添正幸</v>
      </c>
      <c r="H473" s="182" t="s">
        <v>1042</v>
      </c>
      <c r="I473" s="182" t="s">
        <v>278</v>
      </c>
      <c r="J473" s="80">
        <v>1948</v>
      </c>
      <c r="K473" s="103">
        <f t="shared" si="48"/>
        <v>65</v>
      </c>
      <c r="L473" s="88" t="str">
        <f t="shared" si="46"/>
        <v>OK</v>
      </c>
      <c r="M473" s="111" t="s">
        <v>406</v>
      </c>
      <c r="N473" s="83"/>
      <c r="O473" s="83"/>
      <c r="P473" s="89"/>
      <c r="Q473" s="89"/>
    </row>
    <row r="474" spans="1:17" ht="12" customHeight="1" x14ac:dyDescent="0.15">
      <c r="A474" s="80" t="s">
        <v>1980</v>
      </c>
      <c r="B474" s="185" t="s">
        <v>1068</v>
      </c>
      <c r="C474" s="169" t="s">
        <v>1069</v>
      </c>
      <c r="D474" s="182" t="s">
        <v>1042</v>
      </c>
      <c r="E474" s="182"/>
      <c r="F474" s="80" t="s">
        <v>1980</v>
      </c>
      <c r="G474" s="186" t="str">
        <f t="shared" si="47"/>
        <v>新屋正男</v>
      </c>
      <c r="H474" s="182" t="s">
        <v>1042</v>
      </c>
      <c r="I474" s="182" t="s">
        <v>278</v>
      </c>
      <c r="J474" s="80">
        <v>1943</v>
      </c>
      <c r="K474" s="103">
        <f t="shared" si="48"/>
        <v>70</v>
      </c>
      <c r="L474" s="88" t="str">
        <f t="shared" si="46"/>
        <v>OK</v>
      </c>
      <c r="M474" s="83" t="s">
        <v>311</v>
      </c>
      <c r="N474" s="83"/>
      <c r="O474" s="83"/>
      <c r="P474" s="89"/>
      <c r="Q474" s="89"/>
    </row>
    <row r="475" spans="1:17" ht="12" customHeight="1" x14ac:dyDescent="0.15">
      <c r="A475" s="80" t="s">
        <v>1981</v>
      </c>
      <c r="B475" s="185" t="s">
        <v>1078</v>
      </c>
      <c r="C475" s="169" t="s">
        <v>1079</v>
      </c>
      <c r="D475" s="182" t="s">
        <v>1042</v>
      </c>
      <c r="E475" s="182"/>
      <c r="F475" s="80" t="s">
        <v>1981</v>
      </c>
      <c r="G475" s="186" t="str">
        <f t="shared" si="47"/>
        <v>関塚清茂</v>
      </c>
      <c r="H475" s="182" t="s">
        <v>1042</v>
      </c>
      <c r="I475" s="182" t="s">
        <v>278</v>
      </c>
      <c r="J475" s="80">
        <v>1936</v>
      </c>
      <c r="K475" s="103">
        <f t="shared" si="48"/>
        <v>77</v>
      </c>
      <c r="L475" s="88" t="str">
        <f t="shared" si="46"/>
        <v>OK</v>
      </c>
      <c r="M475" s="83" t="s">
        <v>311</v>
      </c>
      <c r="N475" s="83"/>
      <c r="O475" s="83"/>
      <c r="P475" s="89"/>
      <c r="Q475" s="89"/>
    </row>
    <row r="476" spans="1:17" ht="12" customHeight="1" x14ac:dyDescent="0.15">
      <c r="A476" s="80" t="s">
        <v>1982</v>
      </c>
      <c r="B476" s="185" t="s">
        <v>1983</v>
      </c>
      <c r="C476" s="169" t="s">
        <v>1984</v>
      </c>
      <c r="D476" s="182" t="s">
        <v>1042</v>
      </c>
      <c r="E476" s="182"/>
      <c r="F476" s="80" t="s">
        <v>1982</v>
      </c>
      <c r="G476" s="186" t="str">
        <f t="shared" si="47"/>
        <v>曾根田孝三郎</v>
      </c>
      <c r="H476" s="182" t="s">
        <v>1042</v>
      </c>
      <c r="I476" s="182" t="s">
        <v>278</v>
      </c>
      <c r="J476" s="80">
        <v>1942</v>
      </c>
      <c r="K476" s="103">
        <f t="shared" si="48"/>
        <v>71</v>
      </c>
      <c r="L476" s="88" t="str">
        <f t="shared" si="46"/>
        <v>OK</v>
      </c>
      <c r="M476" s="83" t="s">
        <v>311</v>
      </c>
      <c r="N476" s="83"/>
      <c r="O476" s="83"/>
      <c r="P476" s="89"/>
      <c r="Q476" s="89"/>
    </row>
    <row r="477" spans="1:17" ht="12" customHeight="1" x14ac:dyDescent="0.15">
      <c r="A477" s="80" t="s">
        <v>1985</v>
      </c>
      <c r="B477" s="185" t="s">
        <v>787</v>
      </c>
      <c r="C477" s="169" t="s">
        <v>1044</v>
      </c>
      <c r="D477" s="182" t="s">
        <v>1042</v>
      </c>
      <c r="E477" s="182"/>
      <c r="F477" s="80" t="s">
        <v>1985</v>
      </c>
      <c r="G477" s="186" t="str">
        <f t="shared" si="47"/>
        <v>高田洋治</v>
      </c>
      <c r="H477" s="182" t="s">
        <v>1042</v>
      </c>
      <c r="I477" s="182" t="s">
        <v>278</v>
      </c>
      <c r="J477" s="80">
        <v>1942</v>
      </c>
      <c r="K477" s="103">
        <f t="shared" si="48"/>
        <v>71</v>
      </c>
      <c r="L477" s="88" t="str">
        <f t="shared" si="46"/>
        <v>OK</v>
      </c>
      <c r="M477" s="83" t="s">
        <v>311</v>
      </c>
      <c r="N477" s="83"/>
      <c r="O477" s="83"/>
      <c r="P477" s="89"/>
      <c r="Q477" s="89"/>
    </row>
    <row r="478" spans="1:17" ht="12" customHeight="1" x14ac:dyDescent="0.15">
      <c r="A478" s="80" t="s">
        <v>1986</v>
      </c>
      <c r="B478" s="185" t="s">
        <v>1987</v>
      </c>
      <c r="C478" s="169" t="s">
        <v>1988</v>
      </c>
      <c r="D478" s="182" t="s">
        <v>1042</v>
      </c>
      <c r="E478" s="182"/>
      <c r="F478" s="80" t="s">
        <v>1986</v>
      </c>
      <c r="G478" s="186" t="str">
        <f t="shared" si="47"/>
        <v>鷹野　泰</v>
      </c>
      <c r="H478" s="182" t="s">
        <v>1042</v>
      </c>
      <c r="I478" s="182" t="s">
        <v>278</v>
      </c>
      <c r="J478" s="80">
        <v>1936</v>
      </c>
      <c r="K478" s="103">
        <f t="shared" si="48"/>
        <v>77</v>
      </c>
      <c r="L478" s="88" t="str">
        <f t="shared" si="46"/>
        <v>OK</v>
      </c>
      <c r="M478" s="111" t="s">
        <v>406</v>
      </c>
      <c r="N478" s="83"/>
      <c r="O478" s="83"/>
      <c r="P478" s="89"/>
      <c r="Q478" s="89"/>
    </row>
    <row r="479" spans="1:17" ht="12" customHeight="1" x14ac:dyDescent="0.15">
      <c r="A479" s="80" t="s">
        <v>1989</v>
      </c>
      <c r="B479" s="185" t="s">
        <v>340</v>
      </c>
      <c r="C479" s="169" t="s">
        <v>1073</v>
      </c>
      <c r="D479" s="182" t="s">
        <v>1042</v>
      </c>
      <c r="E479" s="182"/>
      <c r="F479" s="80" t="s">
        <v>1989</v>
      </c>
      <c r="G479" s="186" t="str">
        <f t="shared" si="47"/>
        <v>谷口一男</v>
      </c>
      <c r="H479" s="182" t="s">
        <v>1042</v>
      </c>
      <c r="I479" s="182" t="s">
        <v>278</v>
      </c>
      <c r="J479" s="80">
        <v>1947</v>
      </c>
      <c r="K479" s="103">
        <f t="shared" si="48"/>
        <v>66</v>
      </c>
      <c r="L479" s="88" t="str">
        <f t="shared" si="46"/>
        <v>OK</v>
      </c>
      <c r="M479" s="111" t="s">
        <v>406</v>
      </c>
      <c r="N479" s="83"/>
      <c r="O479" s="83"/>
      <c r="P479" s="89"/>
      <c r="Q479" s="89"/>
    </row>
    <row r="480" spans="1:17" ht="12" customHeight="1" x14ac:dyDescent="0.15">
      <c r="A480" s="80" t="s">
        <v>1990</v>
      </c>
      <c r="B480" s="185" t="s">
        <v>1991</v>
      </c>
      <c r="C480" s="169" t="s">
        <v>1992</v>
      </c>
      <c r="D480" s="182" t="s">
        <v>1042</v>
      </c>
      <c r="E480" s="182"/>
      <c r="F480" s="80" t="s">
        <v>1990</v>
      </c>
      <c r="G480" s="186" t="str">
        <f t="shared" si="47"/>
        <v>玉城孝穂</v>
      </c>
      <c r="H480" s="182" t="s">
        <v>1042</v>
      </c>
      <c r="I480" s="182" t="s">
        <v>278</v>
      </c>
      <c r="J480" s="80">
        <v>1941</v>
      </c>
      <c r="K480" s="103">
        <f t="shared" si="48"/>
        <v>72</v>
      </c>
      <c r="L480" s="88" t="str">
        <f t="shared" si="46"/>
        <v>OK</v>
      </c>
      <c r="M480" s="111" t="s">
        <v>406</v>
      </c>
      <c r="N480" s="83"/>
      <c r="O480" s="83"/>
      <c r="P480" s="89"/>
      <c r="Q480" s="89"/>
    </row>
    <row r="481" spans="1:17" ht="12" customHeight="1" x14ac:dyDescent="0.15">
      <c r="A481" s="80" t="s">
        <v>1993</v>
      </c>
      <c r="B481" s="185" t="s">
        <v>345</v>
      </c>
      <c r="C481" s="169" t="s">
        <v>1994</v>
      </c>
      <c r="D481" s="182" t="s">
        <v>1042</v>
      </c>
      <c r="E481" s="182"/>
      <c r="F481" s="80" t="s">
        <v>1993</v>
      </c>
      <c r="G481" s="186" t="str">
        <f t="shared" si="47"/>
        <v>堤内昭義</v>
      </c>
      <c r="H481" s="182" t="s">
        <v>1042</v>
      </c>
      <c r="I481" s="182" t="s">
        <v>278</v>
      </c>
      <c r="J481" s="80">
        <v>1945</v>
      </c>
      <c r="K481" s="103">
        <f t="shared" si="48"/>
        <v>68</v>
      </c>
      <c r="L481" s="88" t="str">
        <f t="shared" si="46"/>
        <v>OK</v>
      </c>
      <c r="M481" s="83" t="s">
        <v>325</v>
      </c>
      <c r="N481" s="83"/>
      <c r="O481" s="83"/>
      <c r="P481" s="89"/>
      <c r="Q481" s="89"/>
    </row>
    <row r="482" spans="1:17" ht="12" customHeight="1" x14ac:dyDescent="0.15">
      <c r="A482" s="80" t="s">
        <v>1995</v>
      </c>
      <c r="B482" s="185" t="s">
        <v>1996</v>
      </c>
      <c r="C482" s="169" t="s">
        <v>1260</v>
      </c>
      <c r="D482" s="182" t="s">
        <v>1042</v>
      </c>
      <c r="E482" s="182"/>
      <c r="F482" s="80" t="s">
        <v>1995</v>
      </c>
      <c r="G482" s="186" t="str">
        <f t="shared" si="47"/>
        <v>鶴田 進</v>
      </c>
      <c r="H482" s="182" t="s">
        <v>1042</v>
      </c>
      <c r="I482" s="182" t="s">
        <v>278</v>
      </c>
      <c r="J482" s="80">
        <v>1950</v>
      </c>
      <c r="K482" s="103">
        <f t="shared" si="48"/>
        <v>63</v>
      </c>
      <c r="L482" s="88" t="str">
        <f t="shared" si="46"/>
        <v>OK</v>
      </c>
      <c r="M482" s="83" t="s">
        <v>311</v>
      </c>
      <c r="N482" s="83"/>
      <c r="O482" s="83"/>
      <c r="P482" s="89"/>
      <c r="Q482" s="89"/>
    </row>
    <row r="483" spans="1:17" ht="12" customHeight="1" x14ac:dyDescent="0.15">
      <c r="A483" s="80" t="s">
        <v>1997</v>
      </c>
      <c r="B483" s="185" t="s">
        <v>1998</v>
      </c>
      <c r="C483" s="169" t="s">
        <v>1999</v>
      </c>
      <c r="D483" s="182" t="s">
        <v>1042</v>
      </c>
      <c r="E483" s="182"/>
      <c r="F483" s="80" t="s">
        <v>1997</v>
      </c>
      <c r="G483" s="186" t="str">
        <f t="shared" si="47"/>
        <v>寺田昌登</v>
      </c>
      <c r="H483" s="182" t="s">
        <v>1042</v>
      </c>
      <c r="I483" s="182" t="s">
        <v>278</v>
      </c>
      <c r="J483" s="80">
        <v>1947</v>
      </c>
      <c r="K483" s="103">
        <f t="shared" si="48"/>
        <v>66</v>
      </c>
      <c r="L483" s="88" t="str">
        <f t="shared" si="46"/>
        <v>OK</v>
      </c>
      <c r="M483" s="83" t="s">
        <v>311</v>
      </c>
      <c r="N483" s="83"/>
      <c r="O483" s="83"/>
      <c r="P483" s="89"/>
      <c r="Q483" s="89"/>
    </row>
    <row r="484" spans="1:17" ht="12" customHeight="1" x14ac:dyDescent="0.15">
      <c r="A484" s="80" t="s">
        <v>2000</v>
      </c>
      <c r="B484" s="185" t="s">
        <v>2001</v>
      </c>
      <c r="C484" s="169" t="s">
        <v>2002</v>
      </c>
      <c r="D484" s="182" t="s">
        <v>1042</v>
      </c>
      <c r="E484" s="182"/>
      <c r="F484" s="80" t="s">
        <v>2000</v>
      </c>
      <c r="G484" s="186" t="str">
        <f t="shared" si="47"/>
        <v>戸井敏男</v>
      </c>
      <c r="H484" s="182" t="s">
        <v>1042</v>
      </c>
      <c r="I484" s="182" t="s">
        <v>278</v>
      </c>
      <c r="J484" s="80">
        <v>1950</v>
      </c>
      <c r="K484" s="103">
        <f t="shared" si="48"/>
        <v>63</v>
      </c>
      <c r="L484" s="88" t="str">
        <f t="shared" si="46"/>
        <v>OK</v>
      </c>
      <c r="M484" s="83" t="s">
        <v>311</v>
      </c>
      <c r="N484" s="83"/>
      <c r="O484" s="83"/>
      <c r="P484" s="89"/>
      <c r="Q484" s="89"/>
    </row>
    <row r="485" spans="1:17" ht="12" customHeight="1" x14ac:dyDescent="0.15">
      <c r="A485" s="80" t="s">
        <v>2003</v>
      </c>
      <c r="B485" s="185" t="s">
        <v>2004</v>
      </c>
      <c r="C485" s="169" t="s">
        <v>1047</v>
      </c>
      <c r="D485" s="182" t="s">
        <v>1042</v>
      </c>
      <c r="E485" s="182"/>
      <c r="F485" s="80" t="s">
        <v>2003</v>
      </c>
      <c r="G485" s="186" t="str">
        <f t="shared" si="47"/>
        <v>中野 潤</v>
      </c>
      <c r="H485" s="182" t="s">
        <v>1042</v>
      </c>
      <c r="I485" s="182" t="s">
        <v>278</v>
      </c>
      <c r="J485" s="80">
        <v>1948</v>
      </c>
      <c r="K485" s="103">
        <f t="shared" si="48"/>
        <v>65</v>
      </c>
      <c r="L485" s="88" t="str">
        <f t="shared" si="46"/>
        <v>OK</v>
      </c>
      <c r="M485" s="83" t="s">
        <v>383</v>
      </c>
      <c r="N485" s="83"/>
      <c r="O485" s="83"/>
      <c r="P485" s="89"/>
      <c r="Q485" s="89"/>
    </row>
    <row r="486" spans="1:17" ht="12" customHeight="1" x14ac:dyDescent="0.15">
      <c r="A486" s="80" t="s">
        <v>2005</v>
      </c>
      <c r="B486" s="185" t="s">
        <v>1046</v>
      </c>
      <c r="C486" s="169" t="s">
        <v>344</v>
      </c>
      <c r="D486" s="182" t="s">
        <v>1042</v>
      </c>
      <c r="E486" s="182"/>
      <c r="F486" s="80" t="s">
        <v>2005</v>
      </c>
      <c r="G486" s="186" t="str">
        <f t="shared" si="47"/>
        <v>中野哲也</v>
      </c>
      <c r="H486" s="182" t="s">
        <v>1042</v>
      </c>
      <c r="I486" s="182" t="s">
        <v>278</v>
      </c>
      <c r="J486" s="80">
        <v>1947</v>
      </c>
      <c r="K486" s="103">
        <f t="shared" si="48"/>
        <v>66</v>
      </c>
      <c r="L486" s="88" t="str">
        <f t="shared" si="46"/>
        <v>OK</v>
      </c>
      <c r="M486" s="83" t="s">
        <v>311</v>
      </c>
      <c r="N486" s="83"/>
      <c r="O486" s="83"/>
      <c r="P486" s="89"/>
      <c r="Q486" s="89"/>
    </row>
    <row r="487" spans="1:17" ht="12" customHeight="1" x14ac:dyDescent="0.15">
      <c r="A487" s="80" t="s">
        <v>2006</v>
      </c>
      <c r="B487" s="185" t="s">
        <v>2007</v>
      </c>
      <c r="C487" s="169" t="s">
        <v>2008</v>
      </c>
      <c r="D487" s="182" t="s">
        <v>1042</v>
      </c>
      <c r="E487" s="182"/>
      <c r="F487" s="80" t="s">
        <v>2006</v>
      </c>
      <c r="G487" s="186" t="str">
        <f t="shared" si="47"/>
        <v>成宮 廣</v>
      </c>
      <c r="H487" s="182" t="s">
        <v>1042</v>
      </c>
      <c r="I487" s="182" t="s">
        <v>278</v>
      </c>
      <c r="J487" s="80">
        <v>1948</v>
      </c>
      <c r="K487" s="103">
        <f t="shared" si="48"/>
        <v>65</v>
      </c>
      <c r="L487" s="88" t="str">
        <f t="shared" si="46"/>
        <v>OK</v>
      </c>
      <c r="M487" s="83" t="s">
        <v>2009</v>
      </c>
      <c r="N487" s="83"/>
      <c r="O487" s="83"/>
      <c r="P487" s="89"/>
      <c r="Q487" s="89"/>
    </row>
    <row r="488" spans="1:17" ht="12" customHeight="1" x14ac:dyDescent="0.15">
      <c r="A488" s="80" t="s">
        <v>2010</v>
      </c>
      <c r="B488" s="185" t="s">
        <v>2011</v>
      </c>
      <c r="C488" s="169" t="s">
        <v>2012</v>
      </c>
      <c r="D488" s="182" t="s">
        <v>1042</v>
      </c>
      <c r="E488" s="182"/>
      <c r="F488" s="80" t="s">
        <v>2010</v>
      </c>
      <c r="G488" s="186" t="str">
        <f t="shared" si="47"/>
        <v>西沢養造</v>
      </c>
      <c r="H488" s="182" t="s">
        <v>1042</v>
      </c>
      <c r="I488" s="182" t="s">
        <v>278</v>
      </c>
      <c r="J488" s="80">
        <v>1930</v>
      </c>
      <c r="K488" s="103">
        <f t="shared" si="48"/>
        <v>83</v>
      </c>
      <c r="L488" s="88" t="str">
        <f t="shared" si="46"/>
        <v>OK</v>
      </c>
      <c r="M488" s="83" t="s">
        <v>2009</v>
      </c>
      <c r="N488" s="83"/>
      <c r="O488" s="83"/>
      <c r="P488" s="89"/>
      <c r="Q488" s="89"/>
    </row>
    <row r="489" spans="1:17" ht="12" customHeight="1" x14ac:dyDescent="0.15">
      <c r="A489" s="80" t="s">
        <v>2013</v>
      </c>
      <c r="B489" s="185" t="s">
        <v>639</v>
      </c>
      <c r="C489" s="169" t="s">
        <v>1495</v>
      </c>
      <c r="D489" s="182" t="s">
        <v>1042</v>
      </c>
      <c r="E489" s="182"/>
      <c r="F489" s="80" t="s">
        <v>2013</v>
      </c>
      <c r="G489" s="186" t="str">
        <f t="shared" si="47"/>
        <v>西村和雄</v>
      </c>
      <c r="H489" s="182" t="s">
        <v>1042</v>
      </c>
      <c r="I489" s="182" t="s">
        <v>278</v>
      </c>
      <c r="J489" s="80">
        <v>1940</v>
      </c>
      <c r="K489" s="103">
        <f t="shared" si="48"/>
        <v>73</v>
      </c>
      <c r="L489" s="88" t="str">
        <f t="shared" si="46"/>
        <v>OK</v>
      </c>
      <c r="M489" s="83" t="s">
        <v>383</v>
      </c>
      <c r="N489" s="83"/>
      <c r="O489" s="83"/>
      <c r="P489" s="89"/>
      <c r="Q489" s="89"/>
    </row>
    <row r="490" spans="1:17" ht="12" customHeight="1" x14ac:dyDescent="0.15">
      <c r="A490" s="80" t="s">
        <v>2014</v>
      </c>
      <c r="B490" s="185" t="s">
        <v>639</v>
      </c>
      <c r="C490" s="169" t="s">
        <v>1013</v>
      </c>
      <c r="D490" s="182" t="s">
        <v>1042</v>
      </c>
      <c r="E490" s="182"/>
      <c r="F490" s="80" t="s">
        <v>2014</v>
      </c>
      <c r="G490" s="186" t="str">
        <f t="shared" si="47"/>
        <v>西村国太郎</v>
      </c>
      <c r="H490" s="182" t="s">
        <v>1042</v>
      </c>
      <c r="I490" s="182" t="s">
        <v>278</v>
      </c>
      <c r="J490" s="80">
        <v>1942</v>
      </c>
      <c r="K490" s="103">
        <f t="shared" si="48"/>
        <v>71</v>
      </c>
      <c r="L490" s="88" t="str">
        <f t="shared" si="46"/>
        <v>OK</v>
      </c>
      <c r="M490" s="111" t="s">
        <v>406</v>
      </c>
      <c r="N490" s="83"/>
      <c r="O490" s="83"/>
      <c r="P490" s="89"/>
      <c r="Q490" s="89"/>
    </row>
    <row r="491" spans="1:17" ht="12" customHeight="1" x14ac:dyDescent="0.15">
      <c r="A491" s="80" t="s">
        <v>2015</v>
      </c>
      <c r="B491" s="185" t="s">
        <v>1053</v>
      </c>
      <c r="C491" s="169" t="s">
        <v>1054</v>
      </c>
      <c r="D491" s="182" t="s">
        <v>1042</v>
      </c>
      <c r="E491" s="182"/>
      <c r="F491" s="80" t="s">
        <v>2015</v>
      </c>
      <c r="G491" s="186" t="str">
        <f t="shared" si="47"/>
        <v>羽田昭夫</v>
      </c>
      <c r="H491" s="182" t="s">
        <v>1042</v>
      </c>
      <c r="I491" s="182" t="s">
        <v>278</v>
      </c>
      <c r="J491" s="80">
        <v>1943</v>
      </c>
      <c r="K491" s="103">
        <f t="shared" si="48"/>
        <v>70</v>
      </c>
      <c r="L491" s="88" t="str">
        <f t="shared" si="46"/>
        <v>OK</v>
      </c>
      <c r="M491" s="83" t="s">
        <v>844</v>
      </c>
      <c r="N491" s="83"/>
      <c r="O491" s="83"/>
      <c r="P491" s="89"/>
      <c r="Q491" s="89"/>
    </row>
    <row r="492" spans="1:17" ht="12" customHeight="1" x14ac:dyDescent="0.15">
      <c r="A492" s="80" t="s">
        <v>2016</v>
      </c>
      <c r="B492" s="185" t="s">
        <v>2017</v>
      </c>
      <c r="C492" s="169" t="s">
        <v>2018</v>
      </c>
      <c r="D492" s="182" t="s">
        <v>1042</v>
      </c>
      <c r="E492" s="182"/>
      <c r="F492" s="80" t="s">
        <v>2016</v>
      </c>
      <c r="G492" s="186" t="str">
        <f t="shared" si="47"/>
        <v>濱邊照彦</v>
      </c>
      <c r="H492" s="182" t="s">
        <v>1042</v>
      </c>
      <c r="I492" s="182" t="s">
        <v>278</v>
      </c>
      <c r="J492" s="80">
        <v>1944</v>
      </c>
      <c r="K492" s="103">
        <f t="shared" si="48"/>
        <v>69</v>
      </c>
      <c r="L492" s="88" t="str">
        <f t="shared" si="46"/>
        <v>OK</v>
      </c>
      <c r="M492" s="83" t="s">
        <v>311</v>
      </c>
      <c r="N492" s="83"/>
      <c r="O492" s="83"/>
      <c r="P492" s="89"/>
      <c r="Q492" s="89"/>
    </row>
    <row r="493" spans="1:17" ht="12" customHeight="1" x14ac:dyDescent="0.15">
      <c r="A493" s="80" t="s">
        <v>1118</v>
      </c>
      <c r="B493" s="185" t="s">
        <v>2019</v>
      </c>
      <c r="C493" s="169" t="s">
        <v>2020</v>
      </c>
      <c r="D493" s="182" t="s">
        <v>1042</v>
      </c>
      <c r="E493" s="182"/>
      <c r="F493" s="80" t="s">
        <v>1118</v>
      </c>
      <c r="G493" s="186" t="str">
        <f t="shared" si="47"/>
        <v>日永清重</v>
      </c>
      <c r="H493" s="182" t="s">
        <v>1042</v>
      </c>
      <c r="I493" s="182" t="s">
        <v>278</v>
      </c>
      <c r="J493" s="80">
        <v>1945</v>
      </c>
      <c r="K493" s="103">
        <f t="shared" si="48"/>
        <v>68</v>
      </c>
      <c r="L493" s="88" t="str">
        <f t="shared" ref="L493:L523" si="49">IF(G493="","",IF(COUNTIF($G$3:$G$613,G493)&gt;1,"2重登録","OK"))</f>
        <v>OK</v>
      </c>
      <c r="M493" s="111" t="s">
        <v>406</v>
      </c>
      <c r="N493" s="83"/>
      <c r="O493" s="83"/>
      <c r="P493" s="89"/>
      <c r="Q493" s="89"/>
    </row>
    <row r="494" spans="1:17" ht="12" customHeight="1" x14ac:dyDescent="0.15">
      <c r="A494" s="80" t="s">
        <v>1123</v>
      </c>
      <c r="B494" s="185" t="s">
        <v>1056</v>
      </c>
      <c r="C494" s="169" t="s">
        <v>1057</v>
      </c>
      <c r="D494" s="182" t="s">
        <v>1042</v>
      </c>
      <c r="E494" s="182"/>
      <c r="F494" s="80" t="s">
        <v>1123</v>
      </c>
      <c r="G494" s="186" t="str">
        <f t="shared" si="47"/>
        <v>樋山達哉</v>
      </c>
      <c r="H494" s="182" t="s">
        <v>1042</v>
      </c>
      <c r="I494" s="182" t="s">
        <v>278</v>
      </c>
      <c r="J494" s="80">
        <v>1943</v>
      </c>
      <c r="K494" s="103">
        <f t="shared" si="48"/>
        <v>70</v>
      </c>
      <c r="L494" s="88" t="str">
        <f t="shared" si="49"/>
        <v>OK</v>
      </c>
      <c r="M494" s="83" t="s">
        <v>662</v>
      </c>
      <c r="N494" s="83"/>
      <c r="O494" s="83"/>
      <c r="P494" s="89"/>
      <c r="Q494" s="89"/>
    </row>
    <row r="495" spans="1:17" ht="12" customHeight="1" x14ac:dyDescent="0.15">
      <c r="A495" s="80" t="s">
        <v>1128</v>
      </c>
      <c r="B495" s="185" t="s">
        <v>1059</v>
      </c>
      <c r="C495" s="169" t="s">
        <v>1060</v>
      </c>
      <c r="D495" s="182" t="s">
        <v>1042</v>
      </c>
      <c r="E495" s="182"/>
      <c r="F495" s="80" t="s">
        <v>1128</v>
      </c>
      <c r="G495" s="186" t="str">
        <f t="shared" ref="G495:G522" si="50">B495&amp;C495</f>
        <v>藤本昌彦</v>
      </c>
      <c r="H495" s="182" t="s">
        <v>1042</v>
      </c>
      <c r="I495" s="182" t="s">
        <v>278</v>
      </c>
      <c r="J495" s="80">
        <v>1939</v>
      </c>
      <c r="K495" s="103">
        <f t="shared" ref="K495:K521" si="51">IF(J495="","",(2013-J495))</f>
        <v>74</v>
      </c>
      <c r="L495" s="88" t="str">
        <f t="shared" si="49"/>
        <v>OK</v>
      </c>
      <c r="M495" s="83" t="s">
        <v>311</v>
      </c>
      <c r="N495" s="83"/>
      <c r="O495" s="83"/>
      <c r="P495" s="89"/>
      <c r="Q495" s="89"/>
    </row>
    <row r="496" spans="1:17" ht="12" customHeight="1" x14ac:dyDescent="0.15">
      <c r="A496" s="80" t="s">
        <v>1133</v>
      </c>
      <c r="B496" s="185" t="s">
        <v>1050</v>
      </c>
      <c r="C496" s="169" t="s">
        <v>1051</v>
      </c>
      <c r="D496" s="182" t="s">
        <v>1042</v>
      </c>
      <c r="E496" s="182"/>
      <c r="F496" s="80" t="s">
        <v>1133</v>
      </c>
      <c r="G496" s="186" t="str">
        <f t="shared" si="50"/>
        <v>堀江孝信</v>
      </c>
      <c r="H496" s="182" t="s">
        <v>1042</v>
      </c>
      <c r="I496" s="182" t="s">
        <v>278</v>
      </c>
      <c r="J496" s="80">
        <v>1942</v>
      </c>
      <c r="K496" s="103">
        <f t="shared" si="51"/>
        <v>71</v>
      </c>
      <c r="L496" s="88" t="str">
        <f t="shared" si="49"/>
        <v>OK</v>
      </c>
      <c r="M496" s="83" t="s">
        <v>311</v>
      </c>
      <c r="N496" s="83"/>
      <c r="O496" s="83"/>
      <c r="P496" s="89"/>
      <c r="Q496" s="89"/>
    </row>
    <row r="497" spans="1:17" ht="12" customHeight="1" x14ac:dyDescent="0.15">
      <c r="A497" s="80" t="s">
        <v>2021</v>
      </c>
      <c r="B497" s="185" t="s">
        <v>938</v>
      </c>
      <c r="C497" s="169" t="s">
        <v>1108</v>
      </c>
      <c r="D497" s="182" t="s">
        <v>1042</v>
      </c>
      <c r="E497" s="182"/>
      <c r="F497" s="80" t="s">
        <v>2021</v>
      </c>
      <c r="G497" s="186" t="str">
        <f t="shared" si="50"/>
        <v>前田征人</v>
      </c>
      <c r="H497" s="182" t="s">
        <v>1042</v>
      </c>
      <c r="I497" s="182" t="s">
        <v>278</v>
      </c>
      <c r="J497" s="80">
        <v>1944</v>
      </c>
      <c r="K497" s="103">
        <f t="shared" si="51"/>
        <v>69</v>
      </c>
      <c r="L497" s="88" t="str">
        <f t="shared" si="49"/>
        <v>OK</v>
      </c>
      <c r="M497" s="83" t="s">
        <v>279</v>
      </c>
      <c r="N497" s="83"/>
      <c r="O497" s="83"/>
      <c r="P497" s="89"/>
      <c r="Q497" s="89"/>
    </row>
    <row r="498" spans="1:17" ht="12" customHeight="1" x14ac:dyDescent="0.15">
      <c r="A498" s="80" t="s">
        <v>2022</v>
      </c>
      <c r="B498" s="185" t="s">
        <v>1062</v>
      </c>
      <c r="C498" s="169" t="s">
        <v>1063</v>
      </c>
      <c r="D498" s="182" t="s">
        <v>1042</v>
      </c>
      <c r="E498" s="182"/>
      <c r="F498" s="80" t="s">
        <v>2022</v>
      </c>
      <c r="G498" s="186" t="str">
        <f t="shared" si="50"/>
        <v>安田和彦</v>
      </c>
      <c r="H498" s="182" t="s">
        <v>1042</v>
      </c>
      <c r="I498" s="182" t="s">
        <v>278</v>
      </c>
      <c r="J498" s="80">
        <v>1945</v>
      </c>
      <c r="K498" s="103">
        <f t="shared" si="51"/>
        <v>68</v>
      </c>
      <c r="L498" s="88" t="str">
        <f t="shared" si="49"/>
        <v>OK</v>
      </c>
      <c r="M498" s="83" t="s">
        <v>311</v>
      </c>
      <c r="N498" s="83"/>
      <c r="O498" s="83"/>
      <c r="P498" s="89"/>
      <c r="Q498" s="89"/>
    </row>
    <row r="499" spans="1:17" ht="12" customHeight="1" x14ac:dyDescent="0.15">
      <c r="A499" s="80" t="s">
        <v>2023</v>
      </c>
      <c r="B499" s="185" t="s">
        <v>364</v>
      </c>
      <c r="C499" s="169" t="s">
        <v>2024</v>
      </c>
      <c r="D499" s="182" t="s">
        <v>1042</v>
      </c>
      <c r="E499" s="182"/>
      <c r="F499" s="80" t="s">
        <v>2023</v>
      </c>
      <c r="G499" s="186" t="str">
        <f t="shared" si="50"/>
        <v>山崎建次</v>
      </c>
      <c r="H499" s="182" t="s">
        <v>1042</v>
      </c>
      <c r="I499" s="182" t="s">
        <v>278</v>
      </c>
      <c r="J499" s="80">
        <v>1940</v>
      </c>
      <c r="K499" s="103">
        <f t="shared" si="51"/>
        <v>73</v>
      </c>
      <c r="L499" s="88" t="str">
        <f t="shared" si="49"/>
        <v>OK</v>
      </c>
      <c r="M499" s="83" t="s">
        <v>311</v>
      </c>
      <c r="N499" s="83"/>
      <c r="O499" s="83"/>
      <c r="P499" s="89"/>
      <c r="Q499" s="89"/>
    </row>
    <row r="500" spans="1:17" ht="12" customHeight="1" x14ac:dyDescent="0.15">
      <c r="A500" s="80" t="s">
        <v>2025</v>
      </c>
      <c r="B500" s="185" t="s">
        <v>2</v>
      </c>
      <c r="C500" s="169" t="s">
        <v>3</v>
      </c>
      <c r="D500" s="182" t="s">
        <v>1042</v>
      </c>
      <c r="E500" s="182"/>
      <c r="F500" s="80" t="s">
        <v>2025</v>
      </c>
      <c r="G500" s="186" t="str">
        <f t="shared" si="50"/>
        <v>吉田知司</v>
      </c>
      <c r="H500" s="182" t="s">
        <v>1042</v>
      </c>
      <c r="I500" s="182" t="s">
        <v>278</v>
      </c>
      <c r="J500" s="80">
        <v>1948</v>
      </c>
      <c r="K500" s="103">
        <f t="shared" si="51"/>
        <v>65</v>
      </c>
      <c r="L500" s="88" t="str">
        <f t="shared" si="49"/>
        <v>OK</v>
      </c>
      <c r="M500" s="111" t="s">
        <v>406</v>
      </c>
      <c r="N500" s="83"/>
      <c r="O500" s="83"/>
      <c r="P500" s="89"/>
      <c r="Q500" s="89"/>
    </row>
    <row r="501" spans="1:17" ht="12" customHeight="1" x14ac:dyDescent="0.15">
      <c r="A501" s="80" t="s">
        <v>2026</v>
      </c>
      <c r="B501" s="187" t="s">
        <v>1075</v>
      </c>
      <c r="C501" s="172" t="s">
        <v>1076</v>
      </c>
      <c r="D501" s="182" t="s">
        <v>1042</v>
      </c>
      <c r="E501" s="182"/>
      <c r="F501" s="80" t="s">
        <v>2026</v>
      </c>
      <c r="G501" s="186" t="str">
        <f t="shared" si="50"/>
        <v>飯塚アイ子</v>
      </c>
      <c r="H501" s="182" t="s">
        <v>1042</v>
      </c>
      <c r="I501" s="182" t="s">
        <v>303</v>
      </c>
      <c r="J501" s="80">
        <v>1943</v>
      </c>
      <c r="K501" s="103">
        <f t="shared" si="51"/>
        <v>70</v>
      </c>
      <c r="L501" s="88" t="str">
        <f t="shared" si="49"/>
        <v>OK</v>
      </c>
      <c r="M501" s="83" t="s">
        <v>311</v>
      </c>
      <c r="N501" s="83"/>
      <c r="O501" s="83"/>
      <c r="P501" s="89"/>
      <c r="Q501" s="89"/>
    </row>
    <row r="502" spans="1:17" ht="12" customHeight="1" x14ac:dyDescent="0.15">
      <c r="A502" s="80" t="s">
        <v>2027</v>
      </c>
      <c r="B502" s="187" t="s">
        <v>2028</v>
      </c>
      <c r="C502" s="172" t="s">
        <v>2029</v>
      </c>
      <c r="D502" s="182" t="s">
        <v>1042</v>
      </c>
      <c r="E502" s="182"/>
      <c r="F502" s="80" t="s">
        <v>2027</v>
      </c>
      <c r="G502" s="186" t="str">
        <f t="shared" si="50"/>
        <v>大橋富子</v>
      </c>
      <c r="H502" s="182" t="s">
        <v>1042</v>
      </c>
      <c r="I502" s="182" t="s">
        <v>303</v>
      </c>
      <c r="J502" s="80">
        <v>1949</v>
      </c>
      <c r="K502" s="103">
        <f t="shared" si="51"/>
        <v>64</v>
      </c>
      <c r="L502" s="88" t="str">
        <f t="shared" si="49"/>
        <v>OK</v>
      </c>
      <c r="M502" s="83" t="s">
        <v>279</v>
      </c>
      <c r="N502" s="83"/>
      <c r="O502" s="83"/>
      <c r="P502" s="89"/>
      <c r="Q502" s="89"/>
    </row>
    <row r="503" spans="1:17" ht="12" customHeight="1" x14ac:dyDescent="0.15">
      <c r="A503" s="80" t="s">
        <v>2030</v>
      </c>
      <c r="B503" s="187" t="s">
        <v>2031</v>
      </c>
      <c r="C503" s="172" t="s">
        <v>2032</v>
      </c>
      <c r="D503" s="182" t="s">
        <v>1042</v>
      </c>
      <c r="E503" s="182"/>
      <c r="F503" s="80" t="s">
        <v>2030</v>
      </c>
      <c r="G503" s="186" t="str">
        <f t="shared" si="50"/>
        <v>香川真知子</v>
      </c>
      <c r="H503" s="182" t="s">
        <v>1042</v>
      </c>
      <c r="I503" s="182" t="s">
        <v>303</v>
      </c>
      <c r="J503" s="80">
        <v>1946</v>
      </c>
      <c r="K503" s="103">
        <f t="shared" si="51"/>
        <v>67</v>
      </c>
      <c r="L503" s="88" t="str">
        <f t="shared" si="49"/>
        <v>OK</v>
      </c>
      <c r="M503" s="83" t="s">
        <v>311</v>
      </c>
      <c r="N503" s="83"/>
      <c r="O503" s="83"/>
      <c r="P503" s="89"/>
      <c r="Q503" s="89"/>
    </row>
    <row r="504" spans="1:17" ht="12" customHeight="1" x14ac:dyDescent="0.15">
      <c r="A504" s="80" t="s">
        <v>2033</v>
      </c>
      <c r="B504" s="187" t="s">
        <v>1095</v>
      </c>
      <c r="C504" s="172" t="s">
        <v>1096</v>
      </c>
      <c r="D504" s="182" t="s">
        <v>1042</v>
      </c>
      <c r="E504" s="182"/>
      <c r="F504" s="80" t="s">
        <v>2033</v>
      </c>
      <c r="G504" s="186" t="str">
        <f t="shared" si="50"/>
        <v>川勝豊子</v>
      </c>
      <c r="H504" s="182" t="s">
        <v>1042</v>
      </c>
      <c r="I504" s="182" t="s">
        <v>303</v>
      </c>
      <c r="J504" s="80">
        <v>1954</v>
      </c>
      <c r="K504" s="103">
        <f t="shared" si="51"/>
        <v>59</v>
      </c>
      <c r="L504" s="88" t="str">
        <f t="shared" si="49"/>
        <v>OK</v>
      </c>
      <c r="M504" s="83" t="s">
        <v>483</v>
      </c>
      <c r="N504" s="83"/>
      <c r="O504" s="83"/>
      <c r="P504" s="89"/>
      <c r="Q504" s="89"/>
    </row>
    <row r="505" spans="1:17" ht="12" customHeight="1" x14ac:dyDescent="0.15">
      <c r="A505" s="80" t="s">
        <v>2034</v>
      </c>
      <c r="B505" s="187" t="s">
        <v>2035</v>
      </c>
      <c r="C505" s="172" t="s">
        <v>1099</v>
      </c>
      <c r="D505" s="182" t="s">
        <v>1042</v>
      </c>
      <c r="E505" s="182"/>
      <c r="F505" s="80" t="s">
        <v>2034</v>
      </c>
      <c r="G505" s="186" t="str">
        <f t="shared" si="50"/>
        <v>川部俊子</v>
      </c>
      <c r="H505" s="182" t="s">
        <v>1042</v>
      </c>
      <c r="I505" s="182" t="s">
        <v>303</v>
      </c>
      <c r="J505" s="80">
        <v>1938</v>
      </c>
      <c r="K505" s="103">
        <f t="shared" si="51"/>
        <v>75</v>
      </c>
      <c r="L505" s="88" t="str">
        <f t="shared" si="49"/>
        <v>OK</v>
      </c>
      <c r="M505" s="83" t="s">
        <v>898</v>
      </c>
      <c r="N505" s="83"/>
      <c r="O505" s="83"/>
      <c r="P505" s="89"/>
      <c r="Q505" s="89"/>
    </row>
    <row r="506" spans="1:17" ht="12" customHeight="1" x14ac:dyDescent="0.15">
      <c r="A506" s="80" t="s">
        <v>2036</v>
      </c>
      <c r="B506" s="187" t="s">
        <v>335</v>
      </c>
      <c r="C506" s="172" t="s">
        <v>2037</v>
      </c>
      <c r="D506" s="182" t="s">
        <v>1042</v>
      </c>
      <c r="E506" s="182"/>
      <c r="F506" s="80" t="s">
        <v>2036</v>
      </c>
      <c r="G506" s="186" t="str">
        <f t="shared" si="50"/>
        <v>小林節子</v>
      </c>
      <c r="H506" s="182" t="s">
        <v>1042</v>
      </c>
      <c r="I506" s="182" t="s">
        <v>303</v>
      </c>
      <c r="J506" s="80">
        <v>1936</v>
      </c>
      <c r="K506" s="103">
        <f t="shared" si="51"/>
        <v>77</v>
      </c>
      <c r="L506" s="88" t="str">
        <f t="shared" si="49"/>
        <v>OK</v>
      </c>
      <c r="M506" s="83" t="s">
        <v>311</v>
      </c>
      <c r="N506" s="83"/>
      <c r="O506" s="83"/>
      <c r="P506" s="89"/>
      <c r="Q506" s="89"/>
    </row>
    <row r="507" spans="1:17" ht="12" customHeight="1" x14ac:dyDescent="0.15">
      <c r="A507" s="80" t="s">
        <v>2038</v>
      </c>
      <c r="B507" s="187" t="s">
        <v>764</v>
      </c>
      <c r="C507" s="172" t="s">
        <v>2039</v>
      </c>
      <c r="D507" s="182" t="s">
        <v>1042</v>
      </c>
      <c r="E507" s="182"/>
      <c r="F507" s="80" t="s">
        <v>2038</v>
      </c>
      <c r="G507" s="186" t="str">
        <f t="shared" si="50"/>
        <v>佐々木芳美</v>
      </c>
      <c r="H507" s="182" t="s">
        <v>1042</v>
      </c>
      <c r="I507" s="182" t="s">
        <v>303</v>
      </c>
      <c r="J507" s="80">
        <v>1938</v>
      </c>
      <c r="K507" s="103">
        <f t="shared" si="51"/>
        <v>75</v>
      </c>
      <c r="L507" s="88" t="str">
        <f t="shared" si="49"/>
        <v>OK</v>
      </c>
      <c r="M507" s="83" t="s">
        <v>483</v>
      </c>
      <c r="N507" s="83"/>
      <c r="O507" s="83"/>
      <c r="P507" s="89"/>
      <c r="Q507" s="89"/>
    </row>
    <row r="508" spans="1:17" ht="12" customHeight="1" x14ac:dyDescent="0.15">
      <c r="A508" s="80" t="s">
        <v>2040</v>
      </c>
      <c r="B508" s="187" t="s">
        <v>1078</v>
      </c>
      <c r="C508" s="172" t="s">
        <v>2041</v>
      </c>
      <c r="D508" s="182" t="s">
        <v>1042</v>
      </c>
      <c r="E508" s="182"/>
      <c r="F508" s="80" t="s">
        <v>2040</v>
      </c>
      <c r="G508" s="186" t="str">
        <f t="shared" si="50"/>
        <v>関塚早苗</v>
      </c>
      <c r="H508" s="182" t="s">
        <v>1042</v>
      </c>
      <c r="I508" s="182" t="s">
        <v>303</v>
      </c>
      <c r="J508" s="80">
        <v>1943</v>
      </c>
      <c r="K508" s="103">
        <f t="shared" si="51"/>
        <v>70</v>
      </c>
      <c r="L508" s="88" t="str">
        <f t="shared" si="49"/>
        <v>OK</v>
      </c>
      <c r="M508" s="83" t="s">
        <v>311</v>
      </c>
      <c r="N508" s="83"/>
      <c r="O508" s="83"/>
      <c r="P508" s="89"/>
      <c r="Q508" s="89"/>
    </row>
    <row r="509" spans="1:17" ht="12" customHeight="1" x14ac:dyDescent="0.15">
      <c r="A509" s="80" t="s">
        <v>2042</v>
      </c>
      <c r="B509" s="187" t="s">
        <v>2043</v>
      </c>
      <c r="C509" s="172" t="s">
        <v>2044</v>
      </c>
      <c r="D509" s="182" t="s">
        <v>1042</v>
      </c>
      <c r="E509" s="182"/>
      <c r="F509" s="80" t="s">
        <v>2042</v>
      </c>
      <c r="G509" s="186" t="str">
        <f t="shared" si="50"/>
        <v>新谷麻利子</v>
      </c>
      <c r="H509" s="182" t="s">
        <v>1042</v>
      </c>
      <c r="I509" s="182" t="s">
        <v>303</v>
      </c>
      <c r="J509" s="80">
        <v>1951</v>
      </c>
      <c r="K509" s="103">
        <f t="shared" si="51"/>
        <v>62</v>
      </c>
      <c r="L509" s="88" t="str">
        <f t="shared" si="49"/>
        <v>OK</v>
      </c>
      <c r="M509" s="83" t="s">
        <v>489</v>
      </c>
      <c r="N509" s="83"/>
      <c r="O509" s="83"/>
      <c r="P509" s="89"/>
      <c r="Q509" s="89"/>
    </row>
    <row r="510" spans="1:17" ht="12" customHeight="1" x14ac:dyDescent="0.15">
      <c r="A510" s="80" t="s">
        <v>2045</v>
      </c>
      <c r="B510" s="187" t="s">
        <v>2046</v>
      </c>
      <c r="C510" s="172" t="s">
        <v>2047</v>
      </c>
      <c r="D510" s="182" t="s">
        <v>1042</v>
      </c>
      <c r="E510" s="182"/>
      <c r="F510" s="80" t="s">
        <v>2045</v>
      </c>
      <c r="G510" s="186" t="str">
        <f t="shared" si="50"/>
        <v>田渕勝美</v>
      </c>
      <c r="H510" s="182" t="s">
        <v>1042</v>
      </c>
      <c r="I510" s="182" t="s">
        <v>303</v>
      </c>
      <c r="J510" s="80">
        <v>1943</v>
      </c>
      <c r="K510" s="103">
        <f t="shared" si="51"/>
        <v>70</v>
      </c>
      <c r="L510" s="88" t="str">
        <f t="shared" si="49"/>
        <v>OK</v>
      </c>
      <c r="M510" s="83" t="s">
        <v>483</v>
      </c>
      <c r="N510" s="83"/>
      <c r="O510" s="83"/>
      <c r="P510" s="89"/>
      <c r="Q510" s="89"/>
    </row>
    <row r="511" spans="1:17" ht="12" customHeight="1" x14ac:dyDescent="0.15">
      <c r="A511" s="80" t="s">
        <v>2048</v>
      </c>
      <c r="B511" s="187" t="s">
        <v>345</v>
      </c>
      <c r="C511" s="172" t="s">
        <v>2049</v>
      </c>
      <c r="D511" s="182" t="s">
        <v>1042</v>
      </c>
      <c r="E511" s="182"/>
      <c r="F511" s="80" t="s">
        <v>2048</v>
      </c>
      <c r="G511" s="186" t="str">
        <f t="shared" si="50"/>
        <v>堤内美浪</v>
      </c>
      <c r="H511" s="182" t="s">
        <v>1042</v>
      </c>
      <c r="I511" s="182" t="s">
        <v>303</v>
      </c>
      <c r="J511" s="80">
        <v>1946</v>
      </c>
      <c r="K511" s="103">
        <f t="shared" si="51"/>
        <v>67</v>
      </c>
      <c r="L511" s="88" t="str">
        <f t="shared" si="49"/>
        <v>OK</v>
      </c>
      <c r="M511" s="83" t="s">
        <v>325</v>
      </c>
      <c r="N511" s="83"/>
      <c r="O511" s="83"/>
      <c r="P511" s="89"/>
      <c r="Q511" s="89"/>
    </row>
    <row r="512" spans="1:17" ht="12" customHeight="1" x14ac:dyDescent="0.15">
      <c r="A512" s="80" t="s">
        <v>2050</v>
      </c>
      <c r="B512" s="187" t="s">
        <v>1155</v>
      </c>
      <c r="C512" s="172" t="s">
        <v>2051</v>
      </c>
      <c r="D512" s="182" t="s">
        <v>1042</v>
      </c>
      <c r="E512" s="182"/>
      <c r="F512" s="80" t="s">
        <v>2052</v>
      </c>
      <c r="G512" s="186" t="str">
        <f t="shared" si="50"/>
        <v>中川美智子</v>
      </c>
      <c r="H512" s="182" t="s">
        <v>1042</v>
      </c>
      <c r="I512" s="182" t="s">
        <v>303</v>
      </c>
      <c r="J512" s="80">
        <v>1928</v>
      </c>
      <c r="K512" s="103">
        <f t="shared" si="51"/>
        <v>85</v>
      </c>
      <c r="L512" s="88" t="str">
        <f t="shared" si="49"/>
        <v>OK</v>
      </c>
      <c r="M512" s="83" t="s">
        <v>844</v>
      </c>
      <c r="N512" s="83"/>
      <c r="O512" s="83"/>
      <c r="P512" s="89"/>
      <c r="Q512" s="89"/>
    </row>
    <row r="513" spans="1:17" ht="12" customHeight="1" x14ac:dyDescent="0.15">
      <c r="A513" s="80" t="s">
        <v>2053</v>
      </c>
      <c r="B513" s="187" t="s">
        <v>721</v>
      </c>
      <c r="C513" s="172" t="s">
        <v>2054</v>
      </c>
      <c r="D513" s="182" t="s">
        <v>1042</v>
      </c>
      <c r="E513" s="182"/>
      <c r="F513" s="80" t="s">
        <v>2055</v>
      </c>
      <c r="G513" s="186" t="str">
        <f t="shared" si="50"/>
        <v>長谷川たけ子</v>
      </c>
      <c r="H513" s="182" t="s">
        <v>1042</v>
      </c>
      <c r="I513" s="182" t="s">
        <v>303</v>
      </c>
      <c r="J513" s="80">
        <v>1948</v>
      </c>
      <c r="K513" s="103">
        <f t="shared" si="51"/>
        <v>65</v>
      </c>
      <c r="L513" s="88" t="str">
        <f t="shared" si="49"/>
        <v>OK</v>
      </c>
      <c r="M513" s="83" t="s">
        <v>483</v>
      </c>
      <c r="N513" s="83"/>
      <c r="O513" s="83"/>
      <c r="P513" s="89"/>
      <c r="Q513" s="89"/>
    </row>
    <row r="514" spans="1:17" ht="12" customHeight="1" x14ac:dyDescent="0.15">
      <c r="A514" s="80" t="s">
        <v>2056</v>
      </c>
      <c r="B514" s="187" t="s">
        <v>1086</v>
      </c>
      <c r="C514" s="172" t="s">
        <v>1087</v>
      </c>
      <c r="D514" s="182" t="s">
        <v>1042</v>
      </c>
      <c r="E514" s="182"/>
      <c r="F514" s="80" t="s">
        <v>2057</v>
      </c>
      <c r="G514" s="186" t="str">
        <f t="shared" si="50"/>
        <v>平野志津子</v>
      </c>
      <c r="H514" s="182" t="s">
        <v>1042</v>
      </c>
      <c r="I514" s="182" t="s">
        <v>303</v>
      </c>
      <c r="J514" s="80">
        <v>1956</v>
      </c>
      <c r="K514" s="103">
        <f t="shared" si="51"/>
        <v>57</v>
      </c>
      <c r="L514" s="88" t="str">
        <f t="shared" si="49"/>
        <v>OK</v>
      </c>
      <c r="M514" s="83" t="s">
        <v>311</v>
      </c>
      <c r="N514" s="83"/>
      <c r="O514" s="83"/>
      <c r="P514" s="89"/>
      <c r="Q514" s="89"/>
    </row>
    <row r="515" spans="1:17" ht="12" customHeight="1" x14ac:dyDescent="0.15">
      <c r="A515" s="80" t="s">
        <v>2058</v>
      </c>
      <c r="B515" s="187" t="s">
        <v>1089</v>
      </c>
      <c r="C515" s="172" t="s">
        <v>1090</v>
      </c>
      <c r="D515" s="182" t="s">
        <v>1042</v>
      </c>
      <c r="E515" s="182"/>
      <c r="F515" s="80" t="s">
        <v>2058</v>
      </c>
      <c r="G515" s="186" t="str">
        <f t="shared" si="50"/>
        <v>堀部品子</v>
      </c>
      <c r="H515" s="182" t="s">
        <v>1042</v>
      </c>
      <c r="I515" s="182" t="s">
        <v>303</v>
      </c>
      <c r="J515" s="80">
        <v>1951</v>
      </c>
      <c r="K515" s="103">
        <f t="shared" si="51"/>
        <v>62</v>
      </c>
      <c r="L515" s="88" t="str">
        <f t="shared" si="49"/>
        <v>OK</v>
      </c>
      <c r="M515" s="111" t="s">
        <v>406</v>
      </c>
      <c r="N515" s="83"/>
      <c r="O515" s="83"/>
      <c r="P515" s="89"/>
      <c r="Q515" s="89"/>
    </row>
    <row r="516" spans="1:17" ht="12" customHeight="1" x14ac:dyDescent="0.15">
      <c r="A516" s="80" t="s">
        <v>2059</v>
      </c>
      <c r="B516" s="187" t="s">
        <v>938</v>
      </c>
      <c r="C516" s="172" t="s">
        <v>1113</v>
      </c>
      <c r="D516" s="182" t="s">
        <v>1042</v>
      </c>
      <c r="E516" s="182"/>
      <c r="F516" s="80" t="s">
        <v>2059</v>
      </c>
      <c r="G516" s="186" t="str">
        <f t="shared" si="50"/>
        <v>前田喜久子</v>
      </c>
      <c r="H516" s="182" t="s">
        <v>1042</v>
      </c>
      <c r="I516" s="182" t="s">
        <v>303</v>
      </c>
      <c r="J516" s="80">
        <v>1945</v>
      </c>
      <c r="K516" s="103">
        <f t="shared" si="51"/>
        <v>68</v>
      </c>
      <c r="L516" s="88" t="str">
        <f t="shared" si="49"/>
        <v>OK</v>
      </c>
      <c r="M516" s="83" t="s">
        <v>279</v>
      </c>
      <c r="N516" s="83"/>
      <c r="O516" s="83"/>
      <c r="P516" s="89"/>
      <c r="Q516" s="89"/>
    </row>
    <row r="517" spans="1:17" ht="12" customHeight="1" x14ac:dyDescent="0.15">
      <c r="A517" s="80" t="s">
        <v>2060</v>
      </c>
      <c r="B517" s="187" t="s">
        <v>2061</v>
      </c>
      <c r="C517" s="172" t="s">
        <v>2062</v>
      </c>
      <c r="D517" s="182" t="s">
        <v>1042</v>
      </c>
      <c r="E517" s="182"/>
      <c r="F517" s="80" t="s">
        <v>2060</v>
      </c>
      <c r="G517" s="186" t="str">
        <f t="shared" si="50"/>
        <v>三田村和代</v>
      </c>
      <c r="H517" s="182" t="s">
        <v>1042</v>
      </c>
      <c r="I517" s="182" t="s">
        <v>303</v>
      </c>
      <c r="J517" s="80">
        <v>1953</v>
      </c>
      <c r="K517" s="103">
        <f t="shared" si="51"/>
        <v>60</v>
      </c>
      <c r="L517" s="88" t="str">
        <f t="shared" si="49"/>
        <v>OK</v>
      </c>
      <c r="M517" s="83" t="s">
        <v>325</v>
      </c>
      <c r="N517" s="83"/>
      <c r="O517" s="83"/>
      <c r="P517" s="89"/>
      <c r="Q517" s="89"/>
    </row>
    <row r="518" spans="1:17" ht="12" customHeight="1" x14ac:dyDescent="0.15">
      <c r="A518" s="80" t="s">
        <v>2063</v>
      </c>
      <c r="B518" s="187" t="s">
        <v>2064</v>
      </c>
      <c r="C518" s="172" t="s">
        <v>2065</v>
      </c>
      <c r="D518" s="182" t="s">
        <v>1042</v>
      </c>
      <c r="E518" s="182"/>
      <c r="F518" s="80" t="s">
        <v>2063</v>
      </c>
      <c r="G518" s="186" t="str">
        <f t="shared" si="50"/>
        <v>三村迪子</v>
      </c>
      <c r="H518" s="182" t="s">
        <v>1042</v>
      </c>
      <c r="I518" s="182" t="s">
        <v>303</v>
      </c>
      <c r="J518" s="80">
        <v>1946</v>
      </c>
      <c r="K518" s="103">
        <f t="shared" si="51"/>
        <v>67</v>
      </c>
      <c r="L518" s="88" t="str">
        <f t="shared" si="49"/>
        <v>OK</v>
      </c>
      <c r="M518" s="83" t="s">
        <v>311</v>
      </c>
      <c r="N518" s="83"/>
      <c r="O518" s="83"/>
      <c r="P518" s="89"/>
      <c r="Q518" s="89"/>
    </row>
    <row r="519" spans="1:17" ht="12" customHeight="1" x14ac:dyDescent="0.15">
      <c r="A519" s="80" t="s">
        <v>2066</v>
      </c>
      <c r="B519" s="187" t="s">
        <v>1092</v>
      </c>
      <c r="C519" s="172" t="s">
        <v>1093</v>
      </c>
      <c r="D519" s="182" t="s">
        <v>1042</v>
      </c>
      <c r="E519" s="182"/>
      <c r="F519" s="80" t="s">
        <v>2066</v>
      </c>
      <c r="G519" s="186" t="str">
        <f t="shared" si="50"/>
        <v>森谷洋子</v>
      </c>
      <c r="H519" s="182" t="s">
        <v>1042</v>
      </c>
      <c r="I519" s="182" t="s">
        <v>303</v>
      </c>
      <c r="J519" s="80">
        <v>1951</v>
      </c>
      <c r="K519" s="103">
        <f t="shared" si="51"/>
        <v>62</v>
      </c>
      <c r="L519" s="88" t="str">
        <f t="shared" si="49"/>
        <v>OK</v>
      </c>
      <c r="M519" s="83" t="s">
        <v>662</v>
      </c>
      <c r="N519" s="83"/>
      <c r="O519" s="83"/>
      <c r="P519" s="89"/>
      <c r="Q519" s="89"/>
    </row>
    <row r="520" spans="1:17" ht="12" customHeight="1" x14ac:dyDescent="0.15">
      <c r="A520" s="80" t="s">
        <v>2067</v>
      </c>
      <c r="B520" s="187" t="s">
        <v>2068</v>
      </c>
      <c r="C520" s="172" t="s">
        <v>2037</v>
      </c>
      <c r="D520" s="182" t="s">
        <v>1042</v>
      </c>
      <c r="E520" s="182"/>
      <c r="F520" s="80" t="s">
        <v>2067</v>
      </c>
      <c r="G520" s="186" t="str">
        <f t="shared" si="50"/>
        <v>丸山節子</v>
      </c>
      <c r="H520" s="182" t="s">
        <v>1042</v>
      </c>
      <c r="I520" s="182" t="s">
        <v>303</v>
      </c>
      <c r="J520" s="80">
        <v>1943</v>
      </c>
      <c r="K520" s="103">
        <f t="shared" si="51"/>
        <v>70</v>
      </c>
      <c r="L520" s="88" t="str">
        <f t="shared" si="49"/>
        <v>OK</v>
      </c>
      <c r="M520" s="83" t="s">
        <v>311</v>
      </c>
      <c r="N520" s="83"/>
      <c r="O520" s="83"/>
      <c r="P520" s="89"/>
      <c r="Q520" s="89"/>
    </row>
    <row r="521" spans="1:17" ht="12" customHeight="1" x14ac:dyDescent="0.15">
      <c r="A521" s="80" t="s">
        <v>2069</v>
      </c>
      <c r="B521" s="187" t="s">
        <v>95</v>
      </c>
      <c r="C521" s="172" t="s">
        <v>2070</v>
      </c>
      <c r="D521" s="182" t="s">
        <v>1042</v>
      </c>
      <c r="E521" s="182"/>
      <c r="F521" s="80" t="s">
        <v>2069</v>
      </c>
      <c r="G521" s="186" t="str">
        <f t="shared" si="50"/>
        <v>山田律子</v>
      </c>
      <c r="H521" s="182" t="s">
        <v>1042</v>
      </c>
      <c r="I521" s="182" t="s">
        <v>303</v>
      </c>
      <c r="J521" s="80">
        <v>1935</v>
      </c>
      <c r="K521" s="103">
        <f t="shared" si="51"/>
        <v>78</v>
      </c>
      <c r="L521" s="88" t="str">
        <f t="shared" si="49"/>
        <v>OK</v>
      </c>
      <c r="M521" s="83" t="s">
        <v>311</v>
      </c>
      <c r="N521" s="89"/>
      <c r="O521" s="89"/>
      <c r="P521" s="89"/>
      <c r="Q521" s="89"/>
    </row>
    <row r="522" spans="1:17" ht="12" customHeight="1" x14ac:dyDescent="0.15">
      <c r="A522" s="80"/>
      <c r="B522" s="80"/>
      <c r="C522" s="80"/>
      <c r="D522" s="182" t="s">
        <v>1042</v>
      </c>
      <c r="E522" s="182"/>
      <c r="F522" s="89"/>
      <c r="G522" s="186" t="str">
        <f t="shared" si="50"/>
        <v/>
      </c>
      <c r="H522" s="182" t="s">
        <v>1042</v>
      </c>
      <c r="I522" s="182" t="s">
        <v>303</v>
      </c>
      <c r="J522" s="89"/>
      <c r="K522" s="103" t="str">
        <f>IF(J522="","",(2012-J522))</f>
        <v/>
      </c>
      <c r="L522" s="88" t="str">
        <f t="shared" si="49"/>
        <v/>
      </c>
      <c r="M522" s="83"/>
      <c r="N522" s="89"/>
      <c r="O522" s="89"/>
      <c r="P522" s="89"/>
      <c r="Q522" s="89"/>
    </row>
    <row r="523" spans="1:17" s="79" customFormat="1" x14ac:dyDescent="0.15">
      <c r="A523" s="80"/>
      <c r="B523" s="189"/>
      <c r="C523" s="189"/>
      <c r="D523" s="189"/>
      <c r="E523" s="189"/>
      <c r="F523" s="81"/>
      <c r="G523" s="106"/>
      <c r="H523" s="106"/>
      <c r="I523" s="106"/>
      <c r="J523" s="114"/>
      <c r="K523" s="80"/>
      <c r="L523" s="114" t="str">
        <f t="shared" si="49"/>
        <v/>
      </c>
      <c r="M523" s="106"/>
      <c r="N523" s="106"/>
      <c r="O523" s="113"/>
      <c r="P523" s="114"/>
      <c r="Q523" s="81"/>
    </row>
    <row r="524" spans="1:17" x14ac:dyDescent="0.15">
      <c r="B524" s="89"/>
      <c r="C524" s="89"/>
      <c r="D524" s="89"/>
      <c r="E524" s="89"/>
      <c r="F524" s="88"/>
      <c r="G524" s="81" t="s">
        <v>1365</v>
      </c>
      <c r="H524" s="81" t="s">
        <v>1366</v>
      </c>
      <c r="I524" s="89"/>
      <c r="J524" s="89"/>
      <c r="K524" s="89"/>
      <c r="L524" s="88"/>
      <c r="M524" s="89"/>
      <c r="P524" s="89"/>
      <c r="Q524" s="89"/>
    </row>
    <row r="525" spans="1:17" x14ac:dyDescent="0.15">
      <c r="B525" s="89"/>
      <c r="C525" s="89"/>
      <c r="D525" s="89"/>
      <c r="E525" s="89"/>
      <c r="F525" s="88"/>
      <c r="G525" s="84">
        <f>COUNTIF($M$526:$M$528,"東近江市")</f>
        <v>1</v>
      </c>
      <c r="H525" s="85">
        <f>(G525/RIGHT(F528,2))</f>
        <v>0.33333333333333331</v>
      </c>
      <c r="I525" s="89"/>
      <c r="J525" s="89"/>
      <c r="K525" s="89"/>
      <c r="L525" s="88" t="str">
        <f>IF(G525="","",IF(COUNTIF($G$3:$G$613,G525)&gt;1,"2重登録","OK"))</f>
        <v>OK</v>
      </c>
      <c r="M525" s="89"/>
      <c r="N525" s="84"/>
      <c r="O525" s="85"/>
      <c r="P525" s="89"/>
      <c r="Q525" s="89"/>
    </row>
    <row r="526" spans="1:17" x14ac:dyDescent="0.15">
      <c r="A526" s="81" t="s">
        <v>2071</v>
      </c>
      <c r="B526" s="83" t="s">
        <v>1275</v>
      </c>
      <c r="C526" s="83" t="s">
        <v>1276</v>
      </c>
      <c r="D526" s="148" t="s">
        <v>81</v>
      </c>
      <c r="E526" s="89"/>
      <c r="F526" s="88" t="str">
        <f>A526</f>
        <v>T01</v>
      </c>
      <c r="G526" s="81" t="str">
        <f>B526&amp;C526</f>
        <v>高瀬眞志</v>
      </c>
      <c r="H526" s="148" t="s">
        <v>81</v>
      </c>
      <c r="I526" s="148" t="s">
        <v>278</v>
      </c>
      <c r="J526" s="159">
        <v>1959</v>
      </c>
      <c r="K526" s="103">
        <f>IF(J526="","",(2013-J526))</f>
        <v>54</v>
      </c>
      <c r="L526" s="88" t="str">
        <f>IF(G526="","",IF(COUNTIF($G$3:$G$613,G526)&gt;1,"2重登録","OK"))</f>
        <v>OK</v>
      </c>
      <c r="M526" s="83" t="s">
        <v>1773</v>
      </c>
      <c r="N526" s="84"/>
      <c r="O526" s="85"/>
      <c r="P526" s="89"/>
      <c r="Q526" s="89"/>
    </row>
    <row r="527" spans="1:17" x14ac:dyDescent="0.15">
      <c r="A527" s="81" t="s">
        <v>2072</v>
      </c>
      <c r="B527" s="83" t="s">
        <v>853</v>
      </c>
      <c r="C527" s="83" t="s">
        <v>854</v>
      </c>
      <c r="D527" s="148" t="s">
        <v>81</v>
      </c>
      <c r="E527" s="89"/>
      <c r="F527" s="88" t="str">
        <f>A527</f>
        <v>T02</v>
      </c>
      <c r="G527" s="81" t="str">
        <f>B527&amp;C527</f>
        <v>中西勇夫</v>
      </c>
      <c r="H527" s="148" t="s">
        <v>81</v>
      </c>
      <c r="I527" s="148" t="s">
        <v>278</v>
      </c>
      <c r="J527" s="159">
        <v>1985</v>
      </c>
      <c r="K527" s="103">
        <f>IF(J527="","",(2013-J527))</f>
        <v>28</v>
      </c>
      <c r="L527" s="88" t="str">
        <f>IF(G527="","",IF(COUNTIF($G$3:$G$613,G527)&gt;1,"2重登録","OK"))</f>
        <v>OK</v>
      </c>
      <c r="M527" s="111" t="s">
        <v>406</v>
      </c>
      <c r="N527" s="84"/>
      <c r="O527" s="85"/>
      <c r="P527" s="89"/>
      <c r="Q527" s="89"/>
    </row>
    <row r="528" spans="1:17" x14ac:dyDescent="0.15">
      <c r="A528" s="81" t="s">
        <v>2073</v>
      </c>
      <c r="B528" s="83" t="s">
        <v>96</v>
      </c>
      <c r="C528" s="83" t="s">
        <v>97</v>
      </c>
      <c r="D528" s="148" t="s">
        <v>81</v>
      </c>
      <c r="E528" s="83"/>
      <c r="F528" s="88" t="str">
        <f>A528</f>
        <v>T03</v>
      </c>
      <c r="G528" s="81" t="str">
        <f>B528&amp;C528</f>
        <v>園田定幸</v>
      </c>
      <c r="H528" s="148" t="s">
        <v>81</v>
      </c>
      <c r="I528" s="148" t="s">
        <v>278</v>
      </c>
      <c r="J528" s="83">
        <v>1956</v>
      </c>
      <c r="K528" s="103">
        <f>IF(J528="","",(2013-J528))</f>
        <v>57</v>
      </c>
      <c r="L528" s="88" t="str">
        <f>IF(G528="","",IF(COUNTIF($G$3:$G$613,G528)&gt;1,"2重登録","OK"))</f>
        <v>OK</v>
      </c>
      <c r="M528" s="83" t="s">
        <v>279</v>
      </c>
      <c r="N528" s="84"/>
      <c r="O528" s="85"/>
      <c r="P528" s="83"/>
      <c r="Q528" s="83"/>
    </row>
    <row r="529" spans="1:17" x14ac:dyDescent="0.15">
      <c r="A529" s="81" t="s">
        <v>2074</v>
      </c>
      <c r="B529" s="83" t="s">
        <v>2075</v>
      </c>
      <c r="C529" s="83" t="s">
        <v>84</v>
      </c>
      <c r="D529" s="148" t="s">
        <v>81</v>
      </c>
      <c r="E529" s="89"/>
      <c r="F529" s="88" t="str">
        <f>A529</f>
        <v>T04</v>
      </c>
      <c r="G529" s="81" t="str">
        <f>B529&amp;C529</f>
        <v>水谷　真逸</v>
      </c>
      <c r="H529" s="148" t="s">
        <v>81</v>
      </c>
      <c r="I529" s="148" t="s">
        <v>278</v>
      </c>
      <c r="J529" s="89"/>
      <c r="K529" s="89"/>
      <c r="L529" s="88" t="str">
        <f>IF(G529="","",IF(COUNTIF($G$3:$G$613,G529)&gt;1,"2重登録","OK"))</f>
        <v>OK</v>
      </c>
      <c r="M529" s="83" t="s">
        <v>279</v>
      </c>
      <c r="P529" s="89"/>
      <c r="Q529" s="89"/>
    </row>
    <row r="530" spans="1:17" s="79" customFormat="1" x14ac:dyDescent="0.15">
      <c r="A530" s="80"/>
      <c r="B530" s="189"/>
      <c r="C530" s="189"/>
      <c r="D530" s="81"/>
      <c r="E530" s="106"/>
      <c r="F530" s="114"/>
      <c r="G530" s="100" t="s">
        <v>1365</v>
      </c>
      <c r="H530" s="100" t="s">
        <v>1366</v>
      </c>
      <c r="I530" s="106"/>
      <c r="J530" s="106"/>
      <c r="K530" s="113"/>
      <c r="L530" s="114"/>
      <c r="M530" s="81"/>
      <c r="N530" s="106"/>
      <c r="O530" s="106"/>
      <c r="P530" s="106"/>
      <c r="Q530" s="106"/>
    </row>
    <row r="531" spans="1:17" s="79" customFormat="1" x14ac:dyDescent="0.15">
      <c r="A531" s="80"/>
      <c r="B531" s="189"/>
      <c r="C531" s="189"/>
      <c r="D531" s="81"/>
      <c r="E531" s="106"/>
      <c r="F531" s="114"/>
      <c r="G531" s="190">
        <f>COUNTIF($M$533:$M$542,"東近江市")</f>
        <v>3</v>
      </c>
      <c r="H531" s="191">
        <f>(G531/RIGHT(F542,2))</f>
        <v>0.3</v>
      </c>
      <c r="I531" s="106"/>
      <c r="J531" s="106"/>
      <c r="K531" s="113"/>
      <c r="L531" s="114"/>
      <c r="M531" s="81"/>
      <c r="N531" s="106"/>
      <c r="O531" s="106"/>
      <c r="P531" s="106"/>
      <c r="Q531" s="106"/>
    </row>
    <row r="532" spans="1:17" x14ac:dyDescent="0.15">
      <c r="B532" s="795" t="s">
        <v>2076</v>
      </c>
      <c r="C532" s="795"/>
      <c r="F532" s="81">
        <f t="shared" ref="F532:F542" si="52">A532</f>
        <v>0</v>
      </c>
      <c r="G532" s="81" t="str">
        <f t="shared" ref="G532:G542" si="53">B532&amp;C532</f>
        <v>ＳＴＣ</v>
      </c>
      <c r="K532" s="103" t="str">
        <f>IF(J532="","",(2012-J532))</f>
        <v/>
      </c>
      <c r="L532" s="88"/>
    </row>
    <row r="533" spans="1:17" x14ac:dyDescent="0.15">
      <c r="A533" s="81" t="s">
        <v>2077</v>
      </c>
      <c r="B533" s="81" t="s">
        <v>1241</v>
      </c>
      <c r="C533" s="81" t="s">
        <v>1242</v>
      </c>
      <c r="D533" s="81" t="s">
        <v>2078</v>
      </c>
      <c r="F533" s="81" t="str">
        <f t="shared" si="52"/>
        <v>S01</v>
      </c>
      <c r="G533" s="81" t="str">
        <f t="shared" si="53"/>
        <v>井内一博</v>
      </c>
      <c r="H533" s="81" t="s">
        <v>2078</v>
      </c>
      <c r="I533" s="81" t="s">
        <v>278</v>
      </c>
      <c r="J533" s="82">
        <v>1976</v>
      </c>
      <c r="K533" s="103">
        <f t="shared" ref="K533:K542" si="54">IF(J533="","",(2013-J533))</f>
        <v>37</v>
      </c>
      <c r="L533" s="88" t="str">
        <f t="shared" ref="L533:L543" si="55">IF(G533="","",IF(COUNTIF($G$3:$G$613,G533)&gt;1,"2重登録","OK"))</f>
        <v>OK</v>
      </c>
      <c r="M533" s="81" t="s">
        <v>726</v>
      </c>
    </row>
    <row r="534" spans="1:17" x14ac:dyDescent="0.15">
      <c r="A534" s="81" t="s">
        <v>2079</v>
      </c>
      <c r="B534" s="81" t="s">
        <v>825</v>
      </c>
      <c r="C534" s="81" t="s">
        <v>2080</v>
      </c>
      <c r="D534" s="81" t="s">
        <v>2078</v>
      </c>
      <c r="F534" s="81" t="str">
        <f t="shared" si="52"/>
        <v>S02</v>
      </c>
      <c r="G534" s="81" t="str">
        <f t="shared" si="53"/>
        <v>川上秀文</v>
      </c>
      <c r="H534" s="81" t="s">
        <v>2078</v>
      </c>
      <c r="I534" s="81" t="s">
        <v>278</v>
      </c>
      <c r="J534" s="82">
        <v>1979</v>
      </c>
      <c r="K534" s="103">
        <f t="shared" si="54"/>
        <v>34</v>
      </c>
      <c r="L534" s="88" t="str">
        <f t="shared" si="55"/>
        <v>OK</v>
      </c>
      <c r="M534" s="81" t="s">
        <v>311</v>
      </c>
    </row>
    <row r="535" spans="1:17" x14ac:dyDescent="0.15">
      <c r="A535" s="81" t="s">
        <v>2081</v>
      </c>
      <c r="B535" s="83" t="s">
        <v>1278</v>
      </c>
      <c r="C535" s="83" t="s">
        <v>1279</v>
      </c>
      <c r="D535" s="81" t="s">
        <v>2078</v>
      </c>
      <c r="F535" s="81" t="str">
        <f t="shared" si="52"/>
        <v>S03</v>
      </c>
      <c r="G535" s="81" t="str">
        <f t="shared" si="53"/>
        <v>竹下英伸</v>
      </c>
      <c r="H535" s="81" t="s">
        <v>2078</v>
      </c>
      <c r="I535" s="81" t="s">
        <v>278</v>
      </c>
      <c r="J535" s="82">
        <v>1972</v>
      </c>
      <c r="K535" s="103">
        <f t="shared" si="54"/>
        <v>41</v>
      </c>
      <c r="L535" s="88" t="str">
        <f t="shared" si="55"/>
        <v>OK</v>
      </c>
      <c r="M535" s="111" t="s">
        <v>406</v>
      </c>
    </row>
    <row r="536" spans="1:17" x14ac:dyDescent="0.15">
      <c r="A536" s="81" t="s">
        <v>2082</v>
      </c>
      <c r="B536" s="83" t="s">
        <v>2083</v>
      </c>
      <c r="C536" s="83" t="s">
        <v>2084</v>
      </c>
      <c r="D536" s="81" t="s">
        <v>2078</v>
      </c>
      <c r="F536" s="81" t="str">
        <f t="shared" si="52"/>
        <v>S04</v>
      </c>
      <c r="G536" s="81" t="str">
        <f t="shared" si="53"/>
        <v>舘形和典</v>
      </c>
      <c r="H536" s="81" t="s">
        <v>2078</v>
      </c>
      <c r="I536" s="81" t="s">
        <v>278</v>
      </c>
      <c r="J536" s="82">
        <v>1985</v>
      </c>
      <c r="K536" s="103">
        <f t="shared" si="54"/>
        <v>28</v>
      </c>
      <c r="L536" s="88" t="str">
        <f t="shared" si="55"/>
        <v>OK</v>
      </c>
      <c r="M536" s="81" t="s">
        <v>726</v>
      </c>
    </row>
    <row r="537" spans="1:17" x14ac:dyDescent="0.15">
      <c r="A537" s="81" t="s">
        <v>2085</v>
      </c>
      <c r="B537" s="83" t="s">
        <v>511</v>
      </c>
      <c r="C537" s="83" t="s">
        <v>1283</v>
      </c>
      <c r="D537" s="81" t="s">
        <v>2078</v>
      </c>
      <c r="F537" s="81" t="str">
        <f t="shared" si="52"/>
        <v>S05</v>
      </c>
      <c r="G537" s="81" t="str">
        <f t="shared" si="53"/>
        <v>田中邦明</v>
      </c>
      <c r="H537" s="81" t="s">
        <v>2078</v>
      </c>
      <c r="I537" s="81" t="s">
        <v>278</v>
      </c>
      <c r="J537" s="82">
        <v>1984</v>
      </c>
      <c r="K537" s="103">
        <f t="shared" si="54"/>
        <v>29</v>
      </c>
      <c r="L537" s="88" t="str">
        <f t="shared" si="55"/>
        <v>OK</v>
      </c>
      <c r="M537" s="81" t="s">
        <v>726</v>
      </c>
    </row>
    <row r="538" spans="1:17" x14ac:dyDescent="0.15">
      <c r="A538" s="81" t="s">
        <v>2086</v>
      </c>
      <c r="B538" s="83" t="s">
        <v>1322</v>
      </c>
      <c r="C538" s="83" t="s">
        <v>1323</v>
      </c>
      <c r="D538" s="81" t="s">
        <v>2078</v>
      </c>
      <c r="F538" s="81" t="str">
        <f t="shared" si="52"/>
        <v>S06</v>
      </c>
      <c r="G538" s="81" t="str">
        <f t="shared" si="53"/>
        <v>稙田優也</v>
      </c>
      <c r="H538" s="81" t="s">
        <v>2078</v>
      </c>
      <c r="I538" s="81" t="s">
        <v>278</v>
      </c>
      <c r="J538" s="82">
        <v>1982</v>
      </c>
      <c r="K538" s="103">
        <f t="shared" si="54"/>
        <v>31</v>
      </c>
      <c r="L538" s="88" t="str">
        <f t="shared" si="55"/>
        <v>OK</v>
      </c>
      <c r="M538" s="81" t="s">
        <v>726</v>
      </c>
    </row>
    <row r="539" spans="1:17" x14ac:dyDescent="0.15">
      <c r="A539" s="81" t="s">
        <v>2087</v>
      </c>
      <c r="B539" s="111" t="s">
        <v>2088</v>
      </c>
      <c r="C539" s="111" t="s">
        <v>2041</v>
      </c>
      <c r="D539" s="81" t="s">
        <v>2078</v>
      </c>
      <c r="F539" s="81" t="str">
        <f t="shared" si="52"/>
        <v>S07</v>
      </c>
      <c r="G539" s="81" t="str">
        <f t="shared" si="53"/>
        <v>竹内早苗</v>
      </c>
      <c r="H539" s="81" t="s">
        <v>2078</v>
      </c>
      <c r="I539" s="81" t="s">
        <v>303</v>
      </c>
      <c r="J539" s="82">
        <v>1978</v>
      </c>
      <c r="K539" s="103">
        <f t="shared" si="54"/>
        <v>35</v>
      </c>
      <c r="L539" s="88" t="str">
        <f t="shared" si="55"/>
        <v>OK</v>
      </c>
      <c r="M539" s="81" t="s">
        <v>311</v>
      </c>
    </row>
    <row r="540" spans="1:17" x14ac:dyDescent="0.15">
      <c r="A540" s="81" t="s">
        <v>2089</v>
      </c>
      <c r="B540" s="111" t="s">
        <v>1278</v>
      </c>
      <c r="C540" s="111" t="s">
        <v>1343</v>
      </c>
      <c r="D540" s="81" t="s">
        <v>2078</v>
      </c>
      <c r="F540" s="81" t="str">
        <f t="shared" si="52"/>
        <v>S08</v>
      </c>
      <c r="G540" s="81" t="str">
        <f t="shared" si="53"/>
        <v>竹下光代</v>
      </c>
      <c r="H540" s="81" t="s">
        <v>2078</v>
      </c>
      <c r="I540" s="81" t="s">
        <v>303</v>
      </c>
      <c r="J540" s="82">
        <v>1974</v>
      </c>
      <c r="K540" s="103">
        <f t="shared" si="54"/>
        <v>39</v>
      </c>
      <c r="L540" s="88" t="str">
        <f t="shared" si="55"/>
        <v>OK</v>
      </c>
      <c r="M540" s="111" t="s">
        <v>406</v>
      </c>
    </row>
    <row r="541" spans="1:17" x14ac:dyDescent="0.15">
      <c r="A541" s="81" t="s">
        <v>2090</v>
      </c>
      <c r="B541" s="111" t="s">
        <v>1917</v>
      </c>
      <c r="C541" s="111" t="s">
        <v>2091</v>
      </c>
      <c r="D541" s="81" t="s">
        <v>2078</v>
      </c>
      <c r="F541" s="81" t="str">
        <f t="shared" si="52"/>
        <v>S09</v>
      </c>
      <c r="G541" s="81" t="str">
        <f t="shared" si="53"/>
        <v>名田育子</v>
      </c>
      <c r="H541" s="81" t="s">
        <v>2078</v>
      </c>
      <c r="I541" s="81" t="s">
        <v>303</v>
      </c>
      <c r="J541" s="82">
        <v>1953</v>
      </c>
      <c r="K541" s="103">
        <f t="shared" si="54"/>
        <v>60</v>
      </c>
      <c r="L541" s="88" t="str">
        <f t="shared" si="55"/>
        <v>OK</v>
      </c>
      <c r="M541" s="111" t="s">
        <v>406</v>
      </c>
    </row>
    <row r="542" spans="1:17" x14ac:dyDescent="0.15">
      <c r="A542" s="81" t="s">
        <v>2092</v>
      </c>
      <c r="B542" s="83" t="s">
        <v>2093</v>
      </c>
      <c r="C542" s="83" t="s">
        <v>2094</v>
      </c>
      <c r="D542" s="81" t="s">
        <v>2078</v>
      </c>
      <c r="F542" s="81" t="str">
        <f t="shared" si="52"/>
        <v>S10</v>
      </c>
      <c r="G542" s="81" t="str">
        <f t="shared" si="53"/>
        <v>中原康晶</v>
      </c>
      <c r="H542" s="81" t="s">
        <v>2078</v>
      </c>
      <c r="I542" s="81" t="s">
        <v>278</v>
      </c>
      <c r="J542" s="82">
        <v>1984</v>
      </c>
      <c r="K542" s="103">
        <f t="shared" si="54"/>
        <v>29</v>
      </c>
      <c r="L542" s="88" t="str">
        <f t="shared" si="55"/>
        <v>OK</v>
      </c>
      <c r="M542" s="81" t="s">
        <v>726</v>
      </c>
    </row>
    <row r="543" spans="1:17" x14ac:dyDescent="0.15">
      <c r="A543" s="100"/>
      <c r="B543" s="83"/>
      <c r="C543" s="83"/>
      <c r="E543" s="100"/>
      <c r="F543" s="88"/>
      <c r="G543" s="100"/>
      <c r="H543" s="100"/>
      <c r="I543" s="100"/>
      <c r="J543" s="112"/>
      <c r="K543" s="198"/>
      <c r="L543" s="88" t="str">
        <f t="shared" si="55"/>
        <v/>
      </c>
      <c r="N543" s="89"/>
      <c r="O543" s="89"/>
      <c r="P543" s="89"/>
      <c r="Q543" s="89"/>
    </row>
    <row r="544" spans="1:17" x14ac:dyDescent="0.15">
      <c r="A544" s="100"/>
      <c r="B544" s="100" t="s">
        <v>1238</v>
      </c>
      <c r="C544" s="100"/>
      <c r="E544" s="100"/>
      <c r="F544" s="88"/>
      <c r="G544" s="83" t="s">
        <v>1365</v>
      </c>
      <c r="H544" s="83" t="s">
        <v>1366</v>
      </c>
      <c r="I544" s="100"/>
      <c r="J544" s="112"/>
      <c r="K544" s="198"/>
      <c r="L544" s="88"/>
      <c r="N544" s="89"/>
      <c r="O544" s="89"/>
      <c r="P544" s="89"/>
      <c r="Q544" s="89"/>
    </row>
    <row r="545" spans="1:17" x14ac:dyDescent="0.15">
      <c r="A545" s="100"/>
      <c r="B545" s="794" t="s">
        <v>1239</v>
      </c>
      <c r="C545" s="794"/>
      <c r="E545" s="100"/>
      <c r="F545" s="88"/>
      <c r="G545" s="180">
        <f>COUNTIF($M$546:$M$581,"東近江市")</f>
        <v>2</v>
      </c>
      <c r="H545" s="181">
        <f>(G545/RIGHT(F577,2))</f>
        <v>6.25E-2</v>
      </c>
      <c r="I545" s="100"/>
      <c r="J545" s="112"/>
      <c r="K545" s="198"/>
      <c r="L545" s="88"/>
      <c r="N545" s="89"/>
      <c r="O545" s="89"/>
      <c r="P545" s="89"/>
      <c r="Q545" s="89"/>
    </row>
    <row r="546" spans="1:17" ht="14.25" x14ac:dyDescent="0.15">
      <c r="A546" s="192" t="s">
        <v>2095</v>
      </c>
      <c r="B546" s="193" t="s">
        <v>2096</v>
      </c>
      <c r="C546" s="193" t="s">
        <v>2097</v>
      </c>
      <c r="D546" s="194" t="s">
        <v>1238</v>
      </c>
      <c r="E546" s="100"/>
      <c r="F546" s="192" t="s">
        <v>2095</v>
      </c>
      <c r="G546" s="100" t="s">
        <v>2098</v>
      </c>
      <c r="H546" s="100" t="s">
        <v>1238</v>
      </c>
      <c r="I546" s="100" t="s">
        <v>278</v>
      </c>
      <c r="J546" s="199">
        <v>1984</v>
      </c>
      <c r="K546" s="198">
        <f t="shared" ref="K546:K581" si="56">2013-J546</f>
        <v>29</v>
      </c>
      <c r="L546" s="88" t="str">
        <f t="shared" ref="L546:L581" si="57">IF(G546="","",IF(COUNTIF($G$3:$G$613,G546)&gt;1,"2重登録","OK"))</f>
        <v>OK</v>
      </c>
      <c r="M546" s="200" t="s">
        <v>283</v>
      </c>
      <c r="N546" s="89"/>
      <c r="O546" s="89"/>
      <c r="P546" s="89"/>
      <c r="Q546" s="89"/>
    </row>
    <row r="547" spans="1:17" ht="14.25" x14ac:dyDescent="0.15">
      <c r="A547" s="192" t="s">
        <v>2099</v>
      </c>
      <c r="B547" s="193" t="s">
        <v>2100</v>
      </c>
      <c r="C547" s="193" t="s">
        <v>2101</v>
      </c>
      <c r="D547" s="194" t="s">
        <v>1238</v>
      </c>
      <c r="E547" s="100"/>
      <c r="F547" s="192" t="s">
        <v>2099</v>
      </c>
      <c r="G547" s="100" t="s">
        <v>2102</v>
      </c>
      <c r="H547" s="100" t="s">
        <v>1238</v>
      </c>
      <c r="I547" s="100" t="s">
        <v>278</v>
      </c>
      <c r="J547" s="199">
        <v>1964</v>
      </c>
      <c r="K547" s="198">
        <f t="shared" si="56"/>
        <v>49</v>
      </c>
      <c r="L547" s="88" t="str">
        <f t="shared" si="57"/>
        <v>OK</v>
      </c>
      <c r="M547" s="200" t="s">
        <v>898</v>
      </c>
      <c r="N547" s="89"/>
      <c r="O547" s="89"/>
      <c r="P547" s="89"/>
      <c r="Q547" s="89"/>
    </row>
    <row r="548" spans="1:17" ht="14.25" x14ac:dyDescent="0.15">
      <c r="A548" s="192" t="s">
        <v>2103</v>
      </c>
      <c r="B548" s="193" t="s">
        <v>1236</v>
      </c>
      <c r="C548" s="193" t="s">
        <v>1237</v>
      </c>
      <c r="D548" s="194" t="s">
        <v>1238</v>
      </c>
      <c r="E548" s="100"/>
      <c r="F548" s="192" t="s">
        <v>2103</v>
      </c>
      <c r="G548" s="100" t="s">
        <v>2104</v>
      </c>
      <c r="H548" s="100" t="s">
        <v>1238</v>
      </c>
      <c r="I548" s="100" t="s">
        <v>278</v>
      </c>
      <c r="J548" s="199">
        <v>1965</v>
      </c>
      <c r="K548" s="198">
        <f t="shared" si="56"/>
        <v>48</v>
      </c>
      <c r="L548" s="88" t="str">
        <f t="shared" si="57"/>
        <v>OK</v>
      </c>
      <c r="M548" s="200" t="s">
        <v>287</v>
      </c>
      <c r="N548" s="89"/>
      <c r="O548" s="89"/>
      <c r="P548" s="89"/>
      <c r="Q548" s="89"/>
    </row>
    <row r="549" spans="1:17" ht="14.25" x14ac:dyDescent="0.15">
      <c r="A549" s="192" t="s">
        <v>2105</v>
      </c>
      <c r="B549" s="193" t="s">
        <v>2106</v>
      </c>
      <c r="C549" s="193" t="s">
        <v>2107</v>
      </c>
      <c r="D549" s="194" t="s">
        <v>1238</v>
      </c>
      <c r="E549" s="100"/>
      <c r="F549" s="192" t="s">
        <v>2105</v>
      </c>
      <c r="G549" s="100" t="s">
        <v>2108</v>
      </c>
      <c r="H549" s="100" t="s">
        <v>1238</v>
      </c>
      <c r="I549" s="100" t="s">
        <v>278</v>
      </c>
      <c r="J549" s="199">
        <v>1975</v>
      </c>
      <c r="K549" s="198">
        <f t="shared" si="56"/>
        <v>38</v>
      </c>
      <c r="L549" s="88" t="str">
        <f t="shared" si="57"/>
        <v>OK</v>
      </c>
      <c r="M549" s="200" t="s">
        <v>311</v>
      </c>
      <c r="N549" s="89"/>
      <c r="O549" s="89"/>
      <c r="P549" s="89"/>
      <c r="Q549" s="89"/>
    </row>
    <row r="550" spans="1:17" ht="14.25" x14ac:dyDescent="0.15">
      <c r="A550" s="192" t="s">
        <v>2109</v>
      </c>
      <c r="B550" s="193" t="s">
        <v>2110</v>
      </c>
      <c r="C550" s="193" t="s">
        <v>2111</v>
      </c>
      <c r="D550" s="194" t="s">
        <v>1238</v>
      </c>
      <c r="E550" s="100"/>
      <c r="F550" s="192" t="s">
        <v>2109</v>
      </c>
      <c r="G550" s="100" t="s">
        <v>2112</v>
      </c>
      <c r="H550" s="100" t="s">
        <v>1238</v>
      </c>
      <c r="I550" s="100" t="s">
        <v>278</v>
      </c>
      <c r="J550" s="199">
        <v>1989</v>
      </c>
      <c r="K550" s="198">
        <f t="shared" si="56"/>
        <v>24</v>
      </c>
      <c r="L550" s="88" t="str">
        <f t="shared" si="57"/>
        <v>OK</v>
      </c>
      <c r="M550" s="200" t="s">
        <v>898</v>
      </c>
      <c r="N550" s="89"/>
      <c r="O550" s="89"/>
      <c r="P550" s="89"/>
      <c r="Q550" s="89"/>
    </row>
    <row r="551" spans="1:17" x14ac:dyDescent="0.15">
      <c r="A551" s="192" t="s">
        <v>2113</v>
      </c>
      <c r="B551" s="81" t="s">
        <v>592</v>
      </c>
      <c r="C551" s="81" t="s">
        <v>593</v>
      </c>
      <c r="D551" s="194" t="s">
        <v>1238</v>
      </c>
      <c r="E551" s="89"/>
      <c r="F551" s="192" t="s">
        <v>2113</v>
      </c>
      <c r="G551" s="100" t="s">
        <v>2114</v>
      </c>
      <c r="H551" s="83" t="s">
        <v>1238</v>
      </c>
      <c r="I551" s="201" t="s">
        <v>278</v>
      </c>
      <c r="J551" s="108">
        <v>1969</v>
      </c>
      <c r="K551" s="198">
        <f t="shared" si="56"/>
        <v>44</v>
      </c>
      <c r="L551" s="88" t="str">
        <f t="shared" si="57"/>
        <v>OK</v>
      </c>
      <c r="M551" s="200" t="s">
        <v>311</v>
      </c>
      <c r="N551" s="89"/>
      <c r="O551" s="89"/>
      <c r="P551" s="89"/>
      <c r="Q551" s="89"/>
    </row>
    <row r="552" spans="1:17" x14ac:dyDescent="0.15">
      <c r="A552" s="192" t="s">
        <v>2115</v>
      </c>
      <c r="B552" s="81" t="s">
        <v>2116</v>
      </c>
      <c r="C552" s="81" t="s">
        <v>2117</v>
      </c>
      <c r="D552" s="194" t="s">
        <v>1238</v>
      </c>
      <c r="E552" s="89"/>
      <c r="F552" s="192" t="s">
        <v>2115</v>
      </c>
      <c r="G552" s="100" t="s">
        <v>2118</v>
      </c>
      <c r="H552" s="83" t="s">
        <v>1238</v>
      </c>
      <c r="I552" s="201" t="s">
        <v>278</v>
      </c>
      <c r="J552" s="108">
        <v>1986</v>
      </c>
      <c r="K552" s="198">
        <f t="shared" si="56"/>
        <v>27</v>
      </c>
      <c r="L552" s="88" t="str">
        <f t="shared" si="57"/>
        <v>OK</v>
      </c>
      <c r="M552" s="200" t="s">
        <v>279</v>
      </c>
      <c r="N552" s="89"/>
      <c r="O552" s="89"/>
      <c r="P552" s="89"/>
      <c r="Q552" s="89"/>
    </row>
    <row r="553" spans="1:17" x14ac:dyDescent="0.15">
      <c r="A553" s="192" t="s">
        <v>2119</v>
      </c>
      <c r="B553" s="81" t="s">
        <v>402</v>
      </c>
      <c r="C553" s="81" t="s">
        <v>2120</v>
      </c>
      <c r="D553" s="194" t="s">
        <v>1238</v>
      </c>
      <c r="E553" s="89"/>
      <c r="F553" s="192" t="s">
        <v>2119</v>
      </c>
      <c r="G553" s="100" t="s">
        <v>2121</v>
      </c>
      <c r="H553" s="83" t="s">
        <v>1238</v>
      </c>
      <c r="I553" s="201" t="s">
        <v>278</v>
      </c>
      <c r="J553" s="108">
        <v>1997</v>
      </c>
      <c r="K553" s="198">
        <f t="shared" si="56"/>
        <v>16</v>
      </c>
      <c r="L553" s="88" t="str">
        <f t="shared" si="57"/>
        <v>OK</v>
      </c>
      <c r="M553" s="200" t="s">
        <v>898</v>
      </c>
      <c r="N553" s="89"/>
      <c r="O553" s="89"/>
      <c r="P553" s="89"/>
      <c r="Q553" s="89"/>
    </row>
    <row r="554" spans="1:17" ht="14.25" x14ac:dyDescent="0.15">
      <c r="A554" s="192" t="s">
        <v>2122</v>
      </c>
      <c r="B554" s="193" t="s">
        <v>402</v>
      </c>
      <c r="C554" s="193" t="s">
        <v>1243</v>
      </c>
      <c r="D554" s="194" t="s">
        <v>1238</v>
      </c>
      <c r="E554" s="100"/>
      <c r="F554" s="192" t="s">
        <v>2122</v>
      </c>
      <c r="G554" s="100" t="s">
        <v>2123</v>
      </c>
      <c r="H554" s="100" t="s">
        <v>1238</v>
      </c>
      <c r="I554" s="100" t="s">
        <v>278</v>
      </c>
      <c r="J554" s="199">
        <v>1971</v>
      </c>
      <c r="K554" s="198">
        <f t="shared" si="56"/>
        <v>42</v>
      </c>
      <c r="L554" s="88" t="str">
        <f t="shared" si="57"/>
        <v>OK</v>
      </c>
      <c r="M554" s="200" t="s">
        <v>489</v>
      </c>
      <c r="N554" s="89"/>
      <c r="O554" s="89"/>
      <c r="P554" s="89"/>
      <c r="Q554" s="89"/>
    </row>
    <row r="555" spans="1:17" ht="14.25" x14ac:dyDescent="0.15">
      <c r="A555" s="192" t="s">
        <v>2124</v>
      </c>
      <c r="B555" s="193" t="s">
        <v>1245</v>
      </c>
      <c r="C555" s="193" t="s">
        <v>1246</v>
      </c>
      <c r="D555" s="194" t="s">
        <v>1238</v>
      </c>
      <c r="E555" s="100"/>
      <c r="F555" s="192" t="s">
        <v>2124</v>
      </c>
      <c r="G555" s="100" t="s">
        <v>2125</v>
      </c>
      <c r="H555" s="100" t="s">
        <v>1238</v>
      </c>
      <c r="I555" s="100" t="s">
        <v>278</v>
      </c>
      <c r="J555" s="199">
        <v>1969</v>
      </c>
      <c r="K555" s="198">
        <f t="shared" si="56"/>
        <v>44</v>
      </c>
      <c r="L555" s="88" t="str">
        <f t="shared" si="57"/>
        <v>OK</v>
      </c>
      <c r="M555" s="200" t="s">
        <v>898</v>
      </c>
      <c r="N555" s="89"/>
      <c r="O555" s="89"/>
      <c r="P555" s="89"/>
      <c r="Q555" s="89"/>
    </row>
    <row r="556" spans="1:17" ht="14.25" x14ac:dyDescent="0.15">
      <c r="A556" s="192" t="s">
        <v>2126</v>
      </c>
      <c r="B556" s="193" t="s">
        <v>1250</v>
      </c>
      <c r="C556" s="193" t="s">
        <v>1251</v>
      </c>
      <c r="D556" s="194" t="s">
        <v>1238</v>
      </c>
      <c r="E556" s="100"/>
      <c r="F556" s="192" t="s">
        <v>2126</v>
      </c>
      <c r="G556" s="100" t="s">
        <v>2127</v>
      </c>
      <c r="H556" s="100" t="s">
        <v>1238</v>
      </c>
      <c r="I556" s="100" t="s">
        <v>278</v>
      </c>
      <c r="J556" s="199">
        <v>1970</v>
      </c>
      <c r="K556" s="198">
        <f t="shared" si="56"/>
        <v>43</v>
      </c>
      <c r="L556" s="88" t="str">
        <f t="shared" si="57"/>
        <v>OK</v>
      </c>
      <c r="M556" s="200" t="s">
        <v>311</v>
      </c>
      <c r="N556" s="89"/>
      <c r="O556" s="89"/>
      <c r="P556" s="89"/>
      <c r="Q556" s="89"/>
    </row>
    <row r="557" spans="1:17" ht="14.25" x14ac:dyDescent="0.15">
      <c r="A557" s="192" t="s">
        <v>2128</v>
      </c>
      <c r="B557" s="193" t="s">
        <v>2129</v>
      </c>
      <c r="C557" s="193" t="s">
        <v>2130</v>
      </c>
      <c r="D557" s="194" t="s">
        <v>1238</v>
      </c>
      <c r="E557" s="100"/>
      <c r="F557" s="192" t="s">
        <v>2128</v>
      </c>
      <c r="G557" s="100" t="s">
        <v>2131</v>
      </c>
      <c r="H557" s="100" t="s">
        <v>1238</v>
      </c>
      <c r="I557" s="100" t="s">
        <v>278</v>
      </c>
      <c r="J557" s="199">
        <v>1957</v>
      </c>
      <c r="K557" s="198">
        <f t="shared" si="56"/>
        <v>56</v>
      </c>
      <c r="L557" s="88" t="str">
        <f t="shared" si="57"/>
        <v>OK</v>
      </c>
      <c r="M557" s="200" t="s">
        <v>898</v>
      </c>
      <c r="N557" s="89"/>
      <c r="O557" s="89"/>
      <c r="P557" s="89"/>
      <c r="Q557" s="89"/>
    </row>
    <row r="558" spans="1:17" ht="14.25" x14ac:dyDescent="0.15">
      <c r="A558" s="192" t="s">
        <v>2132</v>
      </c>
      <c r="B558" s="193" t="s">
        <v>1281</v>
      </c>
      <c r="C558" s="193" t="s">
        <v>1282</v>
      </c>
      <c r="D558" s="194" t="s">
        <v>1238</v>
      </c>
      <c r="E558" s="100"/>
      <c r="F558" s="192" t="s">
        <v>2132</v>
      </c>
      <c r="G558" s="100" t="s">
        <v>2133</v>
      </c>
      <c r="H558" s="100" t="s">
        <v>1238</v>
      </c>
      <c r="I558" s="100" t="s">
        <v>278</v>
      </c>
      <c r="J558" s="199">
        <v>1982</v>
      </c>
      <c r="K558" s="198">
        <f t="shared" si="56"/>
        <v>31</v>
      </c>
      <c r="L558" s="88" t="str">
        <f t="shared" si="57"/>
        <v>OK</v>
      </c>
      <c r="M558" s="200" t="s">
        <v>279</v>
      </c>
      <c r="N558" s="89"/>
      <c r="O558" s="89"/>
      <c r="P558" s="89"/>
      <c r="Q558" s="89"/>
    </row>
    <row r="559" spans="1:17" ht="14.25" x14ac:dyDescent="0.15">
      <c r="A559" s="192" t="s">
        <v>2134</v>
      </c>
      <c r="B559" s="193" t="s">
        <v>2135</v>
      </c>
      <c r="C559" s="193" t="s">
        <v>2136</v>
      </c>
      <c r="D559" s="194" t="s">
        <v>1238</v>
      </c>
      <c r="E559" s="100"/>
      <c r="F559" s="192" t="s">
        <v>2134</v>
      </c>
      <c r="G559" s="100" t="s">
        <v>2137</v>
      </c>
      <c r="H559" s="100" t="s">
        <v>1238</v>
      </c>
      <c r="I559" s="100" t="s">
        <v>278</v>
      </c>
      <c r="J559" s="199">
        <v>1967</v>
      </c>
      <c r="K559" s="198">
        <f t="shared" si="56"/>
        <v>46</v>
      </c>
      <c r="L559" s="88" t="str">
        <f t="shared" si="57"/>
        <v>OK</v>
      </c>
      <c r="M559" s="200" t="s">
        <v>311</v>
      </c>
      <c r="N559" s="89"/>
      <c r="O559" s="89"/>
      <c r="P559" s="89"/>
      <c r="Q559" s="89"/>
    </row>
    <row r="560" spans="1:17" ht="14.25" x14ac:dyDescent="0.15">
      <c r="A560" s="192" t="s">
        <v>2138</v>
      </c>
      <c r="B560" s="193" t="s">
        <v>95</v>
      </c>
      <c r="C560" s="193" t="s">
        <v>1312</v>
      </c>
      <c r="D560" s="194" t="s">
        <v>1238</v>
      </c>
      <c r="E560" s="100"/>
      <c r="F560" s="192" t="s">
        <v>2138</v>
      </c>
      <c r="G560" s="100" t="s">
        <v>2139</v>
      </c>
      <c r="H560" s="100" t="s">
        <v>1238</v>
      </c>
      <c r="I560" s="100" t="s">
        <v>278</v>
      </c>
      <c r="J560" s="199">
        <v>1969</v>
      </c>
      <c r="K560" s="198">
        <f t="shared" si="56"/>
        <v>44</v>
      </c>
      <c r="L560" s="88" t="str">
        <f t="shared" si="57"/>
        <v>OK</v>
      </c>
      <c r="M560" s="200" t="s">
        <v>311</v>
      </c>
      <c r="N560" s="89"/>
      <c r="O560" s="89"/>
      <c r="P560" s="89"/>
      <c r="Q560" s="89"/>
    </row>
    <row r="561" spans="1:17" x14ac:dyDescent="0.15">
      <c r="A561" s="192" t="s">
        <v>2140</v>
      </c>
      <c r="B561" s="195" t="s">
        <v>2141</v>
      </c>
      <c r="C561" s="195" t="s">
        <v>2142</v>
      </c>
      <c r="D561" s="100" t="s">
        <v>1238</v>
      </c>
      <c r="E561" s="100"/>
      <c r="F561" s="192" t="s">
        <v>2140</v>
      </c>
      <c r="G561" s="100" t="s">
        <v>2143</v>
      </c>
      <c r="H561" s="100" t="s">
        <v>1238</v>
      </c>
      <c r="I561" s="100" t="s">
        <v>278</v>
      </c>
      <c r="J561" s="202">
        <v>1972</v>
      </c>
      <c r="K561" s="198">
        <f t="shared" si="56"/>
        <v>41</v>
      </c>
      <c r="L561" s="88" t="str">
        <f t="shared" si="57"/>
        <v>OK</v>
      </c>
      <c r="M561" s="200" t="s">
        <v>283</v>
      </c>
      <c r="N561" s="89"/>
      <c r="O561" s="89"/>
      <c r="P561" s="89"/>
      <c r="Q561" s="89"/>
    </row>
    <row r="562" spans="1:17" ht="14.25" x14ac:dyDescent="0.15">
      <c r="A562" s="192" t="s">
        <v>2144</v>
      </c>
      <c r="B562" s="193" t="s">
        <v>408</v>
      </c>
      <c r="C562" s="193" t="s">
        <v>1317</v>
      </c>
      <c r="D562" s="194" t="s">
        <v>1238</v>
      </c>
      <c r="E562" s="100"/>
      <c r="F562" s="192" t="s">
        <v>2144</v>
      </c>
      <c r="G562" s="100" t="s">
        <v>2145</v>
      </c>
      <c r="H562" s="100" t="s">
        <v>1238</v>
      </c>
      <c r="I562" s="100" t="s">
        <v>278</v>
      </c>
      <c r="J562" s="199">
        <v>1970</v>
      </c>
      <c r="K562" s="198">
        <f t="shared" si="56"/>
        <v>43</v>
      </c>
      <c r="L562" s="88" t="str">
        <f t="shared" si="57"/>
        <v>OK</v>
      </c>
      <c r="M562" s="200" t="s">
        <v>483</v>
      </c>
      <c r="N562" s="89"/>
      <c r="O562" s="89"/>
      <c r="P562" s="89"/>
      <c r="Q562" s="89"/>
    </row>
    <row r="563" spans="1:17" ht="14.25" x14ac:dyDescent="0.15">
      <c r="A563" s="192" t="s">
        <v>2146</v>
      </c>
      <c r="B563" s="193" t="s">
        <v>408</v>
      </c>
      <c r="C563" s="193" t="s">
        <v>860</v>
      </c>
      <c r="D563" s="194" t="s">
        <v>1238</v>
      </c>
      <c r="E563" s="100"/>
      <c r="F563" s="192" t="s">
        <v>2146</v>
      </c>
      <c r="G563" s="100" t="s">
        <v>2147</v>
      </c>
      <c r="H563" s="100" t="s">
        <v>1238</v>
      </c>
      <c r="I563" s="100" t="s">
        <v>278</v>
      </c>
      <c r="J563" s="199">
        <v>1967</v>
      </c>
      <c r="K563" s="198">
        <f t="shared" si="56"/>
        <v>46</v>
      </c>
      <c r="L563" s="88" t="str">
        <f t="shared" si="57"/>
        <v>OK</v>
      </c>
      <c r="M563" s="200" t="s">
        <v>483</v>
      </c>
      <c r="N563" s="89"/>
      <c r="O563" s="89"/>
      <c r="P563" s="89"/>
      <c r="Q563" s="89"/>
    </row>
    <row r="564" spans="1:17" x14ac:dyDescent="0.15">
      <c r="A564" s="192" t="s">
        <v>2148</v>
      </c>
      <c r="B564" s="81" t="s">
        <v>595</v>
      </c>
      <c r="C564" s="81" t="s">
        <v>2149</v>
      </c>
      <c r="D564" s="194" t="s">
        <v>1238</v>
      </c>
      <c r="E564" s="89"/>
      <c r="F564" s="192" t="s">
        <v>2148</v>
      </c>
      <c r="G564" s="100" t="s">
        <v>2150</v>
      </c>
      <c r="H564" s="83" t="s">
        <v>1238</v>
      </c>
      <c r="I564" s="201" t="s">
        <v>278</v>
      </c>
      <c r="J564" s="108">
        <v>1955</v>
      </c>
      <c r="K564" s="198">
        <f t="shared" si="56"/>
        <v>58</v>
      </c>
      <c r="L564" s="88" t="str">
        <f t="shared" si="57"/>
        <v>OK</v>
      </c>
      <c r="M564" s="203" t="s">
        <v>406</v>
      </c>
      <c r="N564" s="89"/>
      <c r="O564" s="89"/>
      <c r="P564" s="89"/>
      <c r="Q564" s="89"/>
    </row>
    <row r="565" spans="1:17" x14ac:dyDescent="0.15">
      <c r="A565" s="192" t="s">
        <v>2151</v>
      </c>
      <c r="B565" s="83" t="s">
        <v>793</v>
      </c>
      <c r="C565" s="83" t="s">
        <v>1320</v>
      </c>
      <c r="D565" s="194" t="s">
        <v>1238</v>
      </c>
      <c r="E565" s="83"/>
      <c r="F565" s="192" t="s">
        <v>2151</v>
      </c>
      <c r="G565" s="83" t="s">
        <v>2152</v>
      </c>
      <c r="H565" s="83" t="s">
        <v>1238</v>
      </c>
      <c r="I565" s="201" t="s">
        <v>278</v>
      </c>
      <c r="J565" s="108">
        <v>1976</v>
      </c>
      <c r="K565" s="198">
        <f t="shared" si="56"/>
        <v>37</v>
      </c>
      <c r="L565" s="88" t="str">
        <f t="shared" si="57"/>
        <v>OK</v>
      </c>
      <c r="M565" s="200" t="s">
        <v>489</v>
      </c>
      <c r="N565" s="89"/>
      <c r="O565" s="89"/>
      <c r="P565" s="89"/>
      <c r="Q565" s="89"/>
    </row>
    <row r="566" spans="1:17" ht="14.25" x14ac:dyDescent="0.15">
      <c r="A566" s="192" t="s">
        <v>2153</v>
      </c>
      <c r="B566" s="196" t="s">
        <v>2154</v>
      </c>
      <c r="C566" s="196" t="s">
        <v>2155</v>
      </c>
      <c r="D566" s="194" t="s">
        <v>1238</v>
      </c>
      <c r="E566" s="100"/>
      <c r="F566" s="192" t="s">
        <v>2153</v>
      </c>
      <c r="G566" s="100" t="s">
        <v>2156</v>
      </c>
      <c r="H566" s="100" t="s">
        <v>1238</v>
      </c>
      <c r="I566" s="100" t="s">
        <v>303</v>
      </c>
      <c r="J566" s="199">
        <v>1983</v>
      </c>
      <c r="K566" s="198">
        <f t="shared" si="56"/>
        <v>30</v>
      </c>
      <c r="L566" s="88" t="str">
        <f t="shared" si="57"/>
        <v>OK</v>
      </c>
      <c r="M566" s="200" t="s">
        <v>489</v>
      </c>
      <c r="N566" s="89"/>
      <c r="O566" s="89"/>
      <c r="P566" s="89"/>
      <c r="Q566" s="89"/>
    </row>
    <row r="567" spans="1:17" ht="14.25" x14ac:dyDescent="0.15">
      <c r="A567" s="192" t="s">
        <v>2157</v>
      </c>
      <c r="B567" s="111" t="s">
        <v>1325</v>
      </c>
      <c r="C567" s="111" t="s">
        <v>778</v>
      </c>
      <c r="D567" s="194" t="s">
        <v>1238</v>
      </c>
      <c r="E567" s="89"/>
      <c r="F567" s="192" t="s">
        <v>2157</v>
      </c>
      <c r="G567" s="100" t="s">
        <v>2158</v>
      </c>
      <c r="H567" s="100" t="s">
        <v>1238</v>
      </c>
      <c r="I567" s="100" t="s">
        <v>303</v>
      </c>
      <c r="J567" s="199">
        <v>1958</v>
      </c>
      <c r="K567" s="198">
        <f t="shared" si="56"/>
        <v>55</v>
      </c>
      <c r="L567" s="88" t="str">
        <f t="shared" si="57"/>
        <v>OK</v>
      </c>
      <c r="M567" s="203" t="s">
        <v>406</v>
      </c>
      <c r="N567" s="89"/>
      <c r="O567" s="89"/>
      <c r="P567" s="89"/>
      <c r="Q567" s="89"/>
    </row>
    <row r="568" spans="1:17" ht="14.25" x14ac:dyDescent="0.15">
      <c r="A568" s="192" t="s">
        <v>2159</v>
      </c>
      <c r="B568" s="111" t="s">
        <v>402</v>
      </c>
      <c r="C568" s="111" t="s">
        <v>2160</v>
      </c>
      <c r="D568" s="194" t="s">
        <v>1238</v>
      </c>
      <c r="E568" s="89"/>
      <c r="F568" s="192" t="s">
        <v>2159</v>
      </c>
      <c r="G568" s="100" t="s">
        <v>2161</v>
      </c>
      <c r="H568" s="100" t="s">
        <v>1238</v>
      </c>
      <c r="I568" s="100" t="s">
        <v>303</v>
      </c>
      <c r="J568" s="199">
        <v>2003</v>
      </c>
      <c r="K568" s="198">
        <f t="shared" si="56"/>
        <v>10</v>
      </c>
      <c r="L568" s="88" t="str">
        <f t="shared" si="57"/>
        <v>OK</v>
      </c>
      <c r="M568" s="200" t="s">
        <v>489</v>
      </c>
      <c r="N568" s="89"/>
      <c r="O568" s="89"/>
      <c r="P568" s="89"/>
      <c r="Q568" s="89"/>
    </row>
    <row r="569" spans="1:17" x14ac:dyDescent="0.15">
      <c r="A569" s="192" t="s">
        <v>2162</v>
      </c>
      <c r="B569" s="111" t="s">
        <v>1334</v>
      </c>
      <c r="C569" s="111" t="s">
        <v>1335</v>
      </c>
      <c r="D569" s="194" t="s">
        <v>1238</v>
      </c>
      <c r="E569" s="89"/>
      <c r="F569" s="192" t="s">
        <v>2162</v>
      </c>
      <c r="G569" s="100" t="s">
        <v>2163</v>
      </c>
      <c r="H569" s="100" t="s">
        <v>1238</v>
      </c>
      <c r="I569" s="100" t="s">
        <v>303</v>
      </c>
      <c r="J569" s="108">
        <v>1955</v>
      </c>
      <c r="K569" s="198">
        <f t="shared" si="56"/>
        <v>58</v>
      </c>
      <c r="L569" s="88" t="str">
        <f t="shared" si="57"/>
        <v>OK</v>
      </c>
      <c r="M569" s="200" t="s">
        <v>279</v>
      </c>
      <c r="N569" s="89"/>
      <c r="O569" s="89"/>
      <c r="P569" s="89"/>
      <c r="Q569" s="89"/>
    </row>
    <row r="570" spans="1:17" x14ac:dyDescent="0.15">
      <c r="A570" s="192" t="s">
        <v>2164</v>
      </c>
      <c r="B570" s="111" t="s">
        <v>1334</v>
      </c>
      <c r="C570" s="111" t="s">
        <v>2165</v>
      </c>
      <c r="D570" s="194" t="s">
        <v>1238</v>
      </c>
      <c r="E570" s="89"/>
      <c r="F570" s="192" t="s">
        <v>2164</v>
      </c>
      <c r="G570" s="100" t="s">
        <v>2166</v>
      </c>
      <c r="H570" s="100" t="s">
        <v>1238</v>
      </c>
      <c r="I570" s="100" t="s">
        <v>303</v>
      </c>
      <c r="J570" s="108">
        <v>1988</v>
      </c>
      <c r="K570" s="198">
        <f t="shared" si="56"/>
        <v>25</v>
      </c>
      <c r="L570" s="88" t="str">
        <f t="shared" si="57"/>
        <v>OK</v>
      </c>
      <c r="M570" s="200" t="s">
        <v>279</v>
      </c>
      <c r="N570" s="89"/>
      <c r="O570" s="89"/>
      <c r="P570" s="89"/>
      <c r="Q570" s="89"/>
    </row>
    <row r="571" spans="1:17" ht="14.25" x14ac:dyDescent="0.15">
      <c r="A571" s="192" t="s">
        <v>2167</v>
      </c>
      <c r="B571" s="196" t="s">
        <v>370</v>
      </c>
      <c r="C571" s="196" t="s">
        <v>2168</v>
      </c>
      <c r="D571" s="194" t="s">
        <v>1238</v>
      </c>
      <c r="E571" s="89"/>
      <c r="F571" s="192" t="s">
        <v>2167</v>
      </c>
      <c r="G571" s="100" t="s">
        <v>2169</v>
      </c>
      <c r="H571" s="100" t="s">
        <v>1238</v>
      </c>
      <c r="I571" s="100" t="s">
        <v>303</v>
      </c>
      <c r="J571" s="199">
        <v>1992</v>
      </c>
      <c r="K571" s="198">
        <f t="shared" si="56"/>
        <v>21</v>
      </c>
      <c r="L571" s="88" t="str">
        <f t="shared" si="57"/>
        <v>OK</v>
      </c>
      <c r="M571" s="200" t="s">
        <v>2170</v>
      </c>
      <c r="N571" s="89"/>
      <c r="O571" s="89"/>
      <c r="P571" s="89"/>
      <c r="Q571" s="89"/>
    </row>
    <row r="572" spans="1:17" ht="14.25" x14ac:dyDescent="0.15">
      <c r="A572" s="192" t="s">
        <v>2171</v>
      </c>
      <c r="B572" s="196" t="s">
        <v>1337</v>
      </c>
      <c r="C572" s="196" t="s">
        <v>1338</v>
      </c>
      <c r="D572" s="194" t="s">
        <v>1238</v>
      </c>
      <c r="E572" s="100"/>
      <c r="F572" s="192" t="s">
        <v>2171</v>
      </c>
      <c r="G572" s="100" t="s">
        <v>2172</v>
      </c>
      <c r="H572" s="100" t="s">
        <v>1238</v>
      </c>
      <c r="I572" s="100" t="s">
        <v>303</v>
      </c>
      <c r="J572" s="199">
        <v>1968</v>
      </c>
      <c r="K572" s="198">
        <f t="shared" si="56"/>
        <v>45</v>
      </c>
      <c r="L572" s="88" t="str">
        <f t="shared" si="57"/>
        <v>OK</v>
      </c>
      <c r="M572" s="200" t="s">
        <v>311</v>
      </c>
      <c r="N572" s="89"/>
      <c r="O572" s="89"/>
      <c r="P572" s="89"/>
      <c r="Q572" s="89"/>
    </row>
    <row r="573" spans="1:17" ht="14.25" x14ac:dyDescent="0.15">
      <c r="A573" s="192" t="s">
        <v>2173</v>
      </c>
      <c r="B573" s="196" t="s">
        <v>511</v>
      </c>
      <c r="C573" s="196" t="s">
        <v>897</v>
      </c>
      <c r="D573" s="194" t="s">
        <v>1238</v>
      </c>
      <c r="E573" s="100"/>
      <c r="F573" s="192" t="s">
        <v>2173</v>
      </c>
      <c r="G573" s="100" t="s">
        <v>2174</v>
      </c>
      <c r="H573" s="100" t="s">
        <v>1238</v>
      </c>
      <c r="I573" s="100" t="s">
        <v>303</v>
      </c>
      <c r="J573" s="199">
        <v>1967</v>
      </c>
      <c r="K573" s="198">
        <f t="shared" si="56"/>
        <v>46</v>
      </c>
      <c r="L573" s="88" t="str">
        <f t="shared" si="57"/>
        <v>OK</v>
      </c>
      <c r="M573" s="200" t="s">
        <v>898</v>
      </c>
      <c r="N573" s="89"/>
      <c r="O573" s="89"/>
      <c r="P573" s="89"/>
      <c r="Q573" s="89"/>
    </row>
    <row r="574" spans="1:17" ht="14.25" x14ac:dyDescent="0.15">
      <c r="A574" s="192" t="s">
        <v>2175</v>
      </c>
      <c r="B574" s="196" t="s">
        <v>1116</v>
      </c>
      <c r="C574" s="196" t="s">
        <v>799</v>
      </c>
      <c r="D574" s="194" t="s">
        <v>1238</v>
      </c>
      <c r="E574" s="100"/>
      <c r="F574" s="192" t="s">
        <v>2175</v>
      </c>
      <c r="G574" s="100" t="s">
        <v>2176</v>
      </c>
      <c r="H574" s="100" t="s">
        <v>1238</v>
      </c>
      <c r="I574" s="100" t="s">
        <v>303</v>
      </c>
      <c r="J574" s="199">
        <v>1974</v>
      </c>
      <c r="K574" s="198">
        <f t="shared" si="56"/>
        <v>39</v>
      </c>
      <c r="L574" s="88" t="str">
        <f t="shared" si="57"/>
        <v>OK</v>
      </c>
      <c r="M574" s="200" t="s">
        <v>898</v>
      </c>
      <c r="N574" s="89"/>
      <c r="O574" s="89"/>
      <c r="P574" s="89"/>
      <c r="Q574" s="89"/>
    </row>
    <row r="575" spans="1:17" ht="14.25" x14ac:dyDescent="0.15">
      <c r="A575" s="192" t="s">
        <v>2177</v>
      </c>
      <c r="B575" s="196" t="s">
        <v>292</v>
      </c>
      <c r="C575" s="196" t="s">
        <v>2178</v>
      </c>
      <c r="D575" s="194" t="s">
        <v>1238</v>
      </c>
      <c r="E575" s="100"/>
      <c r="F575" s="192" t="s">
        <v>2177</v>
      </c>
      <c r="G575" s="100" t="s">
        <v>2179</v>
      </c>
      <c r="H575" s="100" t="s">
        <v>1238</v>
      </c>
      <c r="I575" s="100" t="s">
        <v>303</v>
      </c>
      <c r="J575" s="199">
        <v>1959</v>
      </c>
      <c r="K575" s="198">
        <f t="shared" si="56"/>
        <v>54</v>
      </c>
      <c r="L575" s="88" t="str">
        <f t="shared" si="57"/>
        <v>OK</v>
      </c>
      <c r="M575" s="200" t="s">
        <v>489</v>
      </c>
      <c r="N575" s="89"/>
      <c r="O575" s="89"/>
      <c r="P575" s="89"/>
      <c r="Q575" s="89"/>
    </row>
    <row r="576" spans="1:17" ht="14.25" x14ac:dyDescent="0.15">
      <c r="A576" s="192" t="s">
        <v>2180</v>
      </c>
      <c r="B576" s="197" t="s">
        <v>2181</v>
      </c>
      <c r="C576" s="197" t="s">
        <v>2182</v>
      </c>
      <c r="D576" s="194" t="s">
        <v>1238</v>
      </c>
      <c r="E576" s="100"/>
      <c r="F576" s="192" t="s">
        <v>2180</v>
      </c>
      <c r="G576" s="100" t="s">
        <v>2183</v>
      </c>
      <c r="H576" s="100" t="s">
        <v>1238</v>
      </c>
      <c r="I576" s="100" t="s">
        <v>303</v>
      </c>
      <c r="J576" s="199">
        <v>1956</v>
      </c>
      <c r="K576" s="198">
        <f t="shared" si="56"/>
        <v>57</v>
      </c>
      <c r="L576" s="88" t="str">
        <f t="shared" si="57"/>
        <v>OK</v>
      </c>
      <c r="M576" s="200" t="s">
        <v>287</v>
      </c>
      <c r="N576" s="89"/>
      <c r="O576" s="89"/>
      <c r="P576" s="89"/>
      <c r="Q576" s="89"/>
    </row>
    <row r="577" spans="1:17" ht="14.25" x14ac:dyDescent="0.15">
      <c r="A577" s="192" t="s">
        <v>2184</v>
      </c>
      <c r="B577" s="196" t="s">
        <v>1356</v>
      </c>
      <c r="C577" s="196" t="s">
        <v>1357</v>
      </c>
      <c r="D577" s="194" t="s">
        <v>1238</v>
      </c>
      <c r="E577" s="89"/>
      <c r="F577" s="192" t="s">
        <v>2184</v>
      </c>
      <c r="G577" s="100" t="s">
        <v>2185</v>
      </c>
      <c r="H577" s="100" t="s">
        <v>1238</v>
      </c>
      <c r="I577" s="100" t="s">
        <v>303</v>
      </c>
      <c r="J577" s="199">
        <v>1963</v>
      </c>
      <c r="K577" s="198">
        <f t="shared" si="56"/>
        <v>50</v>
      </c>
      <c r="L577" s="88" t="str">
        <f t="shared" si="57"/>
        <v>OK</v>
      </c>
      <c r="M577" s="200" t="s">
        <v>279</v>
      </c>
      <c r="N577" s="89"/>
      <c r="O577" s="89"/>
      <c r="P577" s="89"/>
      <c r="Q577" s="89"/>
    </row>
    <row r="578" spans="1:17" ht="14.25" x14ac:dyDescent="0.15">
      <c r="A578" s="192" t="s">
        <v>2186</v>
      </c>
      <c r="B578" s="196" t="s">
        <v>2187</v>
      </c>
      <c r="C578" s="196" t="s">
        <v>2188</v>
      </c>
      <c r="D578" s="194" t="s">
        <v>1238</v>
      </c>
      <c r="E578" s="100"/>
      <c r="F578" s="192" t="s">
        <v>2186</v>
      </c>
      <c r="G578" s="100" t="s">
        <v>2189</v>
      </c>
      <c r="H578" s="100" t="s">
        <v>1238</v>
      </c>
      <c r="I578" s="100" t="s">
        <v>303</v>
      </c>
      <c r="J578" s="199">
        <v>1969</v>
      </c>
      <c r="K578" s="198">
        <f t="shared" si="56"/>
        <v>44</v>
      </c>
      <c r="L578" s="88" t="str">
        <f t="shared" si="57"/>
        <v>OK</v>
      </c>
      <c r="M578" s="200" t="s">
        <v>898</v>
      </c>
      <c r="N578" s="89"/>
      <c r="O578" s="89"/>
      <c r="P578" s="89"/>
      <c r="Q578" s="89"/>
    </row>
    <row r="579" spans="1:17" ht="14.25" x14ac:dyDescent="0.15">
      <c r="A579" s="192" t="s">
        <v>2190</v>
      </c>
      <c r="B579" s="196" t="s">
        <v>2191</v>
      </c>
      <c r="C579" s="196" t="s">
        <v>1338</v>
      </c>
      <c r="D579" s="194" t="s">
        <v>1238</v>
      </c>
      <c r="E579" s="100"/>
      <c r="F579" s="192" t="s">
        <v>2190</v>
      </c>
      <c r="G579" s="100" t="s">
        <v>2192</v>
      </c>
      <c r="H579" s="100" t="s">
        <v>1238</v>
      </c>
      <c r="I579" s="100" t="s">
        <v>303</v>
      </c>
      <c r="J579" s="199">
        <v>1968</v>
      </c>
      <c r="K579" s="198">
        <f t="shared" si="56"/>
        <v>45</v>
      </c>
      <c r="L579" s="88" t="str">
        <f t="shared" si="57"/>
        <v>OK</v>
      </c>
      <c r="M579" s="200" t="s">
        <v>483</v>
      </c>
      <c r="N579" s="89"/>
      <c r="O579" s="89"/>
      <c r="P579" s="89"/>
      <c r="Q579" s="89"/>
    </row>
    <row r="580" spans="1:17" ht="14.25" x14ac:dyDescent="0.15">
      <c r="A580" s="192" t="s">
        <v>2193</v>
      </c>
      <c r="B580" s="196" t="s">
        <v>408</v>
      </c>
      <c r="C580" s="196" t="s">
        <v>2194</v>
      </c>
      <c r="D580" s="194" t="s">
        <v>1238</v>
      </c>
      <c r="E580" s="89"/>
      <c r="F580" s="192" t="s">
        <v>2193</v>
      </c>
      <c r="G580" s="100" t="s">
        <v>2195</v>
      </c>
      <c r="H580" s="100" t="s">
        <v>1238</v>
      </c>
      <c r="I580" s="100" t="s">
        <v>303</v>
      </c>
      <c r="J580" s="199">
        <v>2000</v>
      </c>
      <c r="K580" s="198">
        <f t="shared" si="56"/>
        <v>13</v>
      </c>
      <c r="L580" s="88" t="str">
        <f t="shared" si="57"/>
        <v>OK</v>
      </c>
      <c r="M580" s="200" t="s">
        <v>279</v>
      </c>
      <c r="N580" s="89"/>
      <c r="O580" s="89"/>
      <c r="P580" s="89"/>
      <c r="Q580" s="89"/>
    </row>
    <row r="581" spans="1:17" ht="14.25" x14ac:dyDescent="0.15">
      <c r="A581" s="192" t="s">
        <v>2196</v>
      </c>
      <c r="B581" s="196" t="s">
        <v>1353</v>
      </c>
      <c r="C581" s="196" t="s">
        <v>1354</v>
      </c>
      <c r="D581" s="194" t="s">
        <v>1238</v>
      </c>
      <c r="E581" s="89"/>
      <c r="F581" s="192" t="s">
        <v>2196</v>
      </c>
      <c r="G581" s="100" t="s">
        <v>2197</v>
      </c>
      <c r="H581" s="100" t="s">
        <v>1238</v>
      </c>
      <c r="I581" s="100" t="s">
        <v>303</v>
      </c>
      <c r="J581" s="199">
        <v>1968</v>
      </c>
      <c r="K581" s="198">
        <f t="shared" si="56"/>
        <v>45</v>
      </c>
      <c r="L581" s="88" t="str">
        <f t="shared" si="57"/>
        <v>OK</v>
      </c>
      <c r="M581" s="200" t="s">
        <v>311</v>
      </c>
      <c r="N581" s="89"/>
      <c r="O581" s="89"/>
      <c r="P581" s="89"/>
      <c r="Q581" s="89"/>
    </row>
    <row r="582" spans="1:17" ht="14.25" x14ac:dyDescent="0.15">
      <c r="A582" s="192"/>
      <c r="B582" s="196"/>
      <c r="C582" s="196"/>
      <c r="D582" s="194"/>
      <c r="E582" s="89"/>
      <c r="F582" s="192"/>
      <c r="G582" s="83" t="s">
        <v>1365</v>
      </c>
      <c r="H582" s="83" t="s">
        <v>1366</v>
      </c>
      <c r="I582" s="100"/>
      <c r="J582" s="199"/>
      <c r="K582" s="198"/>
      <c r="L582" s="88"/>
      <c r="M582" s="200"/>
      <c r="N582" s="89"/>
      <c r="O582" s="89"/>
      <c r="P582" s="89"/>
      <c r="Q582" s="89"/>
    </row>
    <row r="583" spans="1:17" x14ac:dyDescent="0.15">
      <c r="A583" s="83"/>
      <c r="B583" s="83"/>
      <c r="C583" s="83"/>
      <c r="D583" s="83" t="s">
        <v>2198</v>
      </c>
      <c r="E583" s="83"/>
      <c r="F583" s="83"/>
      <c r="G583" s="180">
        <f>COUNTIF($M$584:$M$590,"東近江市")</f>
        <v>7</v>
      </c>
      <c r="H583" s="181">
        <f>(G583/RIGHT(A590,2))</f>
        <v>1</v>
      </c>
      <c r="I583" s="83"/>
      <c r="J583" s="83"/>
      <c r="K583" s="103" t="str">
        <f>IF(J583="","",(2012-J583))</f>
        <v/>
      </c>
      <c r="L583" s="88"/>
      <c r="M583" s="89"/>
      <c r="N583" s="89"/>
      <c r="O583" s="89"/>
      <c r="P583" s="89"/>
      <c r="Q583" s="89"/>
    </row>
    <row r="584" spans="1:17" x14ac:dyDescent="0.15">
      <c r="A584" s="83" t="s">
        <v>2199</v>
      </c>
      <c r="B584" s="83" t="s">
        <v>2200</v>
      </c>
      <c r="C584" s="204" t="s">
        <v>2201</v>
      </c>
      <c r="D584" s="83" t="s">
        <v>2202</v>
      </c>
      <c r="E584" s="83"/>
      <c r="F584" s="83" t="s">
        <v>2199</v>
      </c>
      <c r="G584" s="205" t="s">
        <v>2203</v>
      </c>
      <c r="H584" s="83" t="s">
        <v>2202</v>
      </c>
      <c r="I584" s="83" t="s">
        <v>278</v>
      </c>
      <c r="J584" s="83">
        <v>1997</v>
      </c>
      <c r="K584" s="103">
        <f t="shared" ref="K584:K590" si="58">IF(J584="","",(2013-J584))</f>
        <v>16</v>
      </c>
      <c r="L584" s="88" t="str">
        <f t="shared" ref="L584:L590" si="59">IF(G584="","",IF(COUNTIF($G$3:$G$613,G584)&gt;1,"2重登録","OK"))</f>
        <v>OK</v>
      </c>
      <c r="M584" s="203" t="s">
        <v>406</v>
      </c>
      <c r="N584" s="89"/>
      <c r="O584" s="89"/>
      <c r="P584" s="89"/>
      <c r="Q584" s="89"/>
    </row>
    <row r="585" spans="1:17" x14ac:dyDescent="0.15">
      <c r="A585" s="83" t="s">
        <v>2204</v>
      </c>
      <c r="B585" s="83" t="s">
        <v>1334</v>
      </c>
      <c r="C585" s="83" t="s">
        <v>2205</v>
      </c>
      <c r="D585" s="83" t="s">
        <v>2202</v>
      </c>
      <c r="E585" s="83"/>
      <c r="F585" s="83" t="s">
        <v>2204</v>
      </c>
      <c r="G585" s="83" t="s">
        <v>2206</v>
      </c>
      <c r="H585" s="83" t="s">
        <v>2202</v>
      </c>
      <c r="I585" s="83" t="s">
        <v>278</v>
      </c>
      <c r="J585" s="83">
        <v>1997</v>
      </c>
      <c r="K585" s="103">
        <f t="shared" si="58"/>
        <v>16</v>
      </c>
      <c r="L585" s="88" t="str">
        <f t="shared" si="59"/>
        <v>OK</v>
      </c>
      <c r="M585" s="203" t="s">
        <v>406</v>
      </c>
      <c r="N585" s="89"/>
      <c r="O585" s="89"/>
      <c r="P585" s="89"/>
      <c r="Q585" s="89"/>
    </row>
    <row r="586" spans="1:17" x14ac:dyDescent="0.15">
      <c r="A586" s="83" t="s">
        <v>2207</v>
      </c>
      <c r="B586" s="83" t="s">
        <v>370</v>
      </c>
      <c r="C586" s="83" t="s">
        <v>2208</v>
      </c>
      <c r="D586" s="83" t="s">
        <v>2202</v>
      </c>
      <c r="E586" s="83"/>
      <c r="F586" s="83" t="s">
        <v>2207</v>
      </c>
      <c r="G586" s="83" t="s">
        <v>2209</v>
      </c>
      <c r="H586" s="83" t="s">
        <v>2202</v>
      </c>
      <c r="I586" s="83" t="s">
        <v>278</v>
      </c>
      <c r="J586" s="83">
        <v>1997</v>
      </c>
      <c r="K586" s="103">
        <f t="shared" si="58"/>
        <v>16</v>
      </c>
      <c r="L586" s="88" t="str">
        <f t="shared" si="59"/>
        <v>OK</v>
      </c>
      <c r="M586" s="203" t="s">
        <v>406</v>
      </c>
      <c r="N586" s="89"/>
      <c r="O586" s="89"/>
      <c r="P586" s="89"/>
      <c r="Q586" s="89"/>
    </row>
    <row r="587" spans="1:17" x14ac:dyDescent="0.15">
      <c r="A587" s="83" t="s">
        <v>2210</v>
      </c>
      <c r="B587" s="83" t="s">
        <v>2211</v>
      </c>
      <c r="C587" s="83" t="s">
        <v>2212</v>
      </c>
      <c r="D587" s="83" t="s">
        <v>2202</v>
      </c>
      <c r="E587" s="83"/>
      <c r="F587" s="83" t="s">
        <v>2210</v>
      </c>
      <c r="G587" s="83" t="s">
        <v>2213</v>
      </c>
      <c r="H587" s="83" t="s">
        <v>2202</v>
      </c>
      <c r="I587" s="83" t="s">
        <v>278</v>
      </c>
      <c r="J587" s="83">
        <v>1997</v>
      </c>
      <c r="K587" s="103">
        <f t="shared" si="58"/>
        <v>16</v>
      </c>
      <c r="L587" s="88" t="str">
        <f t="shared" si="59"/>
        <v>OK</v>
      </c>
      <c r="M587" s="203" t="s">
        <v>406</v>
      </c>
      <c r="N587" s="89"/>
      <c r="O587" s="89"/>
      <c r="P587" s="89"/>
      <c r="Q587" s="89"/>
    </row>
    <row r="588" spans="1:17" x14ac:dyDescent="0.15">
      <c r="A588" s="83" t="s">
        <v>2214</v>
      </c>
      <c r="B588" s="83" t="s">
        <v>2215</v>
      </c>
      <c r="C588" s="83" t="s">
        <v>2216</v>
      </c>
      <c r="D588" s="83" t="s">
        <v>2202</v>
      </c>
      <c r="E588" s="83"/>
      <c r="F588" s="83" t="s">
        <v>2214</v>
      </c>
      <c r="G588" s="83" t="s">
        <v>2217</v>
      </c>
      <c r="H588" s="83" t="s">
        <v>2202</v>
      </c>
      <c r="I588" s="83" t="s">
        <v>278</v>
      </c>
      <c r="J588" s="83">
        <v>1997</v>
      </c>
      <c r="K588" s="103">
        <f t="shared" si="58"/>
        <v>16</v>
      </c>
      <c r="L588" s="88" t="str">
        <f t="shared" si="59"/>
        <v>OK</v>
      </c>
      <c r="M588" s="203" t="s">
        <v>406</v>
      </c>
      <c r="N588" s="89"/>
      <c r="O588" s="89"/>
      <c r="P588" s="89"/>
      <c r="Q588" s="89"/>
    </row>
    <row r="589" spans="1:17" x14ac:dyDescent="0.15">
      <c r="A589" s="83" t="s">
        <v>2218</v>
      </c>
      <c r="B589" s="83" t="s">
        <v>1692</v>
      </c>
      <c r="C589" s="83" t="s">
        <v>2219</v>
      </c>
      <c r="D589" s="83" t="s">
        <v>2202</v>
      </c>
      <c r="E589" s="83"/>
      <c r="F589" s="83" t="s">
        <v>2218</v>
      </c>
      <c r="G589" s="83" t="s">
        <v>2220</v>
      </c>
      <c r="H589" s="83" t="s">
        <v>2202</v>
      </c>
      <c r="I589" s="83" t="s">
        <v>278</v>
      </c>
      <c r="J589" s="83">
        <v>1956</v>
      </c>
      <c r="K589" s="103">
        <f t="shared" si="58"/>
        <v>57</v>
      </c>
      <c r="L589" s="88" t="str">
        <f t="shared" si="59"/>
        <v>OK</v>
      </c>
      <c r="M589" s="203" t="s">
        <v>406</v>
      </c>
      <c r="N589" s="89"/>
      <c r="O589" s="89"/>
      <c r="P589" s="89"/>
      <c r="Q589" s="89"/>
    </row>
    <row r="590" spans="1:17" x14ac:dyDescent="0.15">
      <c r="A590" s="83" t="s">
        <v>2221</v>
      </c>
      <c r="B590" s="111" t="s">
        <v>2222</v>
      </c>
      <c r="C590" s="111" t="s">
        <v>2223</v>
      </c>
      <c r="D590" s="83" t="s">
        <v>2202</v>
      </c>
      <c r="E590" s="83"/>
      <c r="F590" s="83" t="s">
        <v>2221</v>
      </c>
      <c r="G590" s="83" t="s">
        <v>2224</v>
      </c>
      <c r="H590" s="83" t="s">
        <v>2202</v>
      </c>
      <c r="I590" s="83" t="s">
        <v>303</v>
      </c>
      <c r="J590" s="83">
        <v>1986</v>
      </c>
      <c r="K590" s="103">
        <f t="shared" si="58"/>
        <v>27</v>
      </c>
      <c r="L590" s="88" t="str">
        <f t="shared" si="59"/>
        <v>OK</v>
      </c>
      <c r="M590" s="203" t="s">
        <v>406</v>
      </c>
      <c r="N590" s="89"/>
      <c r="O590" s="89"/>
      <c r="P590" s="89"/>
      <c r="Q590" s="89"/>
    </row>
    <row r="591" spans="1:17" ht="14.25" x14ac:dyDescent="0.15">
      <c r="A591" s="192"/>
      <c r="B591" s="196"/>
      <c r="C591" s="196"/>
      <c r="D591" s="194"/>
      <c r="E591" s="89"/>
      <c r="F591" s="192"/>
      <c r="G591" s="100"/>
      <c r="H591" s="100"/>
      <c r="I591" s="100"/>
      <c r="J591" s="199"/>
      <c r="K591" s="198"/>
      <c r="L591" s="88"/>
      <c r="M591" s="200"/>
      <c r="N591" s="89"/>
      <c r="O591" s="89"/>
      <c r="P591" s="89"/>
      <c r="Q591" s="89"/>
    </row>
    <row r="592" spans="1:17" ht="14.25" x14ac:dyDescent="0.15">
      <c r="A592" s="192"/>
      <c r="B592" s="196"/>
      <c r="C592" s="196"/>
      <c r="D592" s="194"/>
      <c r="E592" s="89"/>
      <c r="F592" s="192"/>
      <c r="G592" s="100"/>
      <c r="H592" s="100"/>
      <c r="I592" s="100"/>
      <c r="J592" s="199"/>
      <c r="K592" s="198"/>
      <c r="L592" s="88"/>
      <c r="M592" s="200"/>
      <c r="N592" s="89"/>
      <c r="O592" s="89"/>
      <c r="P592" s="89"/>
      <c r="Q592" s="89"/>
    </row>
    <row r="593" spans="1:17" ht="14.25" x14ac:dyDescent="0.15">
      <c r="A593" s="192"/>
      <c r="B593" s="196"/>
      <c r="C593" s="196"/>
      <c r="D593" s="194"/>
      <c r="E593" s="89"/>
      <c r="F593" s="192"/>
      <c r="G593" s="100"/>
      <c r="H593" s="100"/>
      <c r="I593" s="100"/>
      <c r="J593" s="199"/>
      <c r="K593" s="198"/>
      <c r="L593" s="88"/>
      <c r="M593" s="200"/>
      <c r="N593" s="89"/>
      <c r="O593" s="89"/>
      <c r="P593" s="89"/>
      <c r="Q593" s="89"/>
    </row>
    <row r="594" spans="1:17" ht="14.25" x14ac:dyDescent="0.15">
      <c r="A594" s="192"/>
      <c r="B594" s="196"/>
      <c r="C594" s="196"/>
      <c r="D594" s="194"/>
      <c r="E594" s="89"/>
      <c r="F594" s="192"/>
      <c r="G594" s="100"/>
      <c r="H594" s="100"/>
      <c r="I594" s="100"/>
      <c r="J594" s="199"/>
      <c r="K594" s="198"/>
      <c r="L594" s="88"/>
      <c r="M594" s="200"/>
      <c r="N594" s="89"/>
      <c r="O594" s="89"/>
      <c r="P594" s="89"/>
      <c r="Q594" s="89"/>
    </row>
    <row r="595" spans="1:17" x14ac:dyDescent="0.15">
      <c r="A595" s="100"/>
      <c r="B595" s="100"/>
      <c r="C595" s="100"/>
      <c r="D595" s="100"/>
      <c r="F595" s="88"/>
      <c r="G595" s="100"/>
      <c r="H595" s="100"/>
      <c r="I595" s="100"/>
      <c r="J595" s="112"/>
      <c r="K595" s="103"/>
      <c r="L595" s="88"/>
    </row>
    <row r="596" spans="1:17" x14ac:dyDescent="0.15">
      <c r="A596" s="100"/>
      <c r="B596" s="100"/>
      <c r="C596" s="100"/>
      <c r="D596" s="100"/>
      <c r="F596" s="88"/>
      <c r="G596" s="792" t="s">
        <v>2225</v>
      </c>
      <c r="H596" s="792"/>
      <c r="I596" s="100"/>
      <c r="J596" s="112"/>
      <c r="K596" s="103"/>
      <c r="L596" s="88"/>
    </row>
    <row r="597" spans="1:17" ht="13.5" customHeight="1" x14ac:dyDescent="0.15">
      <c r="F597" s="88"/>
      <c r="G597" s="792"/>
      <c r="H597" s="792"/>
    </row>
    <row r="598" spans="1:17" ht="13.5" customHeight="1" x14ac:dyDescent="0.15">
      <c r="B598" s="788" t="s">
        <v>2226</v>
      </c>
      <c r="C598" s="788"/>
      <c r="D598" s="788">
        <f>+RIGHT($A$581,2)+RIGHT($A$521,2)+RIGHT($A$441,2)+RIGHT($A$368,2)+RIGHT($A$312,2)+RIGHT($A$261,2)+RIGHT($A$199,2)+RIGHT($A$112,2)+RIGHT($A$40,2)+RIGHT($A$542,2)+RIGHT($A$529,2)+RIGHT($A$590,2)-10</f>
        <v>426</v>
      </c>
      <c r="F598" s="88"/>
      <c r="G598" s="791">
        <f>$G$2+$G$73+$G$202+$G$266+$H$331+$G$395+$G$460+$G$531+$G$545+$G$525+$G$138+G583</f>
        <v>106</v>
      </c>
      <c r="H598" s="791"/>
    </row>
    <row r="599" spans="1:17" ht="13.5" customHeight="1" x14ac:dyDescent="0.15">
      <c r="B599" s="788"/>
      <c r="C599" s="788"/>
      <c r="D599" s="788"/>
      <c r="F599" s="88"/>
      <c r="G599" s="791"/>
      <c r="H599" s="791"/>
    </row>
    <row r="600" spans="1:17" ht="13.5" customHeight="1" x14ac:dyDescent="0.15">
      <c r="G600" s="131"/>
      <c r="H600" s="131"/>
    </row>
    <row r="601" spans="1:17" ht="13.5" customHeight="1" x14ac:dyDescent="0.15">
      <c r="G601" s="792" t="s">
        <v>2227</v>
      </c>
      <c r="H601" s="792"/>
    </row>
    <row r="602" spans="1:17" ht="13.5" customHeight="1" x14ac:dyDescent="0.15">
      <c r="G602" s="792"/>
      <c r="H602" s="792"/>
    </row>
    <row r="603" spans="1:17" ht="13.5" customHeight="1" x14ac:dyDescent="0.15">
      <c r="G603" s="793">
        <f>$G$598/$D$598</f>
        <v>0.24882629107981222</v>
      </c>
      <c r="H603" s="793"/>
    </row>
    <row r="604" spans="1:17" ht="13.5" customHeight="1" x14ac:dyDescent="0.15">
      <c r="G604" s="793"/>
      <c r="H604" s="793"/>
    </row>
  </sheetData>
  <sheetProtection password="CC53" sheet="1" objects="1" scenarios="1"/>
  <mergeCells count="15">
    <mergeCell ref="B532:C532"/>
    <mergeCell ref="B330:C331"/>
    <mergeCell ref="D330:G331"/>
    <mergeCell ref="J1:K1"/>
    <mergeCell ref="B74:C74"/>
    <mergeCell ref="I330:K330"/>
    <mergeCell ref="I331:K331"/>
    <mergeCell ref="B333:C333"/>
    <mergeCell ref="B545:C545"/>
    <mergeCell ref="D598:D599"/>
    <mergeCell ref="G596:H597"/>
    <mergeCell ref="G603:H604"/>
    <mergeCell ref="B598:C599"/>
    <mergeCell ref="G598:H599"/>
    <mergeCell ref="G601:H602"/>
  </mergeCells>
  <phoneticPr fontId="36"/>
  <pageMargins left="0.75" right="0.75" top="1" bottom="1" header="0.51" footer="0.51"/>
  <pageSetup paperSize="9" orientation="portrait" horizontalDpi="4294967294"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92"/>
  <sheetViews>
    <sheetView workbookViewId="0"/>
  </sheetViews>
  <sheetFormatPr defaultColWidth="9" defaultRowHeight="13.5" x14ac:dyDescent="0.15"/>
  <cols>
    <col min="11" max="11" width="16" customWidth="1"/>
    <col min="13" max="13" width="14.125" customWidth="1"/>
    <col min="14" max="14" width="22.75" customWidth="1"/>
    <col min="15" max="15" width="23" customWidth="1"/>
    <col min="16" max="16" width="25.75" customWidth="1"/>
  </cols>
  <sheetData>
    <row r="1" spans="1:16" x14ac:dyDescent="0.15">
      <c r="A1" t="s">
        <v>2228</v>
      </c>
    </row>
    <row r="5" spans="1:16" x14ac:dyDescent="0.15">
      <c r="A5" t="s">
        <v>2229</v>
      </c>
      <c r="C5" s="15" t="s">
        <v>5</v>
      </c>
      <c r="E5" s="15"/>
    </row>
    <row r="6" spans="1:16" x14ac:dyDescent="0.15">
      <c r="C6" s="15" t="s">
        <v>950</v>
      </c>
    </row>
    <row r="7" spans="1:16" x14ac:dyDescent="0.15">
      <c r="C7" s="15" t="s">
        <v>2230</v>
      </c>
    </row>
    <row r="8" spans="1:16" x14ac:dyDescent="0.15">
      <c r="C8" s="15" t="s">
        <v>2231</v>
      </c>
    </row>
    <row r="9" spans="1:16" x14ac:dyDescent="0.15">
      <c r="C9" s="15" t="s">
        <v>721</v>
      </c>
      <c r="E9">
        <v>5</v>
      </c>
    </row>
    <row r="11" spans="1:16" x14ac:dyDescent="0.15">
      <c r="A11" t="s">
        <v>404</v>
      </c>
      <c r="C11" s="15" t="s">
        <v>402</v>
      </c>
      <c r="E11">
        <v>1</v>
      </c>
    </row>
    <row r="14" spans="1:16" x14ac:dyDescent="0.15">
      <c r="A14" t="s">
        <v>2232</v>
      </c>
      <c r="C14" s="15" t="s">
        <v>605</v>
      </c>
    </row>
    <row r="15" spans="1:16" x14ac:dyDescent="0.15">
      <c r="C15" s="15" t="s">
        <v>2233</v>
      </c>
      <c r="H15" s="16"/>
      <c r="I15" s="800" t="s">
        <v>2234</v>
      </c>
      <c r="J15" s="800"/>
      <c r="K15" s="801" t="s">
        <v>2235</v>
      </c>
      <c r="L15" s="801"/>
      <c r="M15" s="801" t="s">
        <v>2236</v>
      </c>
      <c r="N15" s="801"/>
      <c r="O15" s="801" t="s">
        <v>2237</v>
      </c>
      <c r="P15" s="802"/>
    </row>
    <row r="16" spans="1:16" x14ac:dyDescent="0.15">
      <c r="C16" s="15" t="s">
        <v>2238</v>
      </c>
      <c r="H16" s="16"/>
      <c r="I16" s="800"/>
      <c r="J16" s="800"/>
      <c r="K16" s="800"/>
      <c r="L16" s="800"/>
      <c r="M16" s="800"/>
      <c r="N16" s="800"/>
      <c r="O16" s="800"/>
      <c r="P16" s="803"/>
    </row>
    <row r="17" spans="1:16" x14ac:dyDescent="0.15">
      <c r="C17" s="15" t="s">
        <v>2239</v>
      </c>
      <c r="E17">
        <v>4</v>
      </c>
      <c r="H17" s="800">
        <v>1</v>
      </c>
      <c r="I17" s="800" t="s">
        <v>111</v>
      </c>
      <c r="J17" s="800"/>
      <c r="K17" s="800" t="s">
        <v>2240</v>
      </c>
      <c r="L17" s="800"/>
      <c r="M17" s="804" t="s">
        <v>1819</v>
      </c>
      <c r="N17" s="804"/>
      <c r="O17" s="804" t="s">
        <v>2241</v>
      </c>
      <c r="P17" s="805"/>
    </row>
    <row r="18" spans="1:16" x14ac:dyDescent="0.15">
      <c r="H18" s="800"/>
      <c r="I18" s="800"/>
      <c r="J18" s="800"/>
      <c r="K18" s="800"/>
      <c r="L18" s="800"/>
      <c r="M18" s="804"/>
      <c r="N18" s="804"/>
      <c r="O18" s="804"/>
      <c r="P18" s="805"/>
    </row>
    <row r="19" spans="1:16" x14ac:dyDescent="0.15">
      <c r="H19" s="800">
        <v>2</v>
      </c>
      <c r="I19" s="800" t="s">
        <v>2242</v>
      </c>
      <c r="J19" s="800"/>
      <c r="K19" s="800" t="s">
        <v>2243</v>
      </c>
      <c r="L19" s="800"/>
      <c r="M19" s="800"/>
      <c r="N19" s="800"/>
      <c r="O19" s="804" t="s">
        <v>2244</v>
      </c>
      <c r="P19" s="805"/>
    </row>
    <row r="20" spans="1:16" x14ac:dyDescent="0.15">
      <c r="A20" t="s">
        <v>2245</v>
      </c>
      <c r="C20" s="15" t="s">
        <v>347</v>
      </c>
      <c r="H20" s="800"/>
      <c r="I20" s="800"/>
      <c r="J20" s="800"/>
      <c r="K20" s="800"/>
      <c r="L20" s="800"/>
      <c r="M20" s="800"/>
      <c r="N20" s="800"/>
      <c r="O20" s="804"/>
      <c r="P20" s="805"/>
    </row>
    <row r="21" spans="1:16" x14ac:dyDescent="0.15">
      <c r="C21" s="15" t="s">
        <v>361</v>
      </c>
      <c r="H21" s="800">
        <v>3</v>
      </c>
      <c r="I21" s="800" t="s">
        <v>2246</v>
      </c>
      <c r="J21" s="800"/>
      <c r="K21" s="800" t="s">
        <v>2247</v>
      </c>
      <c r="L21" s="800"/>
      <c r="M21" s="800"/>
      <c r="N21" s="800"/>
      <c r="O21" s="804" t="s">
        <v>2248</v>
      </c>
      <c r="P21" s="805"/>
    </row>
    <row r="22" spans="1:16" x14ac:dyDescent="0.15">
      <c r="C22" s="15" t="s">
        <v>248</v>
      </c>
      <c r="H22" s="800"/>
      <c r="I22" s="800"/>
      <c r="J22" s="800"/>
      <c r="K22" s="800"/>
      <c r="L22" s="800"/>
      <c r="M22" s="800"/>
      <c r="N22" s="800"/>
      <c r="O22" s="804"/>
      <c r="P22" s="805"/>
    </row>
    <row r="23" spans="1:16" x14ac:dyDescent="0.15">
      <c r="C23" s="15" t="s">
        <v>2249</v>
      </c>
      <c r="E23">
        <v>4</v>
      </c>
      <c r="H23" s="800">
        <v>4</v>
      </c>
      <c r="I23" s="800" t="s">
        <v>2250</v>
      </c>
      <c r="J23" s="800"/>
      <c r="K23" s="800" t="s">
        <v>2251</v>
      </c>
      <c r="L23" s="800"/>
      <c r="M23" s="813" t="s">
        <v>2252</v>
      </c>
      <c r="N23" s="813"/>
      <c r="O23" s="804" t="s">
        <v>2253</v>
      </c>
      <c r="P23" s="805"/>
    </row>
    <row r="24" spans="1:16" x14ac:dyDescent="0.15">
      <c r="H24" s="800"/>
      <c r="I24" s="800"/>
      <c r="J24" s="800"/>
      <c r="K24" s="800"/>
      <c r="L24" s="800"/>
      <c r="M24" s="813"/>
      <c r="N24" s="813"/>
      <c r="O24" s="804"/>
      <c r="P24" s="805"/>
    </row>
    <row r="25" spans="1:16" x14ac:dyDescent="0.15">
      <c r="A25" t="s">
        <v>2254</v>
      </c>
      <c r="C25" s="15" t="s">
        <v>2255</v>
      </c>
      <c r="H25" s="800">
        <v>5</v>
      </c>
      <c r="I25" s="800" t="s">
        <v>2256</v>
      </c>
      <c r="J25" s="800"/>
      <c r="K25" s="800" t="s">
        <v>2257</v>
      </c>
      <c r="L25" s="800"/>
      <c r="M25" s="814" t="s">
        <v>2258</v>
      </c>
      <c r="N25" s="814"/>
      <c r="O25" s="804" t="s">
        <v>2259</v>
      </c>
      <c r="P25" s="805"/>
    </row>
    <row r="26" spans="1:16" x14ac:dyDescent="0.15">
      <c r="C26" s="15" t="s">
        <v>1824</v>
      </c>
      <c r="H26" s="800"/>
      <c r="I26" s="800"/>
      <c r="J26" s="800"/>
      <c r="K26" s="800"/>
      <c r="L26" s="800"/>
      <c r="M26" s="814"/>
      <c r="N26" s="814"/>
      <c r="O26" s="804"/>
      <c r="P26" s="805"/>
    </row>
    <row r="27" spans="1:16" x14ac:dyDescent="0.15">
      <c r="C27" s="15" t="s">
        <v>2260</v>
      </c>
      <c r="E27">
        <v>3</v>
      </c>
      <c r="H27" s="800">
        <v>6</v>
      </c>
      <c r="I27" s="800" t="s">
        <v>226</v>
      </c>
      <c r="J27" s="800"/>
      <c r="K27" s="800" t="s">
        <v>2261</v>
      </c>
      <c r="L27" s="800"/>
      <c r="M27" s="804" t="s">
        <v>2262</v>
      </c>
      <c r="N27" s="804"/>
      <c r="O27" s="804" t="s">
        <v>2263</v>
      </c>
      <c r="P27" s="805"/>
    </row>
    <row r="28" spans="1:16" x14ac:dyDescent="0.15">
      <c r="H28" s="800"/>
      <c r="I28" s="800"/>
      <c r="J28" s="800"/>
      <c r="K28" s="800"/>
      <c r="L28" s="800"/>
      <c r="M28" s="804"/>
      <c r="N28" s="804"/>
      <c r="O28" s="804"/>
      <c r="P28" s="805"/>
    </row>
    <row r="29" spans="1:16" x14ac:dyDescent="0.15">
      <c r="A29" t="s">
        <v>88</v>
      </c>
      <c r="C29" s="15" t="s">
        <v>2264</v>
      </c>
      <c r="H29" s="800">
        <v>7</v>
      </c>
      <c r="I29" s="818" t="s">
        <v>2265</v>
      </c>
      <c r="J29" s="819"/>
      <c r="K29" s="820" t="s">
        <v>2266</v>
      </c>
      <c r="L29" s="821"/>
      <c r="M29" s="823"/>
      <c r="N29" s="824"/>
      <c r="O29" s="827" t="s">
        <v>2267</v>
      </c>
      <c r="P29" s="828"/>
    </row>
    <row r="30" spans="1:16" x14ac:dyDescent="0.15">
      <c r="C30" s="15" t="s">
        <v>2268</v>
      </c>
      <c r="H30" s="800"/>
      <c r="I30" s="818"/>
      <c r="J30" s="819"/>
      <c r="K30" s="818"/>
      <c r="L30" s="822"/>
      <c r="M30" s="825"/>
      <c r="N30" s="826"/>
      <c r="O30" s="829"/>
      <c r="P30" s="830"/>
    </row>
    <row r="31" spans="1:16" x14ac:dyDescent="0.15">
      <c r="C31" s="15" t="s">
        <v>2269</v>
      </c>
      <c r="E31">
        <v>3</v>
      </c>
      <c r="H31" s="800">
        <v>8</v>
      </c>
      <c r="I31" s="831" t="s">
        <v>2270</v>
      </c>
      <c r="J31" s="832"/>
      <c r="K31" s="831" t="s">
        <v>2271</v>
      </c>
      <c r="L31" s="832"/>
      <c r="M31" s="823"/>
      <c r="N31" s="824"/>
      <c r="O31" s="815" t="s">
        <v>2272</v>
      </c>
      <c r="P31" s="816"/>
    </row>
    <row r="32" spans="1:16" x14ac:dyDescent="0.15">
      <c r="H32" s="800"/>
      <c r="I32" s="833"/>
      <c r="J32" s="834"/>
      <c r="K32" s="833"/>
      <c r="L32" s="834"/>
      <c r="M32" s="835"/>
      <c r="N32" s="836"/>
      <c r="O32" s="814"/>
      <c r="P32" s="817"/>
    </row>
    <row r="33" spans="1:16" x14ac:dyDescent="0.15">
      <c r="H33" s="800">
        <v>9</v>
      </c>
      <c r="I33" s="820" t="s">
        <v>2273</v>
      </c>
      <c r="J33" s="847"/>
      <c r="K33" s="837" t="s">
        <v>2274</v>
      </c>
      <c r="L33" s="837"/>
      <c r="M33" s="831" t="s">
        <v>2275</v>
      </c>
      <c r="N33" s="832"/>
      <c r="O33" s="837" t="s">
        <v>2276</v>
      </c>
      <c r="P33" s="837"/>
    </row>
    <row r="34" spans="1:16" x14ac:dyDescent="0.15">
      <c r="H34" s="800"/>
      <c r="I34" s="848"/>
      <c r="J34" s="849"/>
      <c r="K34" s="838"/>
      <c r="L34" s="838"/>
      <c r="M34" s="833"/>
      <c r="N34" s="834"/>
      <c r="O34" s="839"/>
      <c r="P34" s="839"/>
    </row>
    <row r="35" spans="1:16" x14ac:dyDescent="0.15">
      <c r="A35" t="s">
        <v>1238</v>
      </c>
      <c r="C35" s="15" t="s">
        <v>2108</v>
      </c>
      <c r="E35">
        <v>7</v>
      </c>
      <c r="H35" s="843">
        <v>10</v>
      </c>
      <c r="I35" s="831" t="s">
        <v>2277</v>
      </c>
      <c r="J35" s="837"/>
      <c r="K35" s="840" t="s">
        <v>2278</v>
      </c>
      <c r="L35" s="840"/>
      <c r="M35" s="841" t="s">
        <v>2279</v>
      </c>
      <c r="N35" s="841"/>
      <c r="O35" s="840" t="s">
        <v>2280</v>
      </c>
      <c r="P35" s="840"/>
    </row>
    <row r="36" spans="1:16" x14ac:dyDescent="0.15">
      <c r="C36" s="15" t="s">
        <v>1250</v>
      </c>
      <c r="H36" s="844"/>
      <c r="I36" s="850"/>
      <c r="J36" s="838"/>
      <c r="K36" s="841"/>
      <c r="L36" s="841"/>
      <c r="M36" s="841"/>
      <c r="N36" s="841"/>
      <c r="O36" s="841"/>
      <c r="P36" s="841"/>
    </row>
    <row r="37" spans="1:16" x14ac:dyDescent="0.15">
      <c r="C37" s="15" t="s">
        <v>2123</v>
      </c>
      <c r="H37" s="845">
        <v>11</v>
      </c>
      <c r="I37" s="808" t="s">
        <v>2281</v>
      </c>
      <c r="J37" s="806"/>
      <c r="K37" s="806" t="s">
        <v>2282</v>
      </c>
      <c r="L37" s="806"/>
      <c r="M37" s="808" t="s">
        <v>2275</v>
      </c>
      <c r="N37" s="809"/>
      <c r="O37" s="806" t="s">
        <v>2276</v>
      </c>
      <c r="P37" s="806"/>
    </row>
    <row r="38" spans="1:16" x14ac:dyDescent="0.15">
      <c r="C38" s="15" t="s">
        <v>2283</v>
      </c>
      <c r="H38" s="846"/>
      <c r="I38" s="842"/>
      <c r="J38" s="807"/>
      <c r="K38" s="807"/>
      <c r="L38" s="807"/>
      <c r="M38" s="810"/>
      <c r="N38" s="811"/>
      <c r="O38" s="812"/>
      <c r="P38" s="812"/>
    </row>
    <row r="39" spans="1:16" x14ac:dyDescent="0.15">
      <c r="C39" s="15" t="s">
        <v>2118</v>
      </c>
      <c r="H39" s="17">
        <v>12</v>
      </c>
      <c r="I39" s="852" t="s">
        <v>2284</v>
      </c>
      <c r="J39" s="852"/>
      <c r="K39" s="806" t="s">
        <v>2285</v>
      </c>
      <c r="L39" s="806"/>
      <c r="M39" s="813" t="s">
        <v>2286</v>
      </c>
      <c r="N39" s="813"/>
      <c r="O39" s="813" t="s">
        <v>2287</v>
      </c>
      <c r="P39" s="813"/>
    </row>
    <row r="40" spans="1:16" x14ac:dyDescent="0.15">
      <c r="C40" s="15" t="s">
        <v>2288</v>
      </c>
      <c r="H40" s="17"/>
      <c r="I40" s="22"/>
      <c r="J40" s="22"/>
      <c r="K40" s="20"/>
      <c r="L40" s="20"/>
      <c r="M40" s="24"/>
      <c r="N40" s="24"/>
      <c r="O40" s="19"/>
      <c r="P40" s="19"/>
    </row>
    <row r="41" spans="1:16" x14ac:dyDescent="0.15">
      <c r="C41" s="15" t="s">
        <v>2139</v>
      </c>
      <c r="H41" s="17"/>
      <c r="I41" s="23" t="s">
        <v>2289</v>
      </c>
      <c r="J41" s="23"/>
      <c r="K41" s="23"/>
      <c r="L41" s="23"/>
      <c r="M41" s="24"/>
      <c r="N41" s="24"/>
      <c r="O41" s="24"/>
      <c r="P41" s="24"/>
    </row>
    <row r="42" spans="1:16" x14ac:dyDescent="0.15">
      <c r="H42" s="17"/>
      <c r="I42" s="819" t="s">
        <v>2290</v>
      </c>
      <c r="J42" s="819"/>
      <c r="K42" s="23"/>
      <c r="L42" s="23"/>
      <c r="M42" s="24"/>
      <c r="N42" s="24"/>
      <c r="O42" s="24"/>
      <c r="P42" s="24"/>
    </row>
    <row r="43" spans="1:16" x14ac:dyDescent="0.15">
      <c r="B43" t="s">
        <v>2291</v>
      </c>
      <c r="C43" s="15" t="s">
        <v>1371</v>
      </c>
      <c r="E43">
        <v>5</v>
      </c>
      <c r="H43" s="17"/>
      <c r="I43" s="819"/>
      <c r="J43" s="819"/>
      <c r="K43" s="19"/>
      <c r="L43" s="19"/>
      <c r="M43" s="24"/>
      <c r="N43" s="24"/>
      <c r="O43" s="24"/>
      <c r="P43" s="24"/>
    </row>
    <row r="44" spans="1:16" x14ac:dyDescent="0.15">
      <c r="C44" s="15" t="s">
        <v>1380</v>
      </c>
      <c r="H44" s="841" t="s">
        <v>2292</v>
      </c>
      <c r="I44" s="841"/>
      <c r="J44" s="841"/>
      <c r="K44" s="841"/>
      <c r="L44" s="841"/>
      <c r="M44" s="841"/>
      <c r="N44" s="841"/>
      <c r="O44" s="21"/>
      <c r="P44" s="25"/>
    </row>
    <row r="45" spans="1:16" x14ac:dyDescent="0.15">
      <c r="C45" s="15" t="s">
        <v>1424</v>
      </c>
      <c r="H45" s="18"/>
      <c r="I45" s="18"/>
      <c r="J45" s="18"/>
      <c r="K45" s="18"/>
      <c r="L45" s="18"/>
      <c r="M45" s="18"/>
      <c r="N45" s="18"/>
      <c r="O45" s="21"/>
      <c r="P45" s="25"/>
    </row>
    <row r="46" spans="1:16" x14ac:dyDescent="0.15">
      <c r="C46" s="15" t="s">
        <v>2293</v>
      </c>
      <c r="H46" s="18"/>
      <c r="I46" s="18"/>
      <c r="J46" s="18"/>
      <c r="K46" s="18"/>
      <c r="L46" s="18"/>
      <c r="M46" s="18"/>
      <c r="N46" s="18"/>
      <c r="O46" s="21"/>
      <c r="P46" s="25"/>
    </row>
    <row r="47" spans="1:16" x14ac:dyDescent="0.15">
      <c r="C47" s="15" t="s">
        <v>2294</v>
      </c>
      <c r="H47" s="18"/>
      <c r="I47" s="18"/>
      <c r="J47" s="18"/>
      <c r="K47" s="18"/>
      <c r="L47" s="18"/>
      <c r="M47" s="18"/>
      <c r="N47" s="18"/>
      <c r="O47" s="21"/>
      <c r="P47" s="25"/>
    </row>
    <row r="48" spans="1:16" x14ac:dyDescent="0.15">
      <c r="H48" s="18"/>
      <c r="I48" s="18"/>
      <c r="J48" s="18"/>
      <c r="K48" s="18"/>
      <c r="L48" s="18"/>
      <c r="M48" s="18"/>
      <c r="N48" s="18"/>
      <c r="O48" s="21"/>
      <c r="P48" s="25"/>
    </row>
    <row r="49" spans="1:16" x14ac:dyDescent="0.15">
      <c r="A49" t="s">
        <v>2295</v>
      </c>
      <c r="C49" s="15" t="s">
        <v>2296</v>
      </c>
      <c r="E49">
        <v>3</v>
      </c>
      <c r="H49" s="18"/>
      <c r="I49" s="18"/>
      <c r="J49" s="18"/>
      <c r="K49" s="18"/>
      <c r="L49" s="18"/>
      <c r="M49" s="18"/>
      <c r="N49" s="18"/>
      <c r="O49" s="21"/>
      <c r="P49" s="25"/>
    </row>
    <row r="50" spans="1:16" x14ac:dyDescent="0.15">
      <c r="C50" s="15" t="s">
        <v>2297</v>
      </c>
      <c r="H50" s="18"/>
      <c r="I50" s="18"/>
      <c r="J50" s="18"/>
      <c r="K50" s="18"/>
      <c r="L50" s="18"/>
      <c r="M50" s="18"/>
      <c r="N50" s="18"/>
      <c r="O50" s="21"/>
      <c r="P50" s="25"/>
    </row>
    <row r="51" spans="1:16" x14ac:dyDescent="0.15">
      <c r="C51" s="15" t="s">
        <v>2298</v>
      </c>
      <c r="H51" s="18"/>
      <c r="I51" s="18"/>
      <c r="J51" s="18"/>
      <c r="K51" s="18"/>
      <c r="L51" s="18"/>
      <c r="M51" s="18"/>
      <c r="N51" s="18"/>
      <c r="O51" s="21"/>
      <c r="P51" s="25"/>
    </row>
    <row r="52" spans="1:16" x14ac:dyDescent="0.15">
      <c r="H52" s="18"/>
      <c r="I52" s="18"/>
      <c r="J52" s="18"/>
      <c r="K52" s="18"/>
      <c r="L52" s="18"/>
      <c r="M52" s="18"/>
      <c r="N52" s="18"/>
      <c r="O52" s="21"/>
      <c r="P52" s="25"/>
    </row>
    <row r="53" spans="1:16" x14ac:dyDescent="0.15">
      <c r="H53" s="18"/>
      <c r="I53" s="18"/>
      <c r="J53" s="18"/>
      <c r="K53" s="18"/>
      <c r="L53" s="18"/>
      <c r="M53" s="18"/>
      <c r="N53" s="18"/>
      <c r="O53" s="21"/>
      <c r="P53" s="25"/>
    </row>
    <row r="54" spans="1:16" x14ac:dyDescent="0.15">
      <c r="B54" t="s">
        <v>2299</v>
      </c>
      <c r="C54" s="851" t="s">
        <v>111</v>
      </c>
      <c r="D54" s="851"/>
      <c r="E54">
        <v>12</v>
      </c>
      <c r="H54" s="18"/>
      <c r="I54" s="18"/>
      <c r="J54" s="18"/>
      <c r="K54" s="18"/>
      <c r="L54" s="18"/>
      <c r="M54" s="18"/>
      <c r="N54" s="18"/>
      <c r="O54" s="21"/>
      <c r="P54" s="25"/>
    </row>
    <row r="55" spans="1:16" x14ac:dyDescent="0.15">
      <c r="C55" s="851" t="s">
        <v>2242</v>
      </c>
      <c r="D55" s="851"/>
      <c r="H55" s="18"/>
      <c r="I55" s="18"/>
      <c r="J55" s="18">
        <v>7</v>
      </c>
      <c r="K55" s="18">
        <v>5</v>
      </c>
      <c r="L55" s="18">
        <v>35</v>
      </c>
      <c r="M55" s="18"/>
      <c r="N55" s="18"/>
      <c r="O55" s="21"/>
      <c r="P55" s="25"/>
    </row>
    <row r="56" spans="1:16" x14ac:dyDescent="0.15">
      <c r="C56" s="851" t="s">
        <v>2246</v>
      </c>
      <c r="D56" s="851"/>
      <c r="H56" s="18"/>
      <c r="I56" s="18"/>
      <c r="J56" s="18">
        <v>6</v>
      </c>
      <c r="K56" s="18">
        <v>2</v>
      </c>
      <c r="L56" s="18">
        <v>12</v>
      </c>
      <c r="M56" s="18"/>
      <c r="N56" s="18"/>
      <c r="O56" s="21"/>
      <c r="P56" s="25"/>
    </row>
    <row r="57" spans="1:16" x14ac:dyDescent="0.15">
      <c r="C57" s="851" t="s">
        <v>2250</v>
      </c>
      <c r="D57" s="851"/>
      <c r="H57" s="18"/>
      <c r="I57" s="18"/>
      <c r="J57" s="18"/>
      <c r="K57" s="18"/>
      <c r="L57" s="18"/>
      <c r="M57" s="18"/>
      <c r="N57" s="18"/>
      <c r="O57" s="21"/>
      <c r="P57" s="25"/>
    </row>
    <row r="58" spans="1:16" x14ac:dyDescent="0.15">
      <c r="C58" s="851" t="s">
        <v>2256</v>
      </c>
      <c r="D58" s="851"/>
      <c r="H58" s="18"/>
      <c r="I58" s="18"/>
      <c r="J58" s="18"/>
      <c r="K58" s="18"/>
      <c r="L58" s="18"/>
      <c r="M58" s="18"/>
      <c r="N58" s="18"/>
      <c r="O58" s="21"/>
      <c r="P58" s="25"/>
    </row>
    <row r="59" spans="1:16" x14ac:dyDescent="0.15">
      <c r="C59" s="851" t="s">
        <v>226</v>
      </c>
      <c r="D59" s="851"/>
      <c r="H59" s="18"/>
      <c r="I59" s="18"/>
      <c r="J59" s="18"/>
      <c r="K59" s="18"/>
      <c r="L59" s="18"/>
      <c r="M59" s="18"/>
      <c r="N59" s="18"/>
      <c r="O59" s="21"/>
      <c r="P59" s="25"/>
    </row>
    <row r="60" spans="1:16" x14ac:dyDescent="0.15">
      <c r="C60" s="855" t="s">
        <v>2265</v>
      </c>
      <c r="D60" s="856"/>
      <c r="H60" s="18"/>
      <c r="I60" s="18"/>
      <c r="J60" s="18"/>
      <c r="K60" s="18"/>
      <c r="L60" s="18"/>
      <c r="M60" s="18"/>
      <c r="N60" s="18"/>
      <c r="O60" s="21"/>
      <c r="P60" s="25"/>
    </row>
    <row r="61" spans="1:16" x14ac:dyDescent="0.15">
      <c r="C61" s="857" t="s">
        <v>2270</v>
      </c>
      <c r="D61" s="858"/>
      <c r="H61" s="18"/>
      <c r="I61" s="18"/>
      <c r="J61" s="18"/>
      <c r="K61" s="18"/>
      <c r="L61" s="18"/>
      <c r="M61" s="18"/>
      <c r="N61" s="18"/>
      <c r="O61" s="21"/>
      <c r="P61" s="25"/>
    </row>
    <row r="62" spans="1:16" x14ac:dyDescent="0.15">
      <c r="C62" s="859" t="s">
        <v>2273</v>
      </c>
      <c r="D62" s="860"/>
      <c r="H62" s="18"/>
      <c r="I62" s="18"/>
      <c r="J62" s="18"/>
      <c r="K62" s="18"/>
      <c r="L62" s="18"/>
      <c r="M62" s="18"/>
      <c r="N62" s="18"/>
      <c r="O62" s="21"/>
      <c r="P62" s="25"/>
    </row>
    <row r="63" spans="1:16" x14ac:dyDescent="0.15">
      <c r="C63" s="857" t="s">
        <v>2277</v>
      </c>
      <c r="D63" s="861"/>
      <c r="H63" s="18"/>
      <c r="I63" s="18"/>
      <c r="J63" s="18"/>
      <c r="K63" s="18"/>
      <c r="L63" s="18"/>
      <c r="M63" s="18"/>
      <c r="N63" s="18"/>
      <c r="O63" s="21"/>
      <c r="P63" s="25"/>
    </row>
    <row r="64" spans="1:16" x14ac:dyDescent="0.15">
      <c r="C64" s="862" t="s">
        <v>2281</v>
      </c>
      <c r="D64" s="863"/>
      <c r="H64" s="18"/>
      <c r="I64" s="18"/>
      <c r="J64" s="18"/>
      <c r="K64" s="18"/>
      <c r="L64" s="18"/>
      <c r="M64" s="18"/>
      <c r="N64" s="18"/>
      <c r="O64" s="21"/>
      <c r="P64" s="25"/>
    </row>
    <row r="65" spans="2:21" x14ac:dyDescent="0.15">
      <c r="C65" s="864" t="s">
        <v>2284</v>
      </c>
      <c r="D65" s="864"/>
      <c r="H65" s="18"/>
      <c r="I65" s="18"/>
      <c r="J65" s="18"/>
      <c r="K65" s="18"/>
      <c r="L65" s="18"/>
      <c r="M65" s="18"/>
      <c r="N65" s="18"/>
      <c r="O65" s="21"/>
      <c r="P65" s="25"/>
    </row>
    <row r="66" spans="2:21" x14ac:dyDescent="0.15">
      <c r="E66">
        <f>SUM(E1:E65)</f>
        <v>47</v>
      </c>
    </row>
    <row r="68" spans="2:21" x14ac:dyDescent="0.15">
      <c r="B68" s="26" t="s">
        <v>2300</v>
      </c>
      <c r="C68" s="26"/>
      <c r="D68" s="26"/>
      <c r="E68" s="26"/>
      <c r="F68" s="26"/>
      <c r="G68" s="26"/>
      <c r="H68" s="26"/>
      <c r="I68" s="26"/>
    </row>
    <row r="69" spans="2:21" x14ac:dyDescent="0.15">
      <c r="B69" s="26"/>
      <c r="C69" s="26"/>
      <c r="D69" s="26"/>
      <c r="E69" s="26"/>
      <c r="F69" s="26"/>
      <c r="G69" s="26"/>
      <c r="H69" s="26"/>
      <c r="I69" s="26"/>
    </row>
    <row r="70" spans="2:21" ht="14.25" x14ac:dyDescent="0.15">
      <c r="B70" s="27" t="s">
        <v>2301</v>
      </c>
      <c r="C70" s="28" t="s">
        <v>2302</v>
      </c>
      <c r="D70" s="29" t="s">
        <v>2303</v>
      </c>
      <c r="E70" s="29" t="s">
        <v>2304</v>
      </c>
      <c r="F70" s="29" t="s">
        <v>2305</v>
      </c>
      <c r="G70" s="30" t="s">
        <v>2306</v>
      </c>
      <c r="H70" s="31" t="s">
        <v>2307</v>
      </c>
      <c r="I70" s="26"/>
      <c r="K70" s="42" t="s">
        <v>262</v>
      </c>
      <c r="L70" s="43" t="s">
        <v>1371</v>
      </c>
      <c r="M70" s="44" t="s">
        <v>1372</v>
      </c>
      <c r="N70" s="43" t="s">
        <v>1380</v>
      </c>
      <c r="O70" s="45" t="s">
        <v>1381</v>
      </c>
      <c r="P70" s="46" t="s">
        <v>1424</v>
      </c>
      <c r="Q70" s="54" t="s">
        <v>2308</v>
      </c>
      <c r="R70" s="43" t="s">
        <v>511</v>
      </c>
      <c r="S70" s="45" t="s">
        <v>1399</v>
      </c>
      <c r="T70" s="43" t="s">
        <v>711</v>
      </c>
      <c r="U70" s="45" t="s">
        <v>1404</v>
      </c>
    </row>
    <row r="71" spans="2:21" ht="14.25" x14ac:dyDescent="0.15">
      <c r="B71" s="32" t="s">
        <v>2105</v>
      </c>
      <c r="C71" s="33" t="s">
        <v>2309</v>
      </c>
      <c r="D71" s="34" t="s">
        <v>2310</v>
      </c>
      <c r="E71" s="35" t="s">
        <v>2311</v>
      </c>
      <c r="F71" s="35" t="s">
        <v>2312</v>
      </c>
      <c r="G71" s="36" t="s">
        <v>2313</v>
      </c>
      <c r="H71" s="37"/>
      <c r="I71" s="47" t="s">
        <v>2314</v>
      </c>
      <c r="K71" s="48" t="s">
        <v>263</v>
      </c>
      <c r="L71" s="49" t="s">
        <v>2315</v>
      </c>
      <c r="M71" s="50"/>
      <c r="N71" s="49"/>
      <c r="O71" s="50"/>
      <c r="P71" s="49"/>
      <c r="Q71" s="50"/>
      <c r="R71" s="49"/>
      <c r="S71" s="50"/>
      <c r="T71" s="49"/>
      <c r="U71" s="50"/>
    </row>
    <row r="72" spans="2:21" ht="14.25" x14ac:dyDescent="0.15">
      <c r="B72" s="32" t="s">
        <v>2126</v>
      </c>
      <c r="C72" s="33" t="s">
        <v>2316</v>
      </c>
      <c r="D72" s="34" t="s">
        <v>2317</v>
      </c>
      <c r="E72" s="35" t="s">
        <v>2318</v>
      </c>
      <c r="F72" s="35" t="s">
        <v>2319</v>
      </c>
      <c r="G72" s="36" t="s">
        <v>2320</v>
      </c>
      <c r="H72" s="37"/>
      <c r="I72" s="47" t="s">
        <v>2314</v>
      </c>
      <c r="K72" s="48" t="s">
        <v>264</v>
      </c>
      <c r="L72" s="49" t="s">
        <v>2321</v>
      </c>
      <c r="M72" s="50"/>
      <c r="N72" s="49"/>
      <c r="O72" s="50"/>
      <c r="P72" s="49"/>
      <c r="Q72" s="50"/>
      <c r="R72" s="49"/>
      <c r="S72" s="50"/>
      <c r="T72" s="49"/>
      <c r="U72" s="50"/>
    </row>
    <row r="73" spans="2:21" ht="14.25" x14ac:dyDescent="0.15">
      <c r="B73" s="32" t="s">
        <v>2122</v>
      </c>
      <c r="C73" s="33" t="s">
        <v>2322</v>
      </c>
      <c r="D73" s="34" t="s">
        <v>2323</v>
      </c>
      <c r="E73" s="35" t="s">
        <v>2324</v>
      </c>
      <c r="F73" s="35" t="s">
        <v>2325</v>
      </c>
      <c r="G73" s="36" t="s">
        <v>2320</v>
      </c>
      <c r="H73" s="37"/>
      <c r="I73" s="47" t="s">
        <v>2314</v>
      </c>
      <c r="K73" s="48" t="s">
        <v>2326</v>
      </c>
      <c r="L73" s="49" t="s">
        <v>2327</v>
      </c>
      <c r="M73" s="50"/>
      <c r="N73" s="49" t="s">
        <v>2328</v>
      </c>
      <c r="O73" s="50"/>
      <c r="P73" s="49" t="s">
        <v>2329</v>
      </c>
      <c r="Q73" s="50"/>
      <c r="R73" s="853" t="s">
        <v>2330</v>
      </c>
      <c r="S73" s="854"/>
      <c r="T73" s="49" t="s">
        <v>2331</v>
      </c>
      <c r="U73" s="50"/>
    </row>
    <row r="74" spans="2:21" ht="14.25" x14ac:dyDescent="0.15">
      <c r="B74" s="32" t="s">
        <v>2190</v>
      </c>
      <c r="C74" s="33" t="s">
        <v>2332</v>
      </c>
      <c r="D74" s="34" t="s">
        <v>2333</v>
      </c>
      <c r="E74" s="35" t="s">
        <v>2334</v>
      </c>
      <c r="F74" s="35" t="s">
        <v>2335</v>
      </c>
      <c r="G74" s="36" t="s">
        <v>2336</v>
      </c>
      <c r="H74" s="37" t="s">
        <v>2337</v>
      </c>
      <c r="I74" s="47" t="s">
        <v>2338</v>
      </c>
      <c r="K74" s="48" t="s">
        <v>267</v>
      </c>
      <c r="L74" s="49"/>
      <c r="M74" s="50"/>
      <c r="N74" s="49"/>
      <c r="O74" s="50"/>
      <c r="P74" s="49"/>
      <c r="Q74" s="50"/>
      <c r="R74" s="49"/>
      <c r="S74" s="50"/>
      <c r="T74" s="49"/>
      <c r="U74" s="50"/>
    </row>
    <row r="75" spans="2:21" ht="14.25" x14ac:dyDescent="0.15">
      <c r="B75" s="32" t="s">
        <v>2109</v>
      </c>
      <c r="C75" s="33" t="s">
        <v>2339</v>
      </c>
      <c r="D75" s="34" t="s">
        <v>2340</v>
      </c>
      <c r="E75" s="35"/>
      <c r="F75" s="35" t="s">
        <v>2341</v>
      </c>
      <c r="G75" s="36" t="s">
        <v>2342</v>
      </c>
      <c r="H75" s="38"/>
      <c r="I75" s="47" t="s">
        <v>2314</v>
      </c>
      <c r="K75" s="51" t="s">
        <v>268</v>
      </c>
      <c r="L75" s="52" t="s">
        <v>2077</v>
      </c>
      <c r="M75" s="53"/>
      <c r="N75" s="52" t="s">
        <v>2081</v>
      </c>
      <c r="O75" s="53"/>
      <c r="P75" s="52" t="s">
        <v>2343</v>
      </c>
      <c r="Q75" s="53"/>
      <c r="R75" s="52" t="s">
        <v>2090</v>
      </c>
      <c r="S75" s="53"/>
      <c r="T75" s="52" t="s">
        <v>2344</v>
      </c>
      <c r="U75" s="53"/>
    </row>
    <row r="76" spans="2:21" x14ac:dyDescent="0.15">
      <c r="B76" s="32" t="s">
        <v>2113</v>
      </c>
      <c r="C76" s="33" t="s">
        <v>2345</v>
      </c>
      <c r="D76" s="34" t="s">
        <v>2346</v>
      </c>
      <c r="E76" s="35"/>
      <c r="F76" s="35" t="s">
        <v>2347</v>
      </c>
      <c r="G76" s="36" t="s">
        <v>2348</v>
      </c>
      <c r="H76" s="37"/>
      <c r="I76" s="47" t="s">
        <v>2314</v>
      </c>
    </row>
    <row r="77" spans="2:21" x14ac:dyDescent="0.15">
      <c r="B77" s="32" t="s">
        <v>2140</v>
      </c>
      <c r="C77" s="39" t="s">
        <v>2349</v>
      </c>
      <c r="D77" s="40" t="s">
        <v>2350</v>
      </c>
      <c r="E77" s="35" t="s">
        <v>2351</v>
      </c>
      <c r="F77" s="35" t="s">
        <v>2352</v>
      </c>
      <c r="G77" s="41" t="s">
        <v>2353</v>
      </c>
      <c r="H77" s="38" t="s">
        <v>2354</v>
      </c>
      <c r="I77" s="47" t="s">
        <v>2355</v>
      </c>
    </row>
    <row r="78" spans="2:21" x14ac:dyDescent="0.15">
      <c r="B78" s="26"/>
      <c r="C78" s="26"/>
      <c r="D78" s="26"/>
      <c r="E78" s="26"/>
      <c r="F78" s="26"/>
      <c r="G78" s="26"/>
      <c r="H78" s="26" t="s">
        <v>254</v>
      </c>
      <c r="I78" s="47" t="s">
        <v>2356</v>
      </c>
    </row>
    <row r="81" spans="3:4" x14ac:dyDescent="0.15">
      <c r="C81" s="800" t="s">
        <v>111</v>
      </c>
      <c r="D81" s="800"/>
    </row>
    <row r="82" spans="3:4" x14ac:dyDescent="0.15">
      <c r="C82" s="800" t="s">
        <v>2242</v>
      </c>
      <c r="D82" s="800"/>
    </row>
    <row r="83" spans="3:4" x14ac:dyDescent="0.15">
      <c r="C83" s="800" t="s">
        <v>2246</v>
      </c>
      <c r="D83" s="800"/>
    </row>
    <row r="84" spans="3:4" x14ac:dyDescent="0.15">
      <c r="C84" s="800" t="s">
        <v>2250</v>
      </c>
      <c r="D84" s="800"/>
    </row>
    <row r="85" spans="3:4" x14ac:dyDescent="0.15">
      <c r="C85" s="800" t="s">
        <v>2256</v>
      </c>
      <c r="D85" s="800"/>
    </row>
    <row r="86" spans="3:4" x14ac:dyDescent="0.15">
      <c r="C86" s="800" t="s">
        <v>226</v>
      </c>
      <c r="D86" s="800"/>
    </row>
    <row r="87" spans="3:4" x14ac:dyDescent="0.15">
      <c r="C87" s="818" t="s">
        <v>2265</v>
      </c>
      <c r="D87" s="819"/>
    </row>
    <row r="88" spans="3:4" x14ac:dyDescent="0.15">
      <c r="C88" s="831" t="s">
        <v>2270</v>
      </c>
      <c r="D88" s="832"/>
    </row>
    <row r="89" spans="3:4" x14ac:dyDescent="0.15">
      <c r="C89" s="820" t="s">
        <v>2273</v>
      </c>
      <c r="D89" s="847"/>
    </row>
    <row r="90" spans="3:4" x14ac:dyDescent="0.15">
      <c r="C90" s="831" t="s">
        <v>2277</v>
      </c>
      <c r="D90" s="837"/>
    </row>
    <row r="91" spans="3:4" x14ac:dyDescent="0.15">
      <c r="C91" s="808" t="s">
        <v>2281</v>
      </c>
      <c r="D91" s="806"/>
    </row>
    <row r="92" spans="3:4" x14ac:dyDescent="0.15">
      <c r="C92" s="852" t="s">
        <v>2284</v>
      </c>
      <c r="D92" s="852"/>
    </row>
  </sheetData>
  <mergeCells count="90">
    <mergeCell ref="I39:J39"/>
    <mergeCell ref="K39:L39"/>
    <mergeCell ref="M39:N39"/>
    <mergeCell ref="O39:P39"/>
    <mergeCell ref="H44:N44"/>
    <mergeCell ref="R73:S73"/>
    <mergeCell ref="C55:D55"/>
    <mergeCell ref="C56:D56"/>
    <mergeCell ref="C57:D57"/>
    <mergeCell ref="C58:D58"/>
    <mergeCell ref="C59:D59"/>
    <mergeCell ref="C60:D60"/>
    <mergeCell ref="C61:D61"/>
    <mergeCell ref="C62:D62"/>
    <mergeCell ref="C63:D63"/>
    <mergeCell ref="C64:D64"/>
    <mergeCell ref="C65:D65"/>
    <mergeCell ref="C54:D54"/>
    <mergeCell ref="I42:J43"/>
    <mergeCell ref="C92:D92"/>
    <mergeCell ref="C81:D81"/>
    <mergeCell ref="C82:D82"/>
    <mergeCell ref="C83:D83"/>
    <mergeCell ref="C84:D84"/>
    <mergeCell ref="C85:D85"/>
    <mergeCell ref="C86:D86"/>
    <mergeCell ref="C87:D87"/>
    <mergeCell ref="C88:D88"/>
    <mergeCell ref="C89:D89"/>
    <mergeCell ref="C90:D90"/>
    <mergeCell ref="C91:D91"/>
    <mergeCell ref="I37:J38"/>
    <mergeCell ref="H17:H18"/>
    <mergeCell ref="H19:H20"/>
    <mergeCell ref="H21:H22"/>
    <mergeCell ref="H23:H24"/>
    <mergeCell ref="H25:H26"/>
    <mergeCell ref="H27:H28"/>
    <mergeCell ref="H29:H30"/>
    <mergeCell ref="H31:H32"/>
    <mergeCell ref="H33:H34"/>
    <mergeCell ref="H35:H36"/>
    <mergeCell ref="H37:H38"/>
    <mergeCell ref="I33:J34"/>
    <mergeCell ref="I35:J36"/>
    <mergeCell ref="K33:L34"/>
    <mergeCell ref="M33:N34"/>
    <mergeCell ref="O33:P34"/>
    <mergeCell ref="K35:L36"/>
    <mergeCell ref="M35:N36"/>
    <mergeCell ref="O35:P36"/>
    <mergeCell ref="M25:N26"/>
    <mergeCell ref="O25:P26"/>
    <mergeCell ref="O23:P24"/>
    <mergeCell ref="O31:P32"/>
    <mergeCell ref="I27:J28"/>
    <mergeCell ref="K27:L28"/>
    <mergeCell ref="M27:N28"/>
    <mergeCell ref="O27:P28"/>
    <mergeCell ref="I29:J30"/>
    <mergeCell ref="K29:L30"/>
    <mergeCell ref="M29:N30"/>
    <mergeCell ref="O29:P30"/>
    <mergeCell ref="I31:J32"/>
    <mergeCell ref="K31:L32"/>
    <mergeCell ref="M31:N32"/>
    <mergeCell ref="K37:L38"/>
    <mergeCell ref="M37:N38"/>
    <mergeCell ref="O37:P38"/>
    <mergeCell ref="I17:J18"/>
    <mergeCell ref="K17:L18"/>
    <mergeCell ref="M17:N18"/>
    <mergeCell ref="O17:P18"/>
    <mergeCell ref="I23:J24"/>
    <mergeCell ref="K23:L24"/>
    <mergeCell ref="M23:N24"/>
    <mergeCell ref="I21:J22"/>
    <mergeCell ref="K21:L22"/>
    <mergeCell ref="M21:N22"/>
    <mergeCell ref="O21:P22"/>
    <mergeCell ref="I25:J26"/>
    <mergeCell ref="K25:L26"/>
    <mergeCell ref="I15:J16"/>
    <mergeCell ref="K15:L16"/>
    <mergeCell ref="M15:N16"/>
    <mergeCell ref="O15:P16"/>
    <mergeCell ref="I19:J20"/>
    <mergeCell ref="K19:L20"/>
    <mergeCell ref="M19:N20"/>
    <mergeCell ref="O19:P20"/>
  </mergeCells>
  <phoneticPr fontId="36"/>
  <hyperlinks>
    <hyperlink ref="E73" r:id="rId1" xr:uid="{00000000-0004-0000-0C00-000000000000}"/>
    <hyperlink ref="F73" r:id="rId2" xr:uid="{00000000-0004-0000-0C00-000001000000}"/>
    <hyperlink ref="E71" r:id="rId3" xr:uid="{00000000-0004-0000-0C00-000002000000}"/>
    <hyperlink ref="F71" r:id="rId4" xr:uid="{00000000-0004-0000-0C00-000003000000}"/>
    <hyperlink ref="F76" r:id="rId5" xr:uid="{00000000-0004-0000-0C00-000004000000}"/>
    <hyperlink ref="F74" r:id="rId6" xr:uid="{00000000-0004-0000-0C00-000005000000}"/>
    <hyperlink ref="E74" r:id="rId7" xr:uid="{00000000-0004-0000-0C00-000006000000}"/>
    <hyperlink ref="R73" r:id="rId8" xr:uid="{00000000-0004-0000-0C00-000007000000}"/>
  </hyperlinks>
  <pageMargins left="0.7" right="0.7" top="0.75" bottom="0.75" header="0.3" footer="0.3"/>
  <pageSetup paperSize="9" orientation="portrait" horizontalDpi="4294967293" verticalDpi="0" r:id="rId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F14"/>
  <sheetViews>
    <sheetView workbookViewId="0"/>
  </sheetViews>
  <sheetFormatPr defaultColWidth="9" defaultRowHeight="13.5" x14ac:dyDescent="0.15"/>
  <cols>
    <col min="1" max="1" width="1" customWidth="1"/>
    <col min="2" max="2" width="56.375" customWidth="1"/>
    <col min="3" max="3" width="1.375" customWidth="1"/>
    <col min="4" max="4" width="4.875" customWidth="1"/>
    <col min="5" max="6" width="14" customWidth="1"/>
  </cols>
  <sheetData>
    <row r="1" spans="2:6" x14ac:dyDescent="0.15">
      <c r="B1" s="1" t="s">
        <v>2357</v>
      </c>
      <c r="C1" s="1"/>
      <c r="D1" s="2"/>
      <c r="E1" s="2"/>
      <c r="F1" s="2"/>
    </row>
    <row r="2" spans="2:6" x14ac:dyDescent="0.15">
      <c r="B2" s="1" t="s">
        <v>2358</v>
      </c>
      <c r="C2" s="1"/>
      <c r="D2" s="2"/>
      <c r="E2" s="2"/>
      <c r="F2" s="2"/>
    </row>
    <row r="3" spans="2:6" x14ac:dyDescent="0.15">
      <c r="B3" s="3"/>
      <c r="C3" s="3"/>
      <c r="D3" s="4"/>
      <c r="E3" s="4"/>
      <c r="F3" s="4"/>
    </row>
    <row r="4" spans="2:6" ht="54" x14ac:dyDescent="0.15">
      <c r="B4" s="3" t="s">
        <v>2359</v>
      </c>
      <c r="C4" s="3"/>
      <c r="D4" s="4"/>
      <c r="E4" s="4"/>
      <c r="F4" s="4"/>
    </row>
    <row r="5" spans="2:6" x14ac:dyDescent="0.15">
      <c r="B5" s="3"/>
      <c r="C5" s="3"/>
      <c r="D5" s="4"/>
      <c r="E5" s="4"/>
      <c r="F5" s="4"/>
    </row>
    <row r="6" spans="2:6" x14ac:dyDescent="0.15">
      <c r="B6" s="1" t="s">
        <v>2360</v>
      </c>
      <c r="C6" s="1"/>
      <c r="D6" s="2"/>
      <c r="E6" s="2" t="s">
        <v>2361</v>
      </c>
      <c r="F6" s="2" t="s">
        <v>2362</v>
      </c>
    </row>
    <row r="7" spans="2:6" x14ac:dyDescent="0.15">
      <c r="B7" s="3"/>
      <c r="C7" s="3"/>
      <c r="D7" s="4"/>
      <c r="E7" s="4"/>
      <c r="F7" s="4"/>
    </row>
    <row r="8" spans="2:6" ht="54" x14ac:dyDescent="0.15">
      <c r="B8" s="5" t="s">
        <v>2363</v>
      </c>
      <c r="C8" s="6"/>
      <c r="D8" s="7"/>
      <c r="E8" s="7">
        <v>11</v>
      </c>
      <c r="F8" s="8"/>
    </row>
    <row r="9" spans="2:6" ht="27" x14ac:dyDescent="0.15">
      <c r="B9" s="9"/>
      <c r="C9" s="3"/>
      <c r="D9" s="4"/>
      <c r="E9" s="327" t="s">
        <v>2364</v>
      </c>
      <c r="F9" s="10" t="s">
        <v>2365</v>
      </c>
    </row>
    <row r="10" spans="2:6" ht="27" x14ac:dyDescent="0.15">
      <c r="B10" s="9"/>
      <c r="C10" s="3"/>
      <c r="D10" s="4"/>
      <c r="E10" s="327" t="s">
        <v>2366</v>
      </c>
      <c r="F10" s="10"/>
    </row>
    <row r="11" spans="2:6" ht="27" x14ac:dyDescent="0.15">
      <c r="B11" s="9"/>
      <c r="C11" s="3"/>
      <c r="D11" s="4"/>
      <c r="E11" s="327" t="s">
        <v>2367</v>
      </c>
      <c r="F11" s="10"/>
    </row>
    <row r="12" spans="2:6" ht="27" x14ac:dyDescent="0.15">
      <c r="B12" s="11"/>
      <c r="C12" s="12"/>
      <c r="D12" s="13"/>
      <c r="E12" s="328" t="s">
        <v>2368</v>
      </c>
      <c r="F12" s="14"/>
    </row>
    <row r="13" spans="2:6" x14ac:dyDescent="0.15">
      <c r="B13" s="3"/>
      <c r="C13" s="3"/>
      <c r="D13" s="4"/>
      <c r="E13" s="4"/>
      <c r="F13" s="4"/>
    </row>
    <row r="14" spans="2:6" x14ac:dyDescent="0.15">
      <c r="B14" s="3"/>
      <c r="C14" s="3"/>
      <c r="D14" s="4"/>
      <c r="E14" s="4"/>
      <c r="F14" s="4"/>
    </row>
  </sheetData>
  <phoneticPr fontId="36"/>
  <hyperlinks>
    <hyperlink ref="E9" location="'４部～６部'!C3:E3" display="４部～６部'!C3:E3" xr:uid="{00000000-0004-0000-0D00-000000000000}"/>
    <hyperlink ref="E10" location="'４部～６部'!C5:E5" display="４部～６部'!C5:E5" xr:uid="{00000000-0004-0000-0D00-000001000000}"/>
    <hyperlink ref="E11" location="'４部～６部'!C7:D7" display="４部～６部'!C7:D7" xr:uid="{00000000-0004-0000-0D00-000002000000}"/>
    <hyperlink ref="E12" location="'４部～６部'!C38:E38" display="４部～６部'!C38:E38" xr:uid="{00000000-0004-0000-0D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30"/>
  <sheetViews>
    <sheetView showGridLines="0" tabSelected="1" view="pageBreakPreview" topLeftCell="A16" zoomScaleNormal="100" zoomScaleSheetLayoutView="100" workbookViewId="0">
      <selection activeCell="AC28" sqref="AC28"/>
    </sheetView>
  </sheetViews>
  <sheetFormatPr defaultColWidth="9" defaultRowHeight="13.5" x14ac:dyDescent="0.15"/>
  <cols>
    <col min="1" max="1" width="2.375" style="300" customWidth="1"/>
    <col min="2" max="2" width="5" style="300" hidden="1" customWidth="1"/>
    <col min="3" max="3" width="7.875" style="300" hidden="1" customWidth="1"/>
    <col min="4" max="4" width="7.875" style="578" hidden="1" customWidth="1"/>
    <col min="5" max="5" width="13.125" style="300" hidden="1" customWidth="1"/>
    <col min="6" max="7" width="7.625" style="300" customWidth="1"/>
    <col min="8" max="8" width="17.5" style="300" customWidth="1"/>
    <col min="9" max="11" width="3.25" style="300" customWidth="1"/>
    <col min="12" max="12" width="3.5" style="300" customWidth="1"/>
    <col min="13" max="16" width="3.25" style="300" customWidth="1"/>
    <col min="17" max="17" width="3.75" style="300" customWidth="1"/>
    <col min="18" max="18" width="3.125" style="300" customWidth="1"/>
    <col min="19" max="19" width="4" style="300" customWidth="1"/>
    <col min="20" max="22" width="3.25" style="300" customWidth="1"/>
    <col min="23" max="23" width="4.75" style="300" customWidth="1"/>
    <col min="24" max="24" width="4.125" style="300" customWidth="1"/>
    <col min="25" max="25" width="4" style="300" customWidth="1"/>
    <col min="26" max="26" width="3.75" style="300" customWidth="1"/>
    <col min="27" max="27" width="6.875" style="300" customWidth="1"/>
    <col min="28" max="28" width="4.125" style="300" customWidth="1"/>
    <col min="29" max="16384" width="9" style="300"/>
  </cols>
  <sheetData>
    <row r="1" spans="1:28" ht="15" thickBot="1" x14ac:dyDescent="0.2">
      <c r="A1" s="270" t="s">
        <v>2430</v>
      </c>
      <c r="B1" s="343"/>
      <c r="C1" s="374"/>
      <c r="D1" s="599"/>
      <c r="E1" s="374"/>
      <c r="F1" s="374"/>
      <c r="G1" s="374"/>
      <c r="H1" s="394" t="s">
        <v>49</v>
      </c>
      <c r="I1" s="313" t="s">
        <v>50</v>
      </c>
      <c r="J1" s="313"/>
      <c r="K1" s="313"/>
      <c r="L1" s="313"/>
      <c r="M1" s="313"/>
      <c r="N1" s="313"/>
      <c r="O1" s="313"/>
      <c r="P1" s="313"/>
      <c r="Q1" s="313"/>
      <c r="R1" s="313"/>
      <c r="S1" s="313"/>
      <c r="T1" s="313"/>
      <c r="U1" s="313"/>
      <c r="V1" s="313"/>
      <c r="W1" s="313"/>
      <c r="X1" s="313"/>
      <c r="Y1" s="313"/>
      <c r="Z1" s="313"/>
      <c r="AA1" s="324"/>
    </row>
    <row r="2" spans="1:28" ht="14.25" thickBot="1" x14ac:dyDescent="0.2">
      <c r="E2" s="300" t="s">
        <v>51</v>
      </c>
      <c r="F2" s="312" t="s">
        <v>52</v>
      </c>
      <c r="G2" s="319"/>
      <c r="H2" s="320" t="s">
        <v>53</v>
      </c>
      <c r="I2" s="304" t="str">
        <f>IF(F3="","",F3)</f>
        <v>三代</v>
      </c>
      <c r="J2" s="305"/>
      <c r="K2" s="304" t="str">
        <f>IF(F5="","",F5)</f>
        <v>成宮　</v>
      </c>
      <c r="L2" s="305"/>
      <c r="M2" s="304" t="str">
        <f>IF(F7="","",F7)</f>
        <v>峰</v>
      </c>
      <c r="N2" s="305"/>
      <c r="O2" s="304" t="str">
        <f>IF(F9="","",F9)</f>
        <v>飯田</v>
      </c>
      <c r="P2" s="305"/>
      <c r="Q2" s="304" t="str">
        <f>IF(F11="","",F11)</f>
        <v>山本</v>
      </c>
      <c r="R2" s="305"/>
      <c r="S2" s="304" t="str">
        <f>IF(F13="","",F13)</f>
        <v>脇野　</v>
      </c>
      <c r="T2" s="305"/>
      <c r="U2" s="304" t="str">
        <f>IF(F15="","",F15)</f>
        <v/>
      </c>
      <c r="V2" s="305"/>
      <c r="W2" s="524" t="s">
        <v>54</v>
      </c>
      <c r="X2" s="525"/>
      <c r="Y2" s="314" t="s">
        <v>55</v>
      </c>
      <c r="Z2" s="304"/>
      <c r="AA2" s="317" t="s">
        <v>56</v>
      </c>
    </row>
    <row r="3" spans="1:28" ht="13.5" customHeight="1" x14ac:dyDescent="0.15">
      <c r="A3" s="318">
        <v>1</v>
      </c>
      <c r="B3" s="318"/>
      <c r="C3" s="318"/>
      <c r="D3" s="578" t="s">
        <v>2526</v>
      </c>
      <c r="E3" s="307" t="s">
        <v>2402</v>
      </c>
      <c r="F3" s="588" t="s">
        <v>605</v>
      </c>
      <c r="G3" s="589" t="s">
        <v>606</v>
      </c>
      <c r="H3" s="590" t="s">
        <v>580</v>
      </c>
      <c r="I3" s="545"/>
      <c r="J3" s="591"/>
      <c r="K3" s="546">
        <v>1</v>
      </c>
      <c r="L3" s="546"/>
      <c r="M3" s="547">
        <v>1</v>
      </c>
      <c r="N3" s="548"/>
      <c r="O3" s="620"/>
      <c r="P3" s="620"/>
      <c r="Q3" s="547">
        <v>1</v>
      </c>
      <c r="R3" s="548"/>
      <c r="S3" s="546">
        <v>1</v>
      </c>
      <c r="T3" s="546"/>
      <c r="U3" s="547" t="str">
        <f>IF(U4&gt;V4,1,"")</f>
        <v/>
      </c>
      <c r="V3" s="548" t="str">
        <f>IF(V4&gt;U4,1,"")</f>
        <v/>
      </c>
      <c r="W3" s="757">
        <f>SUM(I3:V3)</f>
        <v>4</v>
      </c>
      <c r="X3" s="758"/>
      <c r="Y3" s="546">
        <f>SUM(I3,K3,M3,O3,Q3,S3,U3)</f>
        <v>4</v>
      </c>
      <c r="Z3" s="613">
        <f>SUM(J3,L3,N3,P3,R3,T3,V3)</f>
        <v>0</v>
      </c>
      <c r="AA3" s="592">
        <f>IF(Z4=0,"",Y4/Z4)</f>
        <v>0.82051282051282048</v>
      </c>
    </row>
    <row r="4" spans="1:28" ht="13.5" customHeight="1" thickBot="1" x14ac:dyDescent="0.2">
      <c r="F4" s="398"/>
      <c r="G4" s="399"/>
      <c r="H4" s="400"/>
      <c r="I4" s="596"/>
      <c r="J4" s="597"/>
      <c r="K4" s="533">
        <v>8</v>
      </c>
      <c r="L4" s="534">
        <v>4</v>
      </c>
      <c r="M4" s="550">
        <v>8</v>
      </c>
      <c r="N4" s="551">
        <v>1</v>
      </c>
      <c r="O4" s="621"/>
      <c r="P4" s="622"/>
      <c r="Q4" s="550">
        <v>8</v>
      </c>
      <c r="R4" s="551">
        <v>0</v>
      </c>
      <c r="S4" s="533">
        <v>8</v>
      </c>
      <c r="T4" s="534">
        <v>2</v>
      </c>
      <c r="U4" s="550"/>
      <c r="V4" s="551"/>
      <c r="W4" s="759"/>
      <c r="X4" s="760"/>
      <c r="Y4" s="533">
        <f>I4+K4+M4+O4+Q4+S4+U4</f>
        <v>32</v>
      </c>
      <c r="Z4" s="636">
        <f>SUM(I4:V4)</f>
        <v>39</v>
      </c>
      <c r="AA4" s="580" t="s">
        <v>2545</v>
      </c>
    </row>
    <row r="5" spans="1:28" x14ac:dyDescent="0.15">
      <c r="A5" s="318">
        <v>2</v>
      </c>
      <c r="B5" s="318"/>
      <c r="C5" s="318"/>
      <c r="D5" s="578" t="s">
        <v>2526</v>
      </c>
      <c r="E5" s="307" t="s">
        <v>68</v>
      </c>
      <c r="F5" s="719" t="s">
        <v>2515</v>
      </c>
      <c r="G5" s="720" t="s">
        <v>348</v>
      </c>
      <c r="H5" s="721" t="s">
        <v>580</v>
      </c>
      <c r="I5" s="691"/>
      <c r="J5" s="722">
        <v>1</v>
      </c>
      <c r="K5" s="723"/>
      <c r="L5" s="723"/>
      <c r="M5" s="643">
        <v>1</v>
      </c>
      <c r="N5" s="644"/>
      <c r="O5" s="640"/>
      <c r="P5" s="640"/>
      <c r="Q5" s="643">
        <v>1</v>
      </c>
      <c r="R5" s="644"/>
      <c r="S5" s="724">
        <v>1</v>
      </c>
      <c r="T5" s="724"/>
      <c r="U5" s="643" t="str">
        <f>IF(U6&gt;V6,1,"")</f>
        <v/>
      </c>
      <c r="V5" s="644" t="str">
        <f>IF(V6&gt;U6,1,"")</f>
        <v/>
      </c>
      <c r="W5" s="753">
        <f>SUM(I5:V5)</f>
        <v>4</v>
      </c>
      <c r="X5" s="754"/>
      <c r="Y5" s="650">
        <f>SUM(I5,K5,M5,O5,Q5,S5,U5)</f>
        <v>3</v>
      </c>
      <c r="Z5" s="651">
        <f>SUM(J5,L5,N5,P5,R5,T5,V5)</f>
        <v>1</v>
      </c>
      <c r="AA5" s="652">
        <f>IF(Z6=0,"",Y6/Z6)</f>
        <v>0.54716981132075471</v>
      </c>
    </row>
    <row r="6" spans="1:28" ht="14.25" thickBot="1" x14ac:dyDescent="0.2">
      <c r="F6" s="725"/>
      <c r="G6" s="726"/>
      <c r="H6" s="727"/>
      <c r="I6" s="658">
        <v>4</v>
      </c>
      <c r="J6" s="665">
        <v>8</v>
      </c>
      <c r="K6" s="662"/>
      <c r="L6" s="663"/>
      <c r="M6" s="664">
        <v>9</v>
      </c>
      <c r="N6" s="665">
        <v>8</v>
      </c>
      <c r="O6" s="728"/>
      <c r="P6" s="729"/>
      <c r="Q6" s="664">
        <v>8</v>
      </c>
      <c r="R6" s="665">
        <v>5</v>
      </c>
      <c r="S6" s="658">
        <v>8</v>
      </c>
      <c r="T6" s="659">
        <v>3</v>
      </c>
      <c r="U6" s="664"/>
      <c r="V6" s="665"/>
      <c r="W6" s="755"/>
      <c r="X6" s="756"/>
      <c r="Y6" s="666">
        <f>I6+K6+M6+O6+Q6+S6+U6</f>
        <v>29</v>
      </c>
      <c r="Z6" s="667">
        <f>SUM(I6:V6)</f>
        <v>53</v>
      </c>
      <c r="AA6" s="668" t="s">
        <v>2551</v>
      </c>
    </row>
    <row r="7" spans="1:28" x14ac:dyDescent="0.15">
      <c r="A7" s="318">
        <v>3</v>
      </c>
      <c r="B7" s="318"/>
      <c r="C7" s="318"/>
      <c r="E7" s="307" t="s">
        <v>2403</v>
      </c>
      <c r="F7" s="338" t="s">
        <v>2421</v>
      </c>
      <c r="G7" s="339" t="s">
        <v>2422</v>
      </c>
      <c r="H7" s="340" t="s">
        <v>1238</v>
      </c>
      <c r="I7" s="449"/>
      <c r="J7" s="454">
        <v>1</v>
      </c>
      <c r="K7" s="429"/>
      <c r="L7" s="429">
        <v>1</v>
      </c>
      <c r="M7" s="430"/>
      <c r="N7" s="431"/>
      <c r="O7" s="670"/>
      <c r="P7" s="670"/>
      <c r="Q7" s="671"/>
      <c r="R7" s="672">
        <v>1</v>
      </c>
      <c r="S7" s="559">
        <v>1</v>
      </c>
      <c r="T7" s="559"/>
      <c r="U7" s="420" t="str">
        <f>IF(U8&gt;V8,1,"")</f>
        <v/>
      </c>
      <c r="V7" s="421" t="str">
        <f>IF(V8&gt;U8,1,"")</f>
        <v/>
      </c>
      <c r="W7" s="749">
        <f>SUM(I7:V7)</f>
        <v>4</v>
      </c>
      <c r="X7" s="750"/>
      <c r="Y7" s="446">
        <f>SUM(I7,K7,M7,O7,Q7,S7,U7)</f>
        <v>1</v>
      </c>
      <c r="Z7" s="450">
        <f>SUM(J7,L7,N7,P7,R7,T7,V7)</f>
        <v>3</v>
      </c>
      <c r="AA7" s="581">
        <f>IF(Z8=0,"",Y8/Z8)</f>
        <v>0.44897959183673469</v>
      </c>
    </row>
    <row r="8" spans="1:28" ht="14.25" thickBot="1" x14ac:dyDescent="0.2">
      <c r="F8" s="391"/>
      <c r="G8" s="392"/>
      <c r="H8" s="393"/>
      <c r="I8" s="427">
        <v>1</v>
      </c>
      <c r="J8" s="426">
        <v>8</v>
      </c>
      <c r="K8" s="427">
        <v>8</v>
      </c>
      <c r="L8" s="428">
        <v>9</v>
      </c>
      <c r="M8" s="432"/>
      <c r="N8" s="433"/>
      <c r="O8" s="628"/>
      <c r="P8" s="669"/>
      <c r="Q8" s="673">
        <v>5</v>
      </c>
      <c r="R8" s="579">
        <v>8</v>
      </c>
      <c r="S8" s="737">
        <v>8</v>
      </c>
      <c r="T8" s="738">
        <v>2</v>
      </c>
      <c r="U8" s="425"/>
      <c r="V8" s="426"/>
      <c r="W8" s="751"/>
      <c r="X8" s="752"/>
      <c r="Y8" s="442">
        <f>I8+K8+M8+O8+Q8+S8+U8</f>
        <v>22</v>
      </c>
      <c r="Z8" s="453">
        <f>SUM(I8:V8)</f>
        <v>49</v>
      </c>
      <c r="AA8" s="582" t="s">
        <v>2553</v>
      </c>
    </row>
    <row r="9" spans="1:28" x14ac:dyDescent="0.15">
      <c r="A9" s="318">
        <v>4</v>
      </c>
      <c r="B9" s="318"/>
      <c r="C9" s="318"/>
      <c r="D9" s="578" t="s">
        <v>2526</v>
      </c>
      <c r="E9" s="307" t="s">
        <v>2400</v>
      </c>
      <c r="F9" s="338" t="s">
        <v>2499</v>
      </c>
      <c r="G9" s="339" t="s">
        <v>2500</v>
      </c>
      <c r="H9" s="340" t="s">
        <v>2501</v>
      </c>
      <c r="I9" s="626"/>
      <c r="J9" s="630"/>
      <c r="K9" s="633"/>
      <c r="L9" s="633"/>
      <c r="M9" s="674"/>
      <c r="N9" s="630"/>
      <c r="O9" s="675"/>
      <c r="P9" s="676"/>
      <c r="Q9" s="677"/>
      <c r="R9" s="627"/>
      <c r="S9" s="626"/>
      <c r="T9" s="626"/>
      <c r="U9" s="677" t="str">
        <f>IF(U10&gt;V10,1,"")</f>
        <v/>
      </c>
      <c r="V9" s="627" t="str">
        <f>IF(V10&gt;U10,1,"")</f>
        <v/>
      </c>
      <c r="W9" s="761">
        <f>SUM(I9:V9)</f>
        <v>0</v>
      </c>
      <c r="X9" s="762"/>
      <c r="Y9" s="446">
        <f>SUM(I9,K9,M9,O9,Q9,S9,U9)</f>
        <v>0</v>
      </c>
      <c r="Z9" s="450">
        <f>SUM(J9,L9,N9,P9,R9,T9,V9)</f>
        <v>0</v>
      </c>
      <c r="AA9" s="581" t="str">
        <f>IF(Z10=0,"",Y10/Z10)</f>
        <v/>
      </c>
    </row>
    <row r="10" spans="1:28" ht="14.25" thickBot="1" x14ac:dyDescent="0.2">
      <c r="F10" s="571"/>
      <c r="G10" s="521"/>
      <c r="H10" s="322"/>
      <c r="I10" s="631"/>
      <c r="J10" s="632"/>
      <c r="K10" s="628"/>
      <c r="L10" s="669"/>
      <c r="M10" s="678"/>
      <c r="N10" s="632"/>
      <c r="O10" s="679"/>
      <c r="P10" s="680"/>
      <c r="Q10" s="681"/>
      <c r="R10" s="629"/>
      <c r="S10" s="628"/>
      <c r="T10" s="669"/>
      <c r="U10" s="681"/>
      <c r="V10" s="629"/>
      <c r="W10" s="763"/>
      <c r="X10" s="764"/>
      <c r="Y10" s="442">
        <f>I10+K10+M10+O10+Q10+S10+U10</f>
        <v>0</v>
      </c>
      <c r="Z10" s="453">
        <f>SUM(I10:V10)</f>
        <v>0</v>
      </c>
      <c r="AA10" s="582"/>
    </row>
    <row r="11" spans="1:28" x14ac:dyDescent="0.15">
      <c r="A11" s="318">
        <v>5</v>
      </c>
      <c r="B11" s="318"/>
      <c r="C11" s="318"/>
      <c r="D11" s="578" t="s">
        <v>2526</v>
      </c>
      <c r="E11" s="307" t="s">
        <v>66</v>
      </c>
      <c r="F11" s="338" t="s">
        <v>408</v>
      </c>
      <c r="G11" s="339" t="s">
        <v>2509</v>
      </c>
      <c r="H11" s="340" t="s">
        <v>1238</v>
      </c>
      <c r="I11" s="438"/>
      <c r="J11" s="448">
        <v>1</v>
      </c>
      <c r="K11" s="438"/>
      <c r="L11" s="438">
        <v>1</v>
      </c>
      <c r="M11" s="682">
        <v>1</v>
      </c>
      <c r="N11" s="683"/>
      <c r="O11" s="670"/>
      <c r="P11" s="670"/>
      <c r="Q11" s="430"/>
      <c r="R11" s="441"/>
      <c r="S11" s="559">
        <v>1</v>
      </c>
      <c r="T11" s="559"/>
      <c r="U11" s="420" t="str">
        <f>IF(U12&gt;V12,1,"")</f>
        <v/>
      </c>
      <c r="V11" s="421" t="str">
        <f>IF(V12&gt;U12,1,"")</f>
        <v/>
      </c>
      <c r="W11" s="749">
        <f>SUM(I11:V11)</f>
        <v>4</v>
      </c>
      <c r="X11" s="750"/>
      <c r="Y11" s="446">
        <f>SUM(I11,K11,M11,O11,Q11,S11,U11)</f>
        <v>2</v>
      </c>
      <c r="Z11" s="450">
        <f>SUM(J11,L11,N11,P11,R11,T11,V11)</f>
        <v>2</v>
      </c>
      <c r="AA11" s="581">
        <f>IF(Z12=0,"",Y12/Z12)</f>
        <v>0.46666666666666667</v>
      </c>
    </row>
    <row r="12" spans="1:28" ht="14.25" thickBot="1" x14ac:dyDescent="0.2">
      <c r="F12" s="391"/>
      <c r="G12" s="392"/>
      <c r="H12" s="393"/>
      <c r="I12" s="442">
        <v>0</v>
      </c>
      <c r="J12" s="452">
        <v>8</v>
      </c>
      <c r="K12" s="442">
        <v>5</v>
      </c>
      <c r="L12" s="443">
        <v>8</v>
      </c>
      <c r="M12" s="673">
        <v>8</v>
      </c>
      <c r="N12" s="579">
        <v>5</v>
      </c>
      <c r="O12" s="681"/>
      <c r="P12" s="629"/>
      <c r="Q12" s="432"/>
      <c r="R12" s="433"/>
      <c r="S12" s="542">
        <v>8</v>
      </c>
      <c r="T12" s="543">
        <v>3</v>
      </c>
      <c r="U12" s="425"/>
      <c r="V12" s="426"/>
      <c r="W12" s="751"/>
      <c r="X12" s="752"/>
      <c r="Y12" s="442">
        <f>I12+K12+M12+O12+Q12+S12+U12</f>
        <v>21</v>
      </c>
      <c r="Z12" s="453">
        <f>SUM(I12:V12)</f>
        <v>45</v>
      </c>
      <c r="AA12" s="582" t="s">
        <v>2552</v>
      </c>
    </row>
    <row r="13" spans="1:28" x14ac:dyDescent="0.15">
      <c r="A13" s="318">
        <v>6</v>
      </c>
      <c r="B13" s="318"/>
      <c r="C13" s="318"/>
      <c r="E13" s="307" t="s">
        <v>69</v>
      </c>
      <c r="F13" s="338" t="s">
        <v>2494</v>
      </c>
      <c r="G13" s="339" t="s">
        <v>620</v>
      </c>
      <c r="H13" s="340" t="s">
        <v>1238</v>
      </c>
      <c r="I13" s="438"/>
      <c r="J13" s="457">
        <v>1</v>
      </c>
      <c r="K13" s="429"/>
      <c r="L13" s="429">
        <v>1</v>
      </c>
      <c r="M13" s="739"/>
      <c r="N13" s="740">
        <v>1</v>
      </c>
      <c r="O13" s="633"/>
      <c r="P13" s="633"/>
      <c r="Q13" s="743"/>
      <c r="R13" s="744">
        <v>1</v>
      </c>
      <c r="S13" s="412"/>
      <c r="T13" s="412"/>
      <c r="U13" s="420" t="str">
        <f>IF(U14&gt;V14,1,"")</f>
        <v/>
      </c>
      <c r="V13" s="421" t="str">
        <f>IF(V14&gt;U14,1,"")</f>
        <v/>
      </c>
      <c r="W13" s="749">
        <f>SUM(I13:V13)</f>
        <v>4</v>
      </c>
      <c r="X13" s="750"/>
      <c r="Y13" s="446">
        <f>SUM(I13,K13,M13,O13,Q13,S13,U13)</f>
        <v>0</v>
      </c>
      <c r="Z13" s="450">
        <f>SUM(J13,L13,N13,P13,R13,T13,V13)</f>
        <v>4</v>
      </c>
      <c r="AA13" s="581">
        <f>IF(Z14=0,"",Y14/Z14)</f>
        <v>0.23809523809523808</v>
      </c>
    </row>
    <row r="14" spans="1:28" ht="14.25" thickBot="1" x14ac:dyDescent="0.2">
      <c r="F14" s="568"/>
      <c r="G14" s="569"/>
      <c r="H14" s="570"/>
      <c r="I14" s="442">
        <v>2</v>
      </c>
      <c r="J14" s="452">
        <v>8</v>
      </c>
      <c r="K14" s="427">
        <v>3</v>
      </c>
      <c r="L14" s="428">
        <v>8</v>
      </c>
      <c r="M14" s="741">
        <v>2</v>
      </c>
      <c r="N14" s="742">
        <v>8</v>
      </c>
      <c r="O14" s="628"/>
      <c r="P14" s="669"/>
      <c r="Q14" s="745">
        <v>3</v>
      </c>
      <c r="R14" s="746">
        <v>8</v>
      </c>
      <c r="S14" s="423"/>
      <c r="T14" s="424"/>
      <c r="U14" s="425"/>
      <c r="V14" s="426"/>
      <c r="W14" s="751"/>
      <c r="X14" s="752"/>
      <c r="Y14" s="442">
        <f>I14+K14+M14+O14+Q14+S14+U14</f>
        <v>10</v>
      </c>
      <c r="Z14" s="453">
        <f>SUM(I14:V14)</f>
        <v>42</v>
      </c>
      <c r="AA14" s="582" t="s">
        <v>2554</v>
      </c>
    </row>
    <row r="15" spans="1:28" x14ac:dyDescent="0.15">
      <c r="A15" s="318">
        <v>7</v>
      </c>
      <c r="B15" s="318"/>
      <c r="C15" s="318"/>
      <c r="E15" s="307"/>
      <c r="F15" s="338"/>
      <c r="G15" s="339"/>
      <c r="H15" s="340"/>
      <c r="I15" s="438" t="str">
        <f>IF(I16&gt;J16,1,"")</f>
        <v/>
      </c>
      <c r="J15" s="448" t="str">
        <f>IF(J16&gt;I16,1,"")</f>
        <v/>
      </c>
      <c r="K15" s="429" t="str">
        <f>IF(K16&gt;L16,1,"")</f>
        <v/>
      </c>
      <c r="L15" s="429" t="str">
        <f>IF(L16&gt;K16,1,"")</f>
        <v/>
      </c>
      <c r="M15" s="439" t="str">
        <f>IF(M16&gt;N16,1,"")</f>
        <v/>
      </c>
      <c r="N15" s="440" t="str">
        <f>IF(N16&gt;M16,1,"")</f>
        <v/>
      </c>
      <c r="O15" s="422" t="str">
        <f>IF(O16&gt;P16,1,"")</f>
        <v/>
      </c>
      <c r="P15" s="422" t="str">
        <f>IF(P16&gt;O16,1,"")</f>
        <v/>
      </c>
      <c r="Q15" s="417" t="str">
        <f>IF(Q16&gt;R16,1,"")</f>
        <v/>
      </c>
      <c r="R15" s="418" t="str">
        <f>IF(R16&gt;Q16,1,"")</f>
        <v/>
      </c>
      <c r="S15" s="429" t="str">
        <f>IF(S16&gt;T16,1,"")</f>
        <v/>
      </c>
      <c r="T15" s="429" t="str">
        <f>IF(T16&gt;S16,1,"")</f>
        <v/>
      </c>
      <c r="U15" s="430" t="str">
        <f>IF(U16&gt;V16,1,"")</f>
        <v/>
      </c>
      <c r="V15" s="441" t="str">
        <f>IF(V16&gt;U16,1,"")</f>
        <v/>
      </c>
      <c r="W15" s="765">
        <f>SUM(I15:V15)</f>
        <v>0</v>
      </c>
      <c r="X15" s="766"/>
      <c r="Y15" s="446">
        <f>SUM(I15,K15,M15,O15,Q15,S15,U15)</f>
        <v>0</v>
      </c>
      <c r="Z15" s="450">
        <f>SUM(J15,L15,N15,P15,R15,T15,V15)</f>
        <v>0</v>
      </c>
      <c r="AA15" s="581" t="str">
        <f>IF(Z16=0,"",Y16/Z16)</f>
        <v/>
      </c>
      <c r="AB15" s="325"/>
    </row>
    <row r="16" spans="1:28" ht="14.25" thickBot="1" x14ac:dyDescent="0.2">
      <c r="F16" s="391"/>
      <c r="G16" s="392"/>
      <c r="H16" s="393"/>
      <c r="I16" s="442"/>
      <c r="J16" s="452"/>
      <c r="K16" s="427"/>
      <c r="L16" s="428"/>
      <c r="M16" s="425"/>
      <c r="N16" s="426"/>
      <c r="O16" s="444"/>
      <c r="P16" s="445"/>
      <c r="Q16" s="425"/>
      <c r="R16" s="426"/>
      <c r="S16" s="427"/>
      <c r="T16" s="428"/>
      <c r="U16" s="432"/>
      <c r="V16" s="433"/>
      <c r="W16" s="767"/>
      <c r="X16" s="768"/>
      <c r="Y16" s="442">
        <f>I16+K16+M16+O16+Q16+S16+U16</f>
        <v>0</v>
      </c>
      <c r="Z16" s="453">
        <f>SUM(I16:V16)</f>
        <v>0</v>
      </c>
      <c r="AA16" s="582"/>
    </row>
    <row r="17" spans="1:28" ht="17.25" customHeight="1" x14ac:dyDescent="0.15">
      <c r="F17" s="300" t="s">
        <v>64</v>
      </c>
      <c r="Y17" s="519">
        <f>SUM(Y4,Y6,Y8,Y10,Y12,Y14,Y16)</f>
        <v>114</v>
      </c>
      <c r="Z17" s="519">
        <f>SUM(Z4,Z6,Z8,Z10,Z12,Z14,Z16)</f>
        <v>228</v>
      </c>
    </row>
    <row r="18" spans="1:28" ht="15" thickBot="1" x14ac:dyDescent="0.2">
      <c r="A18" s="270" t="s">
        <v>65</v>
      </c>
      <c r="B18" s="343"/>
      <c r="C18" s="343"/>
      <c r="D18" s="600"/>
      <c r="E18" s="343"/>
      <c r="F18" s="343"/>
      <c r="G18" s="270"/>
    </row>
    <row r="19" spans="1:28" ht="14.25" thickBot="1" x14ac:dyDescent="0.2">
      <c r="F19" s="312" t="s">
        <v>52</v>
      </c>
      <c r="G19" s="319"/>
      <c r="H19" s="320" t="s">
        <v>53</v>
      </c>
      <c r="I19" s="304" t="str">
        <f>IF(F20="","",F20)</f>
        <v>八木</v>
      </c>
      <c r="J19" s="305"/>
      <c r="K19" s="304" t="str">
        <f>IF(F22="","",F22)</f>
        <v>長谷川</v>
      </c>
      <c r="L19" s="305"/>
      <c r="M19" s="304" t="str">
        <f>IF(F24="","",F24)</f>
        <v>片岡　</v>
      </c>
      <c r="N19" s="305"/>
      <c r="O19" s="304" t="str">
        <f>IF(F26="","",F26)</f>
        <v>森永</v>
      </c>
      <c r="P19" s="305"/>
      <c r="Q19" s="304" t="str">
        <f>IF(F28="","",F28)</f>
        <v>亀井　</v>
      </c>
      <c r="R19" s="305"/>
      <c r="S19" s="304" t="str">
        <f>IF(F30="","",F30)</f>
        <v>杉山</v>
      </c>
      <c r="T19" s="305"/>
      <c r="U19" s="304" t="str">
        <f>IF(F32="","",F32)</f>
        <v/>
      </c>
      <c r="V19" s="305"/>
      <c r="W19" s="524" t="s">
        <v>54</v>
      </c>
      <c r="X19" s="525"/>
      <c r="Y19" s="314" t="s">
        <v>55</v>
      </c>
      <c r="Z19" s="304"/>
      <c r="AA19" s="317" t="s">
        <v>56</v>
      </c>
    </row>
    <row r="20" spans="1:28" x14ac:dyDescent="0.15">
      <c r="A20" s="318">
        <v>1</v>
      </c>
      <c r="B20" s="318"/>
      <c r="C20" s="318"/>
      <c r="D20" s="578" t="s">
        <v>2526</v>
      </c>
      <c r="E20" s="307" t="s">
        <v>2401</v>
      </c>
      <c r="F20" s="685" t="s">
        <v>2446</v>
      </c>
      <c r="G20" s="686" t="s">
        <v>2447</v>
      </c>
      <c r="H20" s="687" t="s">
        <v>2448</v>
      </c>
      <c r="I20" s="645"/>
      <c r="J20" s="688"/>
      <c r="K20" s="650"/>
      <c r="L20" s="650">
        <v>1</v>
      </c>
      <c r="M20" s="689">
        <v>1</v>
      </c>
      <c r="N20" s="690"/>
      <c r="O20" s="691"/>
      <c r="P20" s="691">
        <v>1</v>
      </c>
      <c r="Q20" s="689">
        <v>1</v>
      </c>
      <c r="R20" s="690"/>
      <c r="S20" s="650">
        <f>IF(S21&gt;T21,1,"")</f>
        <v>1</v>
      </c>
      <c r="T20" s="650" t="str">
        <f>IF(T21&gt;S21,1,"")</f>
        <v/>
      </c>
      <c r="U20" s="689" t="str">
        <f>IF(U21&gt;V21,1,"")</f>
        <v/>
      </c>
      <c r="V20" s="690" t="str">
        <f>IF(V21&gt;U21,1,"")</f>
        <v/>
      </c>
      <c r="W20" s="753">
        <f>SUM(I20:V20)</f>
        <v>5</v>
      </c>
      <c r="X20" s="754"/>
      <c r="Y20" s="650">
        <f>SUM(I20,K20,M20,O20,Q20,S20,U20)</f>
        <v>3</v>
      </c>
      <c r="Z20" s="651">
        <f>SUM(J20,L20,N20,P20,R20,T20,V20)</f>
        <v>2</v>
      </c>
      <c r="AA20" s="652">
        <f>IF(Z21=0,"",Y21/Z21)</f>
        <v>0.5892857142857143</v>
      </c>
    </row>
    <row r="21" spans="1:28" ht="17.25" thickBot="1" x14ac:dyDescent="0.35">
      <c r="F21" s="692"/>
      <c r="G21" s="693"/>
      <c r="H21" s="694"/>
      <c r="I21" s="695"/>
      <c r="J21" s="696"/>
      <c r="K21" s="666">
        <v>4</v>
      </c>
      <c r="L21" s="747">
        <v>8</v>
      </c>
      <c r="M21" s="698">
        <v>8</v>
      </c>
      <c r="N21" s="699">
        <v>3</v>
      </c>
      <c r="O21" s="666">
        <v>5</v>
      </c>
      <c r="P21" s="697">
        <v>8</v>
      </c>
      <c r="Q21" s="698">
        <v>8</v>
      </c>
      <c r="R21" s="699">
        <v>0</v>
      </c>
      <c r="S21" s="666">
        <v>8</v>
      </c>
      <c r="T21" s="697">
        <v>4</v>
      </c>
      <c r="U21" s="698"/>
      <c r="V21" s="699"/>
      <c r="W21" s="755"/>
      <c r="X21" s="756"/>
      <c r="Y21" s="666">
        <f>I21+K21+M21+O21+Q21+S21+U21</f>
        <v>33</v>
      </c>
      <c r="Z21" s="667">
        <f>SUM(I21:V21)</f>
        <v>56</v>
      </c>
      <c r="AA21" s="668" t="s">
        <v>2556</v>
      </c>
    </row>
    <row r="22" spans="1:28" x14ac:dyDescent="0.15">
      <c r="A22" s="318">
        <v>2</v>
      </c>
      <c r="B22" s="318"/>
      <c r="C22" s="318"/>
      <c r="D22" s="578" t="s">
        <v>2526</v>
      </c>
      <c r="E22" s="307" t="s">
        <v>71</v>
      </c>
      <c r="F22" s="730" t="s">
        <v>2497</v>
      </c>
      <c r="G22" s="731" t="s">
        <v>2498</v>
      </c>
      <c r="H22" s="732" t="s">
        <v>276</v>
      </c>
      <c r="I22" s="549">
        <v>1</v>
      </c>
      <c r="J22" s="700"/>
      <c r="K22" s="705"/>
      <c r="L22" s="705"/>
      <c r="M22" s="539">
        <v>1</v>
      </c>
      <c r="N22" s="540"/>
      <c r="O22" s="541">
        <v>1</v>
      </c>
      <c r="P22" s="541"/>
      <c r="Q22" s="539">
        <v>1</v>
      </c>
      <c r="R22" s="540"/>
      <c r="S22" s="541">
        <f>IF(S23&gt;T23,1,"")</f>
        <v>1</v>
      </c>
      <c r="T22" s="541" t="str">
        <f>IF(T23&gt;S23,1,"")</f>
        <v/>
      </c>
      <c r="U22" s="539" t="str">
        <f>IF(U23&gt;V23,1,"")</f>
        <v/>
      </c>
      <c r="V22" s="540" t="str">
        <f>IF(V23&gt;U23,1,"")</f>
        <v/>
      </c>
      <c r="W22" s="757">
        <f>SUM(I22:V22)</f>
        <v>5</v>
      </c>
      <c r="X22" s="758"/>
      <c r="Y22" s="546">
        <f>SUM(I22,K22,M22,O22,Q22,S22,U22)</f>
        <v>5</v>
      </c>
      <c r="Z22" s="613">
        <f>SUM(J22,L22,N22,P22,R22,T22,V22)</f>
        <v>0</v>
      </c>
      <c r="AA22" s="592">
        <f>IF(Z23=0,"",Y23/Z23)</f>
        <v>0.76923076923076927</v>
      </c>
    </row>
    <row r="23" spans="1:28" ht="14.25" thickBot="1" x14ac:dyDescent="0.2">
      <c r="F23" s="733"/>
      <c r="G23" s="734"/>
      <c r="H23" s="735"/>
      <c r="I23" s="542">
        <v>8</v>
      </c>
      <c r="J23" s="536">
        <v>4</v>
      </c>
      <c r="K23" s="552"/>
      <c r="L23" s="553"/>
      <c r="M23" s="535">
        <v>8</v>
      </c>
      <c r="N23" s="536">
        <v>2</v>
      </c>
      <c r="O23" s="542">
        <v>8</v>
      </c>
      <c r="P23" s="543">
        <v>2</v>
      </c>
      <c r="Q23" s="535">
        <v>8</v>
      </c>
      <c r="R23" s="536">
        <v>2</v>
      </c>
      <c r="S23" s="542">
        <v>8</v>
      </c>
      <c r="T23" s="543">
        <v>2</v>
      </c>
      <c r="U23" s="535"/>
      <c r="V23" s="536"/>
      <c r="W23" s="759"/>
      <c r="X23" s="760"/>
      <c r="Y23" s="533">
        <f>I23+K23+M23+O23+Q23+S23+U23</f>
        <v>40</v>
      </c>
      <c r="Z23" s="636">
        <f>SUM(I23:V23)</f>
        <v>52</v>
      </c>
      <c r="AA23" s="580" t="s">
        <v>2550</v>
      </c>
    </row>
    <row r="24" spans="1:28" ht="13.5" customHeight="1" x14ac:dyDescent="0.15">
      <c r="A24" s="318">
        <v>3</v>
      </c>
      <c r="B24" s="318"/>
      <c r="C24" s="318"/>
      <c r="D24" s="578" t="s">
        <v>2526</v>
      </c>
      <c r="E24" s="307" t="s">
        <v>62</v>
      </c>
      <c r="F24" s="563" t="s">
        <v>2468</v>
      </c>
      <c r="G24" s="564" t="s">
        <v>1243</v>
      </c>
      <c r="H24" s="565" t="s">
        <v>1238</v>
      </c>
      <c r="I24" s="449"/>
      <c r="J24" s="454">
        <v>1</v>
      </c>
      <c r="K24" s="429"/>
      <c r="L24" s="429">
        <v>1</v>
      </c>
      <c r="M24" s="430"/>
      <c r="N24" s="431"/>
      <c r="O24" s="422">
        <v>1</v>
      </c>
      <c r="P24" s="422"/>
      <c r="Q24" s="420">
        <v>1</v>
      </c>
      <c r="R24" s="421"/>
      <c r="S24" s="419">
        <f>IF(S25&gt;T25,1,"")</f>
        <v>1</v>
      </c>
      <c r="T24" s="419" t="str">
        <f>IF(T25&gt;S25,1,"")</f>
        <v/>
      </c>
      <c r="U24" s="420" t="str">
        <f>IF(U25&gt;V25,1,"")</f>
        <v/>
      </c>
      <c r="V24" s="421" t="str">
        <f>IF(V25&gt;U25,1,"")</f>
        <v/>
      </c>
      <c r="W24" s="749">
        <f>SUM(I24:V24)</f>
        <v>5</v>
      </c>
      <c r="X24" s="750"/>
      <c r="Y24" s="446">
        <f>SUM(I24,K24,M24,O24,Q24,S24,U24)</f>
        <v>3</v>
      </c>
      <c r="Z24" s="450">
        <f>SUM(J24,L24,N24,P24,R24,T24,V24)</f>
        <v>2</v>
      </c>
      <c r="AA24" s="581">
        <f>IF(Z25=0,"",Y25/Z25)</f>
        <v>0.47619047619047616</v>
      </c>
    </row>
    <row r="25" spans="1:28" ht="14.25" customHeight="1" thickBot="1" x14ac:dyDescent="0.2">
      <c r="F25" s="577"/>
      <c r="G25" s="578"/>
      <c r="H25" s="567"/>
      <c r="I25" s="427">
        <v>3</v>
      </c>
      <c r="J25" s="426">
        <v>8</v>
      </c>
      <c r="K25" s="427">
        <v>2</v>
      </c>
      <c r="L25" s="428">
        <v>8</v>
      </c>
      <c r="M25" s="432"/>
      <c r="N25" s="433"/>
      <c r="O25" s="427">
        <v>8</v>
      </c>
      <c r="P25" s="428">
        <v>4</v>
      </c>
      <c r="Q25" s="425">
        <v>9</v>
      </c>
      <c r="R25" s="426">
        <v>8</v>
      </c>
      <c r="S25" s="427">
        <v>8</v>
      </c>
      <c r="T25" s="428">
        <v>5</v>
      </c>
      <c r="U25" s="425"/>
      <c r="V25" s="426"/>
      <c r="W25" s="751"/>
      <c r="X25" s="752"/>
      <c r="Y25" s="442">
        <f>I25+K25+M25+O25+Q25+S25+U25</f>
        <v>30</v>
      </c>
      <c r="Z25" s="453">
        <f>SUM(I25:V25)</f>
        <v>63</v>
      </c>
      <c r="AA25" s="582" t="s">
        <v>2557</v>
      </c>
    </row>
    <row r="26" spans="1:28" ht="14.25" thickBot="1" x14ac:dyDescent="0.2">
      <c r="A26" s="318">
        <v>4</v>
      </c>
      <c r="B26" s="318"/>
      <c r="C26" s="318"/>
      <c r="D26" s="578" t="s">
        <v>2526</v>
      </c>
      <c r="E26" s="322" t="s">
        <v>2438</v>
      </c>
      <c r="F26" s="338" t="s">
        <v>945</v>
      </c>
      <c r="G26" s="339" t="s">
        <v>946</v>
      </c>
      <c r="H26" s="340" t="s">
        <v>2512</v>
      </c>
      <c r="I26" s="449">
        <v>1</v>
      </c>
      <c r="J26" s="450"/>
      <c r="K26" s="429"/>
      <c r="L26" s="429">
        <v>1</v>
      </c>
      <c r="M26" s="417"/>
      <c r="N26" s="418">
        <v>1</v>
      </c>
      <c r="O26" s="412"/>
      <c r="P26" s="434"/>
      <c r="Q26" s="420"/>
      <c r="R26" s="421">
        <v>1</v>
      </c>
      <c r="S26" s="435">
        <v>1</v>
      </c>
      <c r="T26" s="435" t="str">
        <f>IF(T27&gt;S27,1,"")</f>
        <v/>
      </c>
      <c r="U26" s="420" t="str">
        <f>IF(U27&gt;V27,1,"")</f>
        <v/>
      </c>
      <c r="V26" s="421" t="str">
        <f>IF(V27&gt;U27,1,"")</f>
        <v/>
      </c>
      <c r="W26" s="749">
        <f>SUM(I26:V26)</f>
        <v>5</v>
      </c>
      <c r="X26" s="750"/>
      <c r="Y26" s="446">
        <f>SUM(I26,K26,M26,O26,Q26,S26,U26)</f>
        <v>2</v>
      </c>
      <c r="Z26" s="450">
        <f>SUM(J26,L26,N26,P26,R26,T26,V26)</f>
        <v>3</v>
      </c>
      <c r="AA26" s="581">
        <f>IF(Z27=0,"",Y27/Z27)</f>
        <v>0.46666666666666667</v>
      </c>
    </row>
    <row r="27" spans="1:28" ht="14.25" thickBot="1" x14ac:dyDescent="0.2">
      <c r="F27" s="391"/>
      <c r="G27" s="392"/>
      <c r="H27" s="393"/>
      <c r="I27" s="455">
        <v>8</v>
      </c>
      <c r="J27" s="456">
        <v>5</v>
      </c>
      <c r="K27" s="427">
        <v>2</v>
      </c>
      <c r="L27" s="428">
        <v>8</v>
      </c>
      <c r="M27" s="436">
        <v>4</v>
      </c>
      <c r="N27" s="437">
        <v>8</v>
      </c>
      <c r="O27" s="423"/>
      <c r="P27" s="424"/>
      <c r="Q27" s="425">
        <v>6</v>
      </c>
      <c r="R27" s="426">
        <v>8</v>
      </c>
      <c r="S27" s="427">
        <v>8</v>
      </c>
      <c r="T27" s="428">
        <v>3</v>
      </c>
      <c r="U27" s="425"/>
      <c r="V27" s="426"/>
      <c r="W27" s="751"/>
      <c r="X27" s="752"/>
      <c r="Y27" s="442">
        <f>I27+K27+M27+O27+Q27+S27+U27</f>
        <v>28</v>
      </c>
      <c r="Z27" s="453">
        <f>SUM(I27:V27)</f>
        <v>60</v>
      </c>
      <c r="AA27" s="582" t="s">
        <v>2558</v>
      </c>
    </row>
    <row r="28" spans="1:28" x14ac:dyDescent="0.15">
      <c r="A28" s="318">
        <v>5</v>
      </c>
      <c r="B28" s="318"/>
      <c r="C28" s="318"/>
      <c r="D28" s="578" t="s">
        <v>2526</v>
      </c>
      <c r="E28" s="307" t="s">
        <v>803</v>
      </c>
      <c r="F28" s="338" t="s">
        <v>2489</v>
      </c>
      <c r="G28" s="339" t="s">
        <v>1251</v>
      </c>
      <c r="H28" s="340" t="s">
        <v>1238</v>
      </c>
      <c r="I28" s="438"/>
      <c r="J28" s="448">
        <v>1</v>
      </c>
      <c r="K28" s="438"/>
      <c r="L28" s="438">
        <v>1</v>
      </c>
      <c r="M28" s="439"/>
      <c r="N28" s="440">
        <v>1</v>
      </c>
      <c r="O28" s="422">
        <v>1</v>
      </c>
      <c r="P28" s="422"/>
      <c r="Q28" s="430"/>
      <c r="R28" s="441"/>
      <c r="S28" s="435" t="str">
        <f>IF(S29&gt;T29,1,"")</f>
        <v/>
      </c>
      <c r="T28" s="435">
        <f>IF(T29&gt;S29,1,"")</f>
        <v>1</v>
      </c>
      <c r="U28" s="420" t="str">
        <f>IF(U29&gt;V29,1,"")</f>
        <v/>
      </c>
      <c r="V28" s="421" t="str">
        <f>IF(V29&gt;U29,1,"")</f>
        <v/>
      </c>
      <c r="W28" s="749">
        <f>SUM(I28:V28)</f>
        <v>5</v>
      </c>
      <c r="X28" s="750"/>
      <c r="Y28" s="446">
        <f>SUM(I28,K28,M28,O28,Q28,S28,U28)</f>
        <v>1</v>
      </c>
      <c r="Z28" s="450">
        <f>SUM(J28,L28,N28,P28,R28,T28,V28)</f>
        <v>4</v>
      </c>
      <c r="AA28" s="581">
        <f>IF(Z29=0,"",Y29/Z29)</f>
        <v>0.35</v>
      </c>
    </row>
    <row r="29" spans="1:28" ht="14.25" thickBot="1" x14ac:dyDescent="0.2">
      <c r="F29" s="568"/>
      <c r="G29" s="569"/>
      <c r="H29" s="570"/>
      <c r="I29" s="442">
        <v>0</v>
      </c>
      <c r="J29" s="452">
        <v>8</v>
      </c>
      <c r="K29" s="442">
        <v>2</v>
      </c>
      <c r="L29" s="443">
        <v>8</v>
      </c>
      <c r="M29" s="425">
        <v>8</v>
      </c>
      <c r="N29" s="426">
        <v>9</v>
      </c>
      <c r="O29" s="425">
        <v>8</v>
      </c>
      <c r="P29" s="426">
        <v>6</v>
      </c>
      <c r="Q29" s="432"/>
      <c r="R29" s="433"/>
      <c r="S29" s="427">
        <v>3</v>
      </c>
      <c r="T29" s="428">
        <v>8</v>
      </c>
      <c r="U29" s="425"/>
      <c r="V29" s="426"/>
      <c r="W29" s="751"/>
      <c r="X29" s="752"/>
      <c r="Y29" s="442">
        <f>I29+K29+M29+O29+Q29+S29+U29</f>
        <v>21</v>
      </c>
      <c r="Z29" s="453">
        <f>SUM(I29:V29)</f>
        <v>60</v>
      </c>
      <c r="AA29" s="582" t="s">
        <v>2560</v>
      </c>
    </row>
    <row r="30" spans="1:28" x14ac:dyDescent="0.15">
      <c r="A30" s="318">
        <v>6</v>
      </c>
      <c r="B30" s="318"/>
      <c r="C30" s="318"/>
      <c r="E30" s="307" t="s">
        <v>98</v>
      </c>
      <c r="F30" s="338" t="s">
        <v>2439</v>
      </c>
      <c r="G30" s="339" t="s">
        <v>2449</v>
      </c>
      <c r="H30" s="340" t="s">
        <v>2512</v>
      </c>
      <c r="I30" s="438"/>
      <c r="J30" s="457">
        <v>1</v>
      </c>
      <c r="K30" s="429"/>
      <c r="L30" s="429">
        <v>1</v>
      </c>
      <c r="M30" s="417"/>
      <c r="N30" s="418">
        <v>1</v>
      </c>
      <c r="O30" s="429"/>
      <c r="P30" s="429">
        <v>1</v>
      </c>
      <c r="Q30" s="439">
        <v>1</v>
      </c>
      <c r="R30" s="440"/>
      <c r="S30" s="412"/>
      <c r="T30" s="412"/>
      <c r="U30" s="420" t="str">
        <f>IF(U31&gt;V31,1,"")</f>
        <v/>
      </c>
      <c r="V30" s="421" t="str">
        <f>IF(V31&gt;U31,1,"")</f>
        <v/>
      </c>
      <c r="W30" s="749">
        <f>SUM(I30:V30)</f>
        <v>5</v>
      </c>
      <c r="X30" s="750"/>
      <c r="Y30" s="446">
        <f>SUM(I30,K30,M30,O30,Q30,S30,U30)</f>
        <v>1</v>
      </c>
      <c r="Z30" s="450">
        <f>SUM(J30,L30,N30,P30,R30,T30,V30)</f>
        <v>4</v>
      </c>
      <c r="AA30" s="411">
        <f>IF(Z31=0,"",Y31/Z31)</f>
        <v>0.38596491228070173</v>
      </c>
    </row>
    <row r="31" spans="1:28" ht="14.25" thickBot="1" x14ac:dyDescent="0.2">
      <c r="E31" s="299"/>
      <c r="F31" s="568"/>
      <c r="G31" s="569"/>
      <c r="H31" s="570"/>
      <c r="I31" s="442">
        <v>4</v>
      </c>
      <c r="J31" s="452">
        <v>8</v>
      </c>
      <c r="K31" s="427">
        <v>2</v>
      </c>
      <c r="L31" s="428">
        <v>8</v>
      </c>
      <c r="M31" s="436">
        <v>5</v>
      </c>
      <c r="N31" s="437">
        <v>8</v>
      </c>
      <c r="O31" s="427">
        <v>3</v>
      </c>
      <c r="P31" s="428">
        <v>8</v>
      </c>
      <c r="Q31" s="736">
        <v>8</v>
      </c>
      <c r="R31" s="315">
        <v>3</v>
      </c>
      <c r="S31" s="423"/>
      <c r="T31" s="424"/>
      <c r="U31" s="425"/>
      <c r="V31" s="426"/>
      <c r="W31" s="751"/>
      <c r="X31" s="752"/>
      <c r="Y31" s="442">
        <f>I31+K31+M31+O31+Q31+S31+U31</f>
        <v>22</v>
      </c>
      <c r="Z31" s="453">
        <f>SUM(I31:V31)</f>
        <v>57</v>
      </c>
      <c r="AA31" s="582" t="s">
        <v>2559</v>
      </c>
    </row>
    <row r="32" spans="1:28" ht="13.5" customHeight="1" x14ac:dyDescent="0.15">
      <c r="A32" s="318">
        <v>7</v>
      </c>
      <c r="B32" s="318"/>
      <c r="C32" s="318"/>
      <c r="E32" s="373"/>
      <c r="F32" s="338"/>
      <c r="G32" s="339"/>
      <c r="H32" s="340"/>
      <c r="I32" s="438" t="str">
        <f>IF(I33&gt;J33,1,"")</f>
        <v/>
      </c>
      <c r="J32" s="448" t="str">
        <f>IF(J33&gt;I33,1,"")</f>
        <v/>
      </c>
      <c r="K32" s="429" t="str">
        <f>IF(K33&gt;L33,1,"")</f>
        <v/>
      </c>
      <c r="L32" s="429" t="str">
        <f>IF(L33&gt;K33,1,"")</f>
        <v/>
      </c>
      <c r="M32" s="439" t="str">
        <f>IF(M33&gt;N33,1,"")</f>
        <v/>
      </c>
      <c r="N32" s="440" t="str">
        <f>IF(N33&gt;M33,1,"")</f>
        <v/>
      </c>
      <c r="O32" s="422" t="str">
        <f>IF(O33&gt;P33,1,"")</f>
        <v/>
      </c>
      <c r="P32" s="422" t="str">
        <f>IF(P33&gt;O33,1,"")</f>
        <v/>
      </c>
      <c r="Q32" s="417" t="str">
        <f>IF(Q33&gt;R33,1,"")</f>
        <v/>
      </c>
      <c r="R32" s="418" t="str">
        <f>IF(R33&gt;Q33,1,"")</f>
        <v/>
      </c>
      <c r="S32" s="429" t="str">
        <f>IF(S33&gt;T33,1,"")</f>
        <v/>
      </c>
      <c r="T32" s="429" t="str">
        <f>IF(T33&gt;S33,1,"")</f>
        <v/>
      </c>
      <c r="U32" s="430" t="str">
        <f>IF(U33&gt;V33,1,"")</f>
        <v/>
      </c>
      <c r="V32" s="441" t="str">
        <f>IF(V33&gt;U33,1,"")</f>
        <v/>
      </c>
      <c r="W32" s="584"/>
      <c r="X32" s="585"/>
      <c r="Y32" s="446">
        <f>SUM(I32,K32,M32,O32,Q32,S32,U32)</f>
        <v>0</v>
      </c>
      <c r="Z32" s="450">
        <f>SUM(J32,L32,N32,P32,R32,T32,V32)</f>
        <v>0</v>
      </c>
      <c r="AA32" s="411" t="str">
        <f>IF(Z33=0,"",Y33/Z33)</f>
        <v/>
      </c>
      <c r="AB32" s="323"/>
    </row>
    <row r="33" spans="1:28" ht="14.25" customHeight="1" thickBot="1" x14ac:dyDescent="0.2">
      <c r="F33" s="344"/>
      <c r="G33" s="345"/>
      <c r="H33" s="346"/>
      <c r="I33" s="442"/>
      <c r="J33" s="452"/>
      <c r="K33" s="427"/>
      <c r="L33" s="428"/>
      <c r="M33" s="425"/>
      <c r="N33" s="426"/>
      <c r="O33" s="444"/>
      <c r="P33" s="445"/>
      <c r="Q33" s="425"/>
      <c r="R33" s="426"/>
      <c r="S33" s="427"/>
      <c r="T33" s="428"/>
      <c r="U33" s="432"/>
      <c r="V33" s="433"/>
      <c r="W33" s="586"/>
      <c r="X33" s="587"/>
      <c r="Y33" s="442">
        <f>I33+K33+M33+O33+Q33+S33+U33</f>
        <v>0</v>
      </c>
      <c r="Z33" s="453">
        <f>SUM(I33:V33)</f>
        <v>0</v>
      </c>
      <c r="AA33" s="513"/>
      <c r="AB33" s="323"/>
    </row>
    <row r="34" spans="1:28" ht="19.5" customHeight="1" x14ac:dyDescent="0.15">
      <c r="F34" s="300" t="s">
        <v>64</v>
      </c>
      <c r="Y34" s="519">
        <f>SUM(Y21,Y23,Y25,Y27,Y29,Y31,Y33)</f>
        <v>174</v>
      </c>
      <c r="Z34" s="519">
        <f>SUM(Z21,Z23,Z25,Z27,Z29,Z31,Z33)</f>
        <v>348</v>
      </c>
    </row>
    <row r="35" spans="1:28" ht="15" thickBot="1" x14ac:dyDescent="0.2">
      <c r="A35" s="270" t="s">
        <v>73</v>
      </c>
      <c r="B35" s="374"/>
      <c r="C35" s="343"/>
      <c r="D35" s="600"/>
      <c r="E35" s="270"/>
      <c r="F35" s="270"/>
      <c r="G35" s="270"/>
      <c r="I35" s="311"/>
    </row>
    <row r="36" spans="1:28" ht="14.25" thickBot="1" x14ac:dyDescent="0.2">
      <c r="F36" s="312" t="s">
        <v>52</v>
      </c>
      <c r="G36" s="319"/>
      <c r="H36" s="320" t="s">
        <v>53</v>
      </c>
      <c r="I36" s="304" t="str">
        <f>IF(F37="","",F37)</f>
        <v>坪田</v>
      </c>
      <c r="J36" s="305"/>
      <c r="K36" s="304" t="str">
        <f>IF(F39="","",F39)</f>
        <v>稲岡</v>
      </c>
      <c r="L36" s="305"/>
      <c r="M36" s="304" t="str">
        <f>IF(F41="","",F41)</f>
        <v>小澤</v>
      </c>
      <c r="N36" s="305"/>
      <c r="O36" s="304" t="str">
        <f>IF(F43="","",F43)</f>
        <v>牛尾</v>
      </c>
      <c r="P36" s="305"/>
      <c r="Q36" s="304" t="str">
        <f>IF(F45="","",F45)</f>
        <v>國本</v>
      </c>
      <c r="R36" s="305"/>
      <c r="S36" s="304" t="str">
        <f>IF(F47="","",F47)</f>
        <v>岩花</v>
      </c>
      <c r="T36" s="305"/>
      <c r="U36" s="304" t="str">
        <f>IF(F49="","",F49)</f>
        <v/>
      </c>
      <c r="V36" s="305"/>
      <c r="W36" s="524" t="s">
        <v>54</v>
      </c>
      <c r="X36" s="525"/>
      <c r="Y36" s="314" t="s">
        <v>55</v>
      </c>
      <c r="Z36" s="304"/>
      <c r="AA36" s="317" t="s">
        <v>56</v>
      </c>
    </row>
    <row r="37" spans="1:28" ht="14.25" customHeight="1" x14ac:dyDescent="0.15">
      <c r="A37" s="318">
        <v>1</v>
      </c>
      <c r="B37" s="318"/>
      <c r="C37" s="318"/>
      <c r="E37" s="307" t="s">
        <v>2404</v>
      </c>
      <c r="F37" s="338" t="s">
        <v>711</v>
      </c>
      <c r="G37" s="339" t="s">
        <v>847</v>
      </c>
      <c r="H37" s="340" t="s">
        <v>807</v>
      </c>
      <c r="I37" s="412"/>
      <c r="J37" s="413"/>
      <c r="K37" s="546"/>
      <c r="L37" s="546">
        <v>1</v>
      </c>
      <c r="M37" s="447"/>
      <c r="N37" s="448">
        <v>1</v>
      </c>
      <c r="O37" s="449"/>
      <c r="P37" s="449">
        <v>1</v>
      </c>
      <c r="Q37" s="447"/>
      <c r="R37" s="448">
        <v>1</v>
      </c>
      <c r="S37" s="446"/>
      <c r="T37" s="446">
        <v>1</v>
      </c>
      <c r="U37" s="447" t="str">
        <f>IF(U38&gt;V38,1,"")</f>
        <v/>
      </c>
      <c r="V37" s="448" t="str">
        <f>IF(V38&gt;U38,1,"")</f>
        <v/>
      </c>
      <c r="W37" s="749">
        <f>SUM(I37:V37)</f>
        <v>5</v>
      </c>
      <c r="X37" s="750"/>
      <c r="Y37" s="572">
        <f>SUM(I37,K37,M37,O37,Q37,S37,U37)</f>
        <v>0</v>
      </c>
      <c r="Z37" s="573">
        <f>SUM(J37,L37,N37,P37,R37,T37,V37)</f>
        <v>5</v>
      </c>
      <c r="AA37" s="581">
        <f>IF(Z38=0,"",Y38/Z38)</f>
        <v>0.375</v>
      </c>
    </row>
    <row r="38" spans="1:28" ht="14.25" customHeight="1" thickBot="1" x14ac:dyDescent="0.35">
      <c r="F38" s="310"/>
      <c r="H38" s="321"/>
      <c r="I38" s="414"/>
      <c r="J38" s="415"/>
      <c r="K38" s="533">
        <v>5</v>
      </c>
      <c r="L38" s="701">
        <v>8</v>
      </c>
      <c r="M38" s="451">
        <v>3</v>
      </c>
      <c r="N38" s="452">
        <v>8</v>
      </c>
      <c r="O38" s="442">
        <v>4</v>
      </c>
      <c r="P38" s="443">
        <v>8</v>
      </c>
      <c r="Q38" s="451">
        <v>6</v>
      </c>
      <c r="R38" s="452">
        <v>8</v>
      </c>
      <c r="S38" s="442">
        <v>6</v>
      </c>
      <c r="T38" s="443">
        <v>8</v>
      </c>
      <c r="U38" s="451"/>
      <c r="V38" s="452"/>
      <c r="W38" s="751"/>
      <c r="X38" s="752"/>
      <c r="Y38" s="574">
        <f>I38+K38+M38+O38+Q38+S38+U38</f>
        <v>24</v>
      </c>
      <c r="Z38" s="575">
        <f>SUM(I38:V38)</f>
        <v>64</v>
      </c>
      <c r="AA38" s="583" t="s">
        <v>2555</v>
      </c>
    </row>
    <row r="39" spans="1:28" x14ac:dyDescent="0.15">
      <c r="A39" s="318">
        <v>2</v>
      </c>
      <c r="B39" s="318"/>
      <c r="C39" s="318"/>
      <c r="E39" s="307" t="s">
        <v>72</v>
      </c>
      <c r="F39" s="702" t="s">
        <v>804</v>
      </c>
      <c r="G39" s="703" t="s">
        <v>805</v>
      </c>
      <c r="H39" s="704" t="s">
        <v>807</v>
      </c>
      <c r="I39" s="549">
        <v>1</v>
      </c>
      <c r="J39" s="700"/>
      <c r="K39" s="705"/>
      <c r="L39" s="705"/>
      <c r="M39" s="539">
        <v>1</v>
      </c>
      <c r="N39" s="540"/>
      <c r="O39" s="541"/>
      <c r="P39" s="541">
        <v>1</v>
      </c>
      <c r="Q39" s="539">
        <v>1</v>
      </c>
      <c r="R39" s="540"/>
      <c r="S39" s="541">
        <v>1</v>
      </c>
      <c r="T39" s="541"/>
      <c r="U39" s="539" t="str">
        <f>IF(U40&gt;V40,1,"")</f>
        <v/>
      </c>
      <c r="V39" s="540" t="str">
        <f>IF(V40&gt;U40,1,"")</f>
        <v/>
      </c>
      <c r="W39" s="757">
        <f>SUM(I39:V39)</f>
        <v>5</v>
      </c>
      <c r="X39" s="758"/>
      <c r="Y39" s="546">
        <f>SUM(I39,K39,M39,O39,Q39,S39,U39)</f>
        <v>4</v>
      </c>
      <c r="Z39" s="613">
        <f>SUM(J39,L39,N39,P39,R39,T39,V39)</f>
        <v>1</v>
      </c>
      <c r="AA39" s="592">
        <f>IF(Z40=0,"",Y40/Z40)</f>
        <v>0.59375</v>
      </c>
    </row>
    <row r="40" spans="1:28" ht="14.25" thickBot="1" x14ac:dyDescent="0.2">
      <c r="F40" s="706"/>
      <c r="G40" s="707"/>
      <c r="H40" s="708"/>
      <c r="I40" s="542">
        <v>8</v>
      </c>
      <c r="J40" s="536">
        <v>5</v>
      </c>
      <c r="K40" s="552"/>
      <c r="L40" s="553"/>
      <c r="M40" s="535">
        <v>8</v>
      </c>
      <c r="N40" s="536">
        <v>3</v>
      </c>
      <c r="O40" s="542">
        <v>6</v>
      </c>
      <c r="P40" s="543">
        <v>8</v>
      </c>
      <c r="Q40" s="709">
        <v>8</v>
      </c>
      <c r="R40" s="536">
        <v>6</v>
      </c>
      <c r="S40" s="542">
        <v>8</v>
      </c>
      <c r="T40" s="543">
        <v>4</v>
      </c>
      <c r="U40" s="535"/>
      <c r="V40" s="536"/>
      <c r="W40" s="759"/>
      <c r="X40" s="760"/>
      <c r="Y40" s="533">
        <f>I40+K40+M40+O40+Q40+S40+U40</f>
        <v>38</v>
      </c>
      <c r="Z40" s="636">
        <f>SUM(I40:V40)</f>
        <v>64</v>
      </c>
      <c r="AA40" s="580" t="s">
        <v>2550</v>
      </c>
    </row>
    <row r="41" spans="1:28" x14ac:dyDescent="0.15">
      <c r="A41" s="318">
        <v>3</v>
      </c>
      <c r="B41" s="318"/>
      <c r="C41" s="318"/>
      <c r="E41" s="307"/>
      <c r="F41" s="563" t="s">
        <v>2425</v>
      </c>
      <c r="G41" s="564" t="s">
        <v>2423</v>
      </c>
      <c r="H41" s="565" t="s">
        <v>807</v>
      </c>
      <c r="I41" s="449">
        <v>1</v>
      </c>
      <c r="J41" s="454"/>
      <c r="K41" s="429"/>
      <c r="L41" s="429">
        <v>1</v>
      </c>
      <c r="M41" s="430"/>
      <c r="N41" s="431"/>
      <c r="O41" s="422">
        <v>1</v>
      </c>
      <c r="P41" s="422"/>
      <c r="Q41" s="420">
        <v>1</v>
      </c>
      <c r="R41" s="421"/>
      <c r="S41" s="419"/>
      <c r="T41" s="419">
        <v>1</v>
      </c>
      <c r="U41" s="420" t="str">
        <f>IF(U42&gt;V42,1,"")</f>
        <v/>
      </c>
      <c r="V41" s="421" t="str">
        <f>IF(V42&gt;U42,1,"")</f>
        <v/>
      </c>
      <c r="W41" s="749">
        <f>SUM(I41:V41)</f>
        <v>5</v>
      </c>
      <c r="X41" s="750"/>
      <c r="Y41" s="446">
        <f>SUM(I41,K41,M41,O41,Q41,S41,U41)</f>
        <v>3</v>
      </c>
      <c r="Z41" s="450">
        <f>SUM(J41,L41,N41,P41,R41,T41,V41)</f>
        <v>2</v>
      </c>
      <c r="AA41" s="581">
        <f>IF(Z42=0,"",Y42/Z42)</f>
        <v>0.5</v>
      </c>
    </row>
    <row r="42" spans="1:28" ht="14.25" thickBot="1" x14ac:dyDescent="0.2">
      <c r="F42" s="577"/>
      <c r="G42" s="578"/>
      <c r="H42" s="567"/>
      <c r="I42" s="427">
        <v>8</v>
      </c>
      <c r="J42" s="426">
        <v>3</v>
      </c>
      <c r="K42" s="427">
        <v>3</v>
      </c>
      <c r="L42" s="428">
        <v>8</v>
      </c>
      <c r="M42" s="432"/>
      <c r="N42" s="433"/>
      <c r="O42" s="427">
        <v>8</v>
      </c>
      <c r="P42" s="428">
        <v>6</v>
      </c>
      <c r="Q42" s="425">
        <v>8</v>
      </c>
      <c r="R42" s="426">
        <v>6</v>
      </c>
      <c r="S42" s="427">
        <v>4</v>
      </c>
      <c r="T42" s="428">
        <v>8</v>
      </c>
      <c r="U42" s="425"/>
      <c r="V42" s="426"/>
      <c r="W42" s="751"/>
      <c r="X42" s="752"/>
      <c r="Y42" s="442">
        <f>I42+K42+M42+O42+Q42+S42+U42</f>
        <v>31</v>
      </c>
      <c r="Z42" s="453">
        <f>SUM(I42:V42)</f>
        <v>62</v>
      </c>
      <c r="AA42" s="582" t="s">
        <v>2552</v>
      </c>
    </row>
    <row r="43" spans="1:28" x14ac:dyDescent="0.15">
      <c r="A43" s="318">
        <v>4</v>
      </c>
      <c r="B43" s="318"/>
      <c r="C43" s="318"/>
      <c r="E43" s="307" t="s">
        <v>75</v>
      </c>
      <c r="F43" s="338" t="s">
        <v>2464</v>
      </c>
      <c r="G43" s="339" t="s">
        <v>2465</v>
      </c>
      <c r="H43" s="340" t="s">
        <v>2450</v>
      </c>
      <c r="I43" s="449">
        <v>1</v>
      </c>
      <c r="J43" s="450"/>
      <c r="K43" s="429">
        <v>1</v>
      </c>
      <c r="L43" s="429"/>
      <c r="M43" s="417"/>
      <c r="N43" s="418">
        <v>1</v>
      </c>
      <c r="O43" s="412"/>
      <c r="P43" s="434"/>
      <c r="Q43" s="420"/>
      <c r="R43" s="421">
        <v>1</v>
      </c>
      <c r="S43" s="435"/>
      <c r="T43" s="435">
        <v>1</v>
      </c>
      <c r="U43" s="420" t="str">
        <f>IF(U44&gt;V44,1,"")</f>
        <v/>
      </c>
      <c r="V43" s="421" t="str">
        <f>IF(V44&gt;U44,1,"")</f>
        <v/>
      </c>
      <c r="W43" s="749">
        <f>SUM(I43:V43)</f>
        <v>5</v>
      </c>
      <c r="X43" s="750"/>
      <c r="Y43" s="446">
        <f>SUM(I43,K43,M43,O43,Q43,S43,U43)</f>
        <v>2</v>
      </c>
      <c r="Z43" s="450">
        <f>SUM(J43,L43,N43,P43,R43,T43,V43)</f>
        <v>3</v>
      </c>
      <c r="AA43" s="581">
        <f>IF(Z44=0,"",Y44/Z44)</f>
        <v>0.41379310344827586</v>
      </c>
    </row>
    <row r="44" spans="1:28" ht="14.25" thickBot="1" x14ac:dyDescent="0.2">
      <c r="F44" s="568"/>
      <c r="G44" s="569"/>
      <c r="H44" s="570"/>
      <c r="I44" s="455">
        <v>8</v>
      </c>
      <c r="J44" s="456">
        <v>4</v>
      </c>
      <c r="K44" s="427">
        <v>8</v>
      </c>
      <c r="L44" s="428">
        <v>6</v>
      </c>
      <c r="M44" s="436">
        <v>6</v>
      </c>
      <c r="N44" s="437">
        <v>8</v>
      </c>
      <c r="O44" s="423"/>
      <c r="P44" s="424"/>
      <c r="Q44" s="425">
        <v>1</v>
      </c>
      <c r="R44" s="426">
        <v>8</v>
      </c>
      <c r="S44" s="427">
        <v>1</v>
      </c>
      <c r="T44" s="428">
        <v>8</v>
      </c>
      <c r="U44" s="425"/>
      <c r="V44" s="426"/>
      <c r="W44" s="751"/>
      <c r="X44" s="752"/>
      <c r="Y44" s="442">
        <f>I44+K44+M44+O44+Q44+S44+U44</f>
        <v>24</v>
      </c>
      <c r="Z44" s="453">
        <f>SUM(I44:V44)</f>
        <v>58</v>
      </c>
      <c r="AA44" s="582" t="s">
        <v>2554</v>
      </c>
    </row>
    <row r="45" spans="1:28" x14ac:dyDescent="0.15">
      <c r="A45" s="318">
        <v>5</v>
      </c>
      <c r="B45" s="318"/>
      <c r="C45" s="318"/>
      <c r="E45" s="307" t="s">
        <v>78</v>
      </c>
      <c r="F45" s="338" t="s">
        <v>79</v>
      </c>
      <c r="G45" s="339" t="s">
        <v>80</v>
      </c>
      <c r="H45" s="340" t="s">
        <v>81</v>
      </c>
      <c r="I45" s="438">
        <v>1</v>
      </c>
      <c r="J45" s="448"/>
      <c r="K45" s="438"/>
      <c r="L45" s="438">
        <v>1</v>
      </c>
      <c r="M45" s="439"/>
      <c r="N45" s="440">
        <v>1</v>
      </c>
      <c r="O45" s="422">
        <v>1</v>
      </c>
      <c r="P45" s="422"/>
      <c r="Q45" s="430"/>
      <c r="R45" s="441"/>
      <c r="S45" s="435"/>
      <c r="T45" s="435">
        <v>1</v>
      </c>
      <c r="U45" s="420" t="str">
        <f>IF(U46&gt;V46,1,"")</f>
        <v/>
      </c>
      <c r="V45" s="421" t="str">
        <f>IF(V46&gt;U46,1,"")</f>
        <v/>
      </c>
      <c r="W45" s="749">
        <f>SUM(I45:V45)</f>
        <v>5</v>
      </c>
      <c r="X45" s="750"/>
      <c r="Y45" s="446">
        <f>SUM(I45,K45,M45,O45,Q45,S45,U45)</f>
        <v>2</v>
      </c>
      <c r="Z45" s="450">
        <f>SUM(J45,L45,N45,P45,R45,T45,V45)</f>
        <v>3</v>
      </c>
      <c r="AA45" s="581">
        <f>IF(Z46=0,"",Y46/Z46)</f>
        <v>0.52238805970149249</v>
      </c>
    </row>
    <row r="46" spans="1:28" ht="14.25" thickBot="1" x14ac:dyDescent="0.2">
      <c r="E46" s="299"/>
      <c r="F46" s="310"/>
      <c r="H46" s="321"/>
      <c r="I46" s="442">
        <v>8</v>
      </c>
      <c r="J46" s="452">
        <v>6</v>
      </c>
      <c r="K46" s="442">
        <v>6</v>
      </c>
      <c r="L46" s="443">
        <v>8</v>
      </c>
      <c r="M46" s="425">
        <v>6</v>
      </c>
      <c r="N46" s="426">
        <v>8</v>
      </c>
      <c r="O46" s="425">
        <v>8</v>
      </c>
      <c r="P46" s="426">
        <v>1</v>
      </c>
      <c r="Q46" s="432"/>
      <c r="R46" s="433"/>
      <c r="S46" s="427">
        <v>7</v>
      </c>
      <c r="T46" s="428">
        <v>9</v>
      </c>
      <c r="U46" s="425"/>
      <c r="V46" s="426"/>
      <c r="W46" s="751"/>
      <c r="X46" s="752"/>
      <c r="Y46" s="442">
        <f>I46+K46+M46+O46+Q46+S46+U46</f>
        <v>35</v>
      </c>
      <c r="Z46" s="453">
        <f>SUM(I46:V46)</f>
        <v>67</v>
      </c>
      <c r="AA46" s="582" t="s">
        <v>2553</v>
      </c>
    </row>
    <row r="47" spans="1:28" ht="13.5" customHeight="1" x14ac:dyDescent="0.15">
      <c r="A47" s="318">
        <v>6</v>
      </c>
      <c r="B47" s="318"/>
      <c r="C47" s="318"/>
      <c r="E47" s="307"/>
      <c r="F47" s="637" t="s">
        <v>2527</v>
      </c>
      <c r="G47" s="638" t="s">
        <v>2528</v>
      </c>
      <c r="H47" s="639" t="s">
        <v>2529</v>
      </c>
      <c r="I47" s="710">
        <v>1</v>
      </c>
      <c r="J47" s="711"/>
      <c r="K47" s="642"/>
      <c r="L47" s="642">
        <v>1</v>
      </c>
      <c r="M47" s="643">
        <v>1</v>
      </c>
      <c r="N47" s="644"/>
      <c r="O47" s="642">
        <v>1</v>
      </c>
      <c r="P47" s="642"/>
      <c r="Q47" s="712">
        <v>1</v>
      </c>
      <c r="R47" s="713"/>
      <c r="S47" s="645"/>
      <c r="T47" s="645"/>
      <c r="U47" s="647" t="str">
        <f>IF(U48&gt;V48,1,"")</f>
        <v/>
      </c>
      <c r="V47" s="648" t="str">
        <f>IF(V48&gt;U48,1,"")</f>
        <v/>
      </c>
      <c r="W47" s="753">
        <f>SUM(I47:V47)</f>
        <v>5</v>
      </c>
      <c r="X47" s="754"/>
      <c r="Y47" s="650">
        <f>SUM(I47,K47,M47,O47,Q47,S47,U47)</f>
        <v>4</v>
      </c>
      <c r="Z47" s="651">
        <f>SUM(J47,L47,N47,P47,R47,T47,V47)</f>
        <v>1</v>
      </c>
      <c r="AA47" s="652">
        <f>IF(Z48=0,"",Y48/Z48)</f>
        <v>0.58730158730158732</v>
      </c>
    </row>
    <row r="48" spans="1:28" ht="15" customHeight="1" thickBot="1" x14ac:dyDescent="0.2">
      <c r="F48" s="714"/>
      <c r="G48" s="715"/>
      <c r="H48" s="716"/>
      <c r="I48" s="666">
        <v>8</v>
      </c>
      <c r="J48" s="699">
        <v>6</v>
      </c>
      <c r="K48" s="658">
        <v>4</v>
      </c>
      <c r="L48" s="659">
        <v>8</v>
      </c>
      <c r="M48" s="660">
        <v>8</v>
      </c>
      <c r="N48" s="661">
        <v>4</v>
      </c>
      <c r="O48" s="658">
        <v>8</v>
      </c>
      <c r="P48" s="659">
        <v>1</v>
      </c>
      <c r="Q48" s="717">
        <v>9</v>
      </c>
      <c r="R48" s="718">
        <v>7</v>
      </c>
      <c r="S48" s="662"/>
      <c r="T48" s="663"/>
      <c r="U48" s="664"/>
      <c r="V48" s="665"/>
      <c r="W48" s="755"/>
      <c r="X48" s="756"/>
      <c r="Y48" s="666">
        <f>I48+K48+M48+O48+Q48+S48+U48</f>
        <v>37</v>
      </c>
      <c r="Z48" s="667">
        <f>SUM(I48:V48)</f>
        <v>63</v>
      </c>
      <c r="AA48" s="668" t="s">
        <v>2551</v>
      </c>
    </row>
    <row r="49" spans="1:28" ht="13.5" customHeight="1" x14ac:dyDescent="0.15">
      <c r="A49" s="318">
        <v>7</v>
      </c>
      <c r="B49" s="318"/>
      <c r="C49" s="318"/>
      <c r="E49" s="373"/>
      <c r="F49" s="338"/>
      <c r="G49" s="339"/>
      <c r="H49" s="340"/>
      <c r="I49" s="438" t="str">
        <f>IF(I50&gt;J50,1,"")</f>
        <v/>
      </c>
      <c r="J49" s="448" t="str">
        <f>IF(J50&gt;I50,1,"")</f>
        <v/>
      </c>
      <c r="K49" s="429" t="str">
        <f>IF(K50&gt;L50,1,"")</f>
        <v/>
      </c>
      <c r="L49" s="429" t="str">
        <f>IF(L50&gt;K50,1,"")</f>
        <v/>
      </c>
      <c r="M49" s="439" t="str">
        <f>IF(M50&gt;N50,1,"")</f>
        <v/>
      </c>
      <c r="N49" s="440" t="str">
        <f>IF(N50&gt;M50,1,"")</f>
        <v/>
      </c>
      <c r="O49" s="422" t="str">
        <f>IF(O50&gt;P50,1,"")</f>
        <v/>
      </c>
      <c r="P49" s="422" t="str">
        <f>IF(P50&gt;O50,1,"")</f>
        <v/>
      </c>
      <c r="Q49" s="417" t="str">
        <f>IF(Q50&gt;R50,1,"")</f>
        <v/>
      </c>
      <c r="R49" s="418" t="str">
        <f>IF(R50&gt;Q50,1,"")</f>
        <v/>
      </c>
      <c r="S49" s="429" t="str">
        <f>IF(S50&gt;T50,1,"")</f>
        <v/>
      </c>
      <c r="T49" s="429" t="str">
        <f>IF(T50&gt;S50,1,"")</f>
        <v/>
      </c>
      <c r="U49" s="430" t="str">
        <f>IF(U50&gt;V50,1,"")</f>
        <v/>
      </c>
      <c r="V49" s="441" t="str">
        <f>IF(V50&gt;U50,1,"")</f>
        <v/>
      </c>
      <c r="W49" s="584"/>
      <c r="X49" s="585"/>
      <c r="Y49" s="446">
        <f>SUM(I49,K49,M49,O49,Q49,S49,U49)</f>
        <v>0</v>
      </c>
      <c r="Z49" s="450">
        <f>SUM(J49,L49,N49,P49,R49,T49,V49)</f>
        <v>0</v>
      </c>
      <c r="AA49" s="411" t="str">
        <f>IF(Z50=0,"",Y50/Z50)</f>
        <v/>
      </c>
      <c r="AB49" s="323"/>
    </row>
    <row r="50" spans="1:28" ht="14.25" customHeight="1" thickBot="1" x14ac:dyDescent="0.2">
      <c r="F50" s="344"/>
      <c r="G50" s="345"/>
      <c r="H50" s="346"/>
      <c r="I50" s="442"/>
      <c r="J50" s="452"/>
      <c r="K50" s="427"/>
      <c r="L50" s="428"/>
      <c r="M50" s="425"/>
      <c r="N50" s="426"/>
      <c r="O50" s="444"/>
      <c r="P50" s="445"/>
      <c r="Q50" s="425"/>
      <c r="R50" s="426"/>
      <c r="S50" s="427"/>
      <c r="T50" s="428"/>
      <c r="U50" s="432"/>
      <c r="V50" s="433"/>
      <c r="W50" s="586"/>
      <c r="X50" s="587"/>
      <c r="Y50" s="442">
        <f>I50+K50+M50+O50+Q50+S50+U50</f>
        <v>0</v>
      </c>
      <c r="Z50" s="453">
        <f>SUM(I50:V50)</f>
        <v>0</v>
      </c>
      <c r="AA50" s="513"/>
      <c r="AB50" s="323"/>
    </row>
    <row r="51" spans="1:28" ht="24.75" customHeight="1" x14ac:dyDescent="0.15">
      <c r="F51" s="300" t="s">
        <v>64</v>
      </c>
      <c r="Y51" s="519">
        <f>SUM(Y38,Y40,Y42,Y44,Y46,Y48,Y50)</f>
        <v>189</v>
      </c>
      <c r="Z51" s="519">
        <f>SUM(Z38,Z40,Z42,Z44,Z46,Z48,Z50)</f>
        <v>378</v>
      </c>
    </row>
    <row r="96" spans="8:8" x14ac:dyDescent="0.15">
      <c r="H96" s="300" t="s">
        <v>2495</v>
      </c>
    </row>
    <row r="104" spans="2:9" x14ac:dyDescent="0.15">
      <c r="B104" s="526"/>
      <c r="C104" s="526"/>
      <c r="D104" s="566"/>
      <c r="G104" s="526"/>
      <c r="H104" s="526"/>
      <c r="I104" s="526" t="s">
        <v>2496</v>
      </c>
    </row>
    <row r="130" spans="8:8" x14ac:dyDescent="0.15">
      <c r="H130" s="526">
        <f>COUNTIF($G$7:$G$106,G130)</f>
        <v>0</v>
      </c>
    </row>
  </sheetData>
  <mergeCells count="19">
    <mergeCell ref="W28:X29"/>
    <mergeCell ref="W3:X4"/>
    <mergeCell ref="W5:X6"/>
    <mergeCell ref="W7:X8"/>
    <mergeCell ref="W9:X10"/>
    <mergeCell ref="W11:X12"/>
    <mergeCell ref="W13:X14"/>
    <mergeCell ref="W15:X16"/>
    <mergeCell ref="W20:X21"/>
    <mergeCell ref="W22:X23"/>
    <mergeCell ref="W24:X25"/>
    <mergeCell ref="W26:X27"/>
    <mergeCell ref="W45:X46"/>
    <mergeCell ref="W47:X48"/>
    <mergeCell ref="W30:X31"/>
    <mergeCell ref="W37:X38"/>
    <mergeCell ref="W39:X40"/>
    <mergeCell ref="W41:X42"/>
    <mergeCell ref="W43:X44"/>
  </mergeCells>
  <phoneticPr fontId="36"/>
  <pageMargins left="0.25" right="0.25" top="0.75" bottom="0.75" header="0.3" footer="0.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31"/>
  <sheetViews>
    <sheetView showGridLines="0" view="pageBreakPreview" zoomScaleNormal="100" zoomScaleSheetLayoutView="100" workbookViewId="0">
      <selection activeCell="AD27" sqref="AD27"/>
    </sheetView>
  </sheetViews>
  <sheetFormatPr defaultColWidth="1.875" defaultRowHeight="13.5" x14ac:dyDescent="0.15"/>
  <cols>
    <col min="1" max="1" width="2.5" style="299" bestFit="1" customWidth="1"/>
    <col min="2" max="2" width="6.875" style="578" hidden="1" customWidth="1"/>
    <col min="3" max="3" width="9.25" style="299" hidden="1" customWidth="1"/>
    <col min="4" max="5" width="7.25" style="299" customWidth="1"/>
    <col min="6" max="6" width="16.625" style="299" customWidth="1"/>
    <col min="7" max="7" width="3.25" style="299" customWidth="1"/>
    <col min="8" max="8" width="3.625" style="299" customWidth="1"/>
    <col min="9" max="9" width="3.25" style="329" customWidth="1"/>
    <col min="10" max="15" width="3.25" style="299" customWidth="1"/>
    <col min="16" max="16" width="3.875" style="299" customWidth="1"/>
    <col min="17" max="17" width="3.25" style="299" customWidth="1"/>
    <col min="18" max="18" width="3.375" style="299" customWidth="1"/>
    <col min="19" max="20" width="3.25" style="299" customWidth="1"/>
    <col min="21" max="21" width="4.75" style="300" customWidth="1"/>
    <col min="22" max="22" width="4.125" style="300" customWidth="1"/>
    <col min="23" max="23" width="4.25" style="299" customWidth="1"/>
    <col min="24" max="24" width="3.25" style="299" customWidth="1"/>
    <col min="25" max="25" width="7.25" style="299" customWidth="1"/>
    <col min="26" max="27" width="3.375" style="299" customWidth="1"/>
    <col min="28" max="32" width="1.875" style="299" customWidth="1"/>
    <col min="33" max="34" width="7.875" style="299" bestFit="1" customWidth="1"/>
    <col min="35" max="35" width="16.5" style="299" bestFit="1" customWidth="1"/>
    <col min="36" max="176" width="1.875" style="299" customWidth="1"/>
    <col min="177" max="198" width="9" style="299" customWidth="1"/>
    <col min="199" max="16384" width="1.875" style="299"/>
  </cols>
  <sheetData>
    <row r="1" spans="1:26" ht="15" thickBot="1" x14ac:dyDescent="0.2">
      <c r="A1" s="301" t="s">
        <v>82</v>
      </c>
      <c r="B1" s="600"/>
      <c r="C1" s="347"/>
      <c r="D1" s="347"/>
      <c r="E1" s="347"/>
      <c r="F1" s="394" t="s">
        <v>49</v>
      </c>
      <c r="G1" s="302" t="s">
        <v>50</v>
      </c>
      <c r="H1" s="302"/>
      <c r="I1" s="395"/>
      <c r="J1" s="302"/>
      <c r="K1" s="302"/>
      <c r="L1" s="302"/>
      <c r="M1" s="302"/>
      <c r="N1" s="302"/>
      <c r="O1" s="302"/>
      <c r="P1" s="302"/>
      <c r="Q1" s="302"/>
      <c r="R1" s="302"/>
      <c r="S1" s="302"/>
      <c r="T1" s="302"/>
      <c r="U1" s="313"/>
      <c r="V1" s="313"/>
      <c r="W1" s="302"/>
      <c r="X1" s="302"/>
      <c r="Y1" s="316"/>
    </row>
    <row r="2" spans="1:26" ht="14.25" thickBot="1" x14ac:dyDescent="0.2">
      <c r="A2" s="303"/>
      <c r="B2" s="601"/>
      <c r="D2" s="312" t="s">
        <v>52</v>
      </c>
      <c r="E2" s="319"/>
      <c r="F2" s="320" t="s">
        <v>53</v>
      </c>
      <c r="G2" s="304" t="str">
        <f>IF(D3="","",D3)</f>
        <v>清水</v>
      </c>
      <c r="H2" s="305"/>
      <c r="I2" s="304" t="str">
        <f>IF(D5="","",D5)</f>
        <v>松原　</v>
      </c>
      <c r="J2" s="305"/>
      <c r="K2" s="304" t="str">
        <f>IF(D7="","",D7)</f>
        <v>上村</v>
      </c>
      <c r="L2" s="305"/>
      <c r="M2" s="304" t="str">
        <f>IF(D9="","",D9)</f>
        <v>寺村</v>
      </c>
      <c r="N2" s="305"/>
      <c r="O2" s="304" t="str">
        <f>IF(D11="","",D11)</f>
        <v>福永</v>
      </c>
      <c r="P2" s="305"/>
      <c r="Q2" s="304" t="str">
        <f>IF(D13="","",D13)</f>
        <v/>
      </c>
      <c r="R2" s="305"/>
      <c r="S2" s="304" t="str">
        <f>IF(D15="","",D15)</f>
        <v/>
      </c>
      <c r="T2" s="305"/>
      <c r="U2" s="524" t="s">
        <v>54</v>
      </c>
      <c r="V2" s="525"/>
      <c r="W2" s="314" t="s">
        <v>55</v>
      </c>
      <c r="X2" s="304"/>
      <c r="Y2" s="317" t="s">
        <v>56</v>
      </c>
    </row>
    <row r="3" spans="1:26" x14ac:dyDescent="0.15">
      <c r="A3" s="306">
        <v>1</v>
      </c>
      <c r="B3" s="578" t="s">
        <v>2526</v>
      </c>
      <c r="C3" s="307" t="s">
        <v>2405</v>
      </c>
      <c r="D3" s="338" t="s">
        <v>613</v>
      </c>
      <c r="E3" s="339" t="s">
        <v>614</v>
      </c>
      <c r="F3" s="340" t="s">
        <v>580</v>
      </c>
      <c r="G3" s="545"/>
      <c r="H3" s="591"/>
      <c r="I3" s="617"/>
      <c r="J3" s="617"/>
      <c r="K3" s="618"/>
      <c r="L3" s="619"/>
      <c r="M3" s="620"/>
      <c r="N3" s="620"/>
      <c r="O3" s="618"/>
      <c r="P3" s="619"/>
      <c r="Q3" s="572"/>
      <c r="R3" s="572"/>
      <c r="S3" s="447"/>
      <c r="T3" s="448"/>
      <c r="U3" s="749">
        <v>0</v>
      </c>
      <c r="V3" s="750"/>
      <c r="W3" s="446">
        <f>SUM(G3,I3,K3,M3,O3,Q3,S3)</f>
        <v>0</v>
      </c>
      <c r="X3" s="450">
        <f>SUM(H3,J3,L3,N3,P3,R3,T3)</f>
        <v>0</v>
      </c>
      <c r="Y3" s="581"/>
    </row>
    <row r="4" spans="1:26" ht="14.25" thickBot="1" x14ac:dyDescent="0.2">
      <c r="A4" s="308"/>
      <c r="B4" s="601"/>
      <c r="C4" s="300"/>
      <c r="D4" s="401"/>
      <c r="E4" s="402"/>
      <c r="F4" s="403"/>
      <c r="G4" s="596"/>
      <c r="H4" s="597"/>
      <c r="I4" s="621"/>
      <c r="J4" s="622"/>
      <c r="K4" s="623"/>
      <c r="L4" s="624"/>
      <c r="M4" s="621"/>
      <c r="N4" s="622"/>
      <c r="O4" s="623"/>
      <c r="P4" s="624"/>
      <c r="Q4" s="574"/>
      <c r="R4" s="598"/>
      <c r="S4" s="451"/>
      <c r="T4" s="452"/>
      <c r="U4" s="751"/>
      <c r="V4" s="752"/>
      <c r="W4" s="442">
        <f>G4+I4+K4+M4+O4+Q4+S4</f>
        <v>0</v>
      </c>
      <c r="X4" s="453">
        <f>SUM(G4:T4)</f>
        <v>0</v>
      </c>
      <c r="Y4" s="582" t="s">
        <v>2544</v>
      </c>
    </row>
    <row r="5" spans="1:26" x14ac:dyDescent="0.15">
      <c r="A5" s="306">
        <v>2</v>
      </c>
      <c r="B5" s="601"/>
      <c r="C5" s="307" t="s">
        <v>78</v>
      </c>
      <c r="D5" s="602" t="s">
        <v>2487</v>
      </c>
      <c r="E5" s="603" t="s">
        <v>2488</v>
      </c>
      <c r="F5" s="604" t="s">
        <v>81</v>
      </c>
      <c r="G5" s="626"/>
      <c r="H5" s="627"/>
      <c r="I5" s="416"/>
      <c r="J5" s="416"/>
      <c r="K5" s="417"/>
      <c r="L5" s="418">
        <v>1</v>
      </c>
      <c r="M5" s="419"/>
      <c r="N5" s="419">
        <v>1</v>
      </c>
      <c r="O5" s="417"/>
      <c r="P5" s="418">
        <v>1</v>
      </c>
      <c r="Q5" s="435"/>
      <c r="R5" s="435"/>
      <c r="S5" s="417"/>
      <c r="T5" s="418"/>
      <c r="U5" s="777">
        <f>SUM(G5:T5)</f>
        <v>3</v>
      </c>
      <c r="V5" s="750"/>
      <c r="W5" s="446">
        <f>SUM(G5,I5,K5,M5,O5,Q5,S5)</f>
        <v>0</v>
      </c>
      <c r="X5" s="450">
        <f>SUM(H5,J5,L5,N5,P5,R5,T5)</f>
        <v>3</v>
      </c>
      <c r="Y5" s="581">
        <f>IF(X6=0,"",W6/X6)</f>
        <v>0.4</v>
      </c>
    </row>
    <row r="6" spans="1:26" ht="14.25" thickBot="1" x14ac:dyDescent="0.2">
      <c r="A6" s="308"/>
      <c r="B6" s="601"/>
      <c r="D6" s="605"/>
      <c r="E6" s="606"/>
      <c r="F6" s="607"/>
      <c r="G6" s="628"/>
      <c r="H6" s="629"/>
      <c r="I6" s="423"/>
      <c r="J6" s="424"/>
      <c r="K6" s="425">
        <v>6</v>
      </c>
      <c r="L6" s="426">
        <v>8</v>
      </c>
      <c r="M6" s="427">
        <v>6</v>
      </c>
      <c r="N6" s="428">
        <v>8</v>
      </c>
      <c r="O6" s="425">
        <v>4</v>
      </c>
      <c r="P6" s="426">
        <v>8</v>
      </c>
      <c r="Q6" s="574"/>
      <c r="R6" s="598"/>
      <c r="S6" s="425"/>
      <c r="T6" s="426"/>
      <c r="U6" s="751"/>
      <c r="V6" s="752"/>
      <c r="W6" s="442">
        <f>G6+I6+K6+M6+O6+Q6+S6</f>
        <v>16</v>
      </c>
      <c r="X6" s="453">
        <f>SUM(G6:T6)</f>
        <v>40</v>
      </c>
      <c r="Y6" s="582" t="s">
        <v>2548</v>
      </c>
    </row>
    <row r="7" spans="1:26" x14ac:dyDescent="0.15">
      <c r="A7" s="306">
        <v>3</v>
      </c>
      <c r="B7" s="578" t="s">
        <v>2526</v>
      </c>
      <c r="C7" s="307"/>
      <c r="D7" s="588" t="s">
        <v>2419</v>
      </c>
      <c r="E7" s="589" t="s">
        <v>2420</v>
      </c>
      <c r="F7" s="590" t="s">
        <v>807</v>
      </c>
      <c r="G7" s="620"/>
      <c r="H7" s="625"/>
      <c r="I7" s="544">
        <v>1</v>
      </c>
      <c r="J7" s="544"/>
      <c r="K7" s="554"/>
      <c r="L7" s="555"/>
      <c r="M7" s="556">
        <v>1</v>
      </c>
      <c r="N7" s="556"/>
      <c r="O7" s="537">
        <v>1</v>
      </c>
      <c r="P7" s="538"/>
      <c r="Q7" s="541"/>
      <c r="R7" s="541"/>
      <c r="S7" s="537"/>
      <c r="T7" s="538"/>
      <c r="U7" s="778">
        <f t="shared" ref="U7" si="0">SUM(G7:T7)</f>
        <v>3</v>
      </c>
      <c r="V7" s="758"/>
      <c r="W7" s="546">
        <f>SUM(G7,I7,K7,M7,O7,Q7,S7)</f>
        <v>3</v>
      </c>
      <c r="X7" s="613">
        <f>SUM(H7,J7,L7,N7,P7,R7,T7)</f>
        <v>0</v>
      </c>
      <c r="Y7" s="635">
        <f>IF(X8=0,"",W8/X8)</f>
        <v>0.64102564102564108</v>
      </c>
    </row>
    <row r="8" spans="1:26" ht="14.25" thickBot="1" x14ac:dyDescent="0.2">
      <c r="A8" s="308"/>
      <c r="B8" s="601"/>
      <c r="D8" s="398"/>
      <c r="E8" s="399"/>
      <c r="F8" s="400"/>
      <c r="G8" s="621"/>
      <c r="H8" s="624"/>
      <c r="I8" s="542">
        <v>8</v>
      </c>
      <c r="J8" s="543">
        <v>6</v>
      </c>
      <c r="K8" s="557"/>
      <c r="L8" s="558"/>
      <c r="M8" s="542">
        <v>9</v>
      </c>
      <c r="N8" s="543">
        <v>7</v>
      </c>
      <c r="O8" s="535">
        <v>8</v>
      </c>
      <c r="P8" s="536">
        <v>1</v>
      </c>
      <c r="Q8" s="542"/>
      <c r="R8" s="543"/>
      <c r="S8" s="535"/>
      <c r="T8" s="536"/>
      <c r="U8" s="759"/>
      <c r="V8" s="760"/>
      <c r="W8" s="533">
        <f>G8+I8+K8+M8+O8+Q8+S8</f>
        <v>25</v>
      </c>
      <c r="X8" s="636">
        <f>SUM(G8:T8)</f>
        <v>39</v>
      </c>
      <c r="Y8" s="580" t="s">
        <v>2545</v>
      </c>
      <c r="Z8" s="578"/>
    </row>
    <row r="9" spans="1:26" x14ac:dyDescent="0.15">
      <c r="A9" s="306">
        <v>4</v>
      </c>
      <c r="B9" s="578" t="s">
        <v>2526</v>
      </c>
      <c r="C9" s="307"/>
      <c r="D9" s="637" t="s">
        <v>2466</v>
      </c>
      <c r="E9" s="638" t="s">
        <v>2467</v>
      </c>
      <c r="F9" s="639" t="s">
        <v>276</v>
      </c>
      <c r="G9" s="640"/>
      <c r="H9" s="641"/>
      <c r="I9" s="642">
        <v>1</v>
      </c>
      <c r="J9" s="642"/>
      <c r="K9" s="643"/>
      <c r="L9" s="644">
        <v>1</v>
      </c>
      <c r="M9" s="645"/>
      <c r="N9" s="646"/>
      <c r="O9" s="647">
        <v>1</v>
      </c>
      <c r="P9" s="648"/>
      <c r="Q9" s="649"/>
      <c r="R9" s="649"/>
      <c r="S9" s="647"/>
      <c r="T9" s="648"/>
      <c r="U9" s="775">
        <f t="shared" ref="U9" si="1">SUM(G9:T9)</f>
        <v>3</v>
      </c>
      <c r="V9" s="754"/>
      <c r="W9" s="650">
        <f>SUM(G9,I9,K9,M9,O9,Q9,S9)</f>
        <v>2</v>
      </c>
      <c r="X9" s="651">
        <f>SUM(H9,J9,L9,N9,P9,R9,T9)</f>
        <v>1</v>
      </c>
      <c r="Y9" s="652">
        <f>IF(X10=0,"",W10/X10)</f>
        <v>0.58974358974358976</v>
      </c>
    </row>
    <row r="10" spans="1:26" ht="14.25" thickBot="1" x14ac:dyDescent="0.2">
      <c r="A10" s="308"/>
      <c r="D10" s="653"/>
      <c r="E10" s="654"/>
      <c r="F10" s="655"/>
      <c r="G10" s="656"/>
      <c r="H10" s="657"/>
      <c r="I10" s="658">
        <v>8</v>
      </c>
      <c r="J10" s="659">
        <v>6</v>
      </c>
      <c r="K10" s="660">
        <v>7</v>
      </c>
      <c r="L10" s="661">
        <v>9</v>
      </c>
      <c r="M10" s="662"/>
      <c r="N10" s="663"/>
      <c r="O10" s="664">
        <v>8</v>
      </c>
      <c r="P10" s="665">
        <v>1</v>
      </c>
      <c r="Q10" s="658"/>
      <c r="R10" s="659"/>
      <c r="S10" s="664"/>
      <c r="T10" s="665"/>
      <c r="U10" s="755"/>
      <c r="V10" s="756"/>
      <c r="W10" s="666">
        <f>G10+I10+K10+M10+O10+Q10+S10</f>
        <v>23</v>
      </c>
      <c r="X10" s="667">
        <f>SUM(G10:T10)</f>
        <v>39</v>
      </c>
      <c r="Y10" s="668" t="s">
        <v>2546</v>
      </c>
    </row>
    <row r="11" spans="1:26" x14ac:dyDescent="0.15">
      <c r="A11" s="306">
        <v>5</v>
      </c>
      <c r="B11" s="578" t="s">
        <v>2526</v>
      </c>
      <c r="C11" s="307"/>
      <c r="D11" s="338" t="s">
        <v>2424</v>
      </c>
      <c r="E11" s="339" t="s">
        <v>2406</v>
      </c>
      <c r="F11" s="340" t="s">
        <v>807</v>
      </c>
      <c r="G11" s="633"/>
      <c r="H11" s="634"/>
      <c r="I11" s="438">
        <v>1</v>
      </c>
      <c r="J11" s="438"/>
      <c r="K11" s="439"/>
      <c r="L11" s="440">
        <v>1</v>
      </c>
      <c r="M11" s="422"/>
      <c r="N11" s="422">
        <v>1</v>
      </c>
      <c r="O11" s="430"/>
      <c r="P11" s="441"/>
      <c r="Q11" s="435"/>
      <c r="R11" s="435"/>
      <c r="S11" s="420"/>
      <c r="T11" s="421"/>
      <c r="U11" s="777">
        <f t="shared" ref="U11" si="2">SUM(G11:T11)</f>
        <v>3</v>
      </c>
      <c r="V11" s="750"/>
      <c r="W11" s="446">
        <f>SUM(G11,I11,K11,M11,O11,Q11,S11)</f>
        <v>1</v>
      </c>
      <c r="X11" s="450">
        <f>SUM(H11,J11,L11,N11,P11,R11,T11)</f>
        <v>2</v>
      </c>
      <c r="Y11" s="581">
        <f>IF(X12=0,"",W12/X12)</f>
        <v>0.33333333333333331</v>
      </c>
    </row>
    <row r="12" spans="1:26" ht="14.25" thickBot="1" x14ac:dyDescent="0.2">
      <c r="A12" s="308"/>
      <c r="D12" s="568"/>
      <c r="E12" s="569"/>
      <c r="F12" s="570"/>
      <c r="G12" s="628"/>
      <c r="H12" s="629"/>
      <c r="I12" s="442">
        <v>8</v>
      </c>
      <c r="J12" s="443">
        <v>4</v>
      </c>
      <c r="K12" s="425">
        <v>1</v>
      </c>
      <c r="L12" s="426">
        <v>8</v>
      </c>
      <c r="M12" s="425">
        <v>1</v>
      </c>
      <c r="N12" s="426">
        <v>8</v>
      </c>
      <c r="O12" s="432"/>
      <c r="P12" s="433"/>
      <c r="Q12" s="427"/>
      <c r="R12" s="428"/>
      <c r="S12" s="425"/>
      <c r="T12" s="426"/>
      <c r="U12" s="751"/>
      <c r="V12" s="752"/>
      <c r="W12" s="442">
        <f>G12+I12+K12+M12+O12+Q12+S12</f>
        <v>10</v>
      </c>
      <c r="X12" s="453">
        <f>SUM(G12:T12)</f>
        <v>30</v>
      </c>
      <c r="Y12" s="582" t="s">
        <v>2547</v>
      </c>
    </row>
    <row r="13" spans="1:26" ht="13.5" customHeight="1" x14ac:dyDescent="0.15">
      <c r="A13" s="306">
        <v>6</v>
      </c>
      <c r="B13" s="601"/>
      <c r="C13" s="307"/>
      <c r="D13" s="338"/>
      <c r="E13" s="339"/>
      <c r="F13" s="340"/>
      <c r="G13" s="611"/>
      <c r="H13" s="612"/>
      <c r="I13" s="611"/>
      <c r="J13" s="611"/>
      <c r="K13" s="417"/>
      <c r="L13" s="418"/>
      <c r="M13" s="429"/>
      <c r="N13" s="429"/>
      <c r="O13" s="439"/>
      <c r="P13" s="440"/>
      <c r="Q13" s="412"/>
      <c r="R13" s="412"/>
      <c r="S13" s="420"/>
      <c r="T13" s="421"/>
      <c r="U13" s="776">
        <f t="shared" ref="U13" si="3">SUM(G13:T13)</f>
        <v>0</v>
      </c>
      <c r="V13" s="762"/>
      <c r="W13" s="446">
        <f>SUM(G13,I13,K13,M13,O13,Q13,S13)</f>
        <v>0</v>
      </c>
      <c r="X13" s="450">
        <f>SUM(H13,J13,L13,N13,P13,R13,T13)</f>
        <v>0</v>
      </c>
      <c r="Y13" s="581" t="str">
        <f>IF(X14=0,"",W14/X14)</f>
        <v/>
      </c>
    </row>
    <row r="14" spans="1:26" ht="14.25" customHeight="1" thickBot="1" x14ac:dyDescent="0.2">
      <c r="A14" s="308"/>
      <c r="B14" s="601"/>
      <c r="D14" s="401"/>
      <c r="E14" s="402"/>
      <c r="F14" s="403"/>
      <c r="G14" s="574"/>
      <c r="H14" s="579"/>
      <c r="I14" s="574"/>
      <c r="J14" s="598"/>
      <c r="K14" s="436"/>
      <c r="L14" s="437"/>
      <c r="M14" s="427"/>
      <c r="N14" s="428"/>
      <c r="O14" s="397"/>
      <c r="P14" s="315"/>
      <c r="Q14" s="423"/>
      <c r="R14" s="424"/>
      <c r="S14" s="425"/>
      <c r="T14" s="426"/>
      <c r="U14" s="763"/>
      <c r="V14" s="764"/>
      <c r="W14" s="442">
        <f>G14+I14+K14+M14+O14+Q14+S14</f>
        <v>0</v>
      </c>
      <c r="X14" s="453">
        <f>SUM(G14:T14)</f>
        <v>0</v>
      </c>
      <c r="Y14" s="582"/>
    </row>
    <row r="15" spans="1:26" x14ac:dyDescent="0.15">
      <c r="A15" s="306">
        <v>7</v>
      </c>
      <c r="B15" s="601"/>
      <c r="C15" s="307"/>
      <c r="D15" s="588"/>
      <c r="E15" s="589"/>
      <c r="F15" s="590"/>
      <c r="G15" s="438" t="str">
        <f>IF(G16&gt;H16,1,"")</f>
        <v/>
      </c>
      <c r="H15" s="448" t="str">
        <f>IF(H16&gt;G16,1,"")</f>
        <v/>
      </c>
      <c r="I15" s="429" t="str">
        <f>IF(I16&gt;J16,1,"")</f>
        <v/>
      </c>
      <c r="J15" s="429" t="str">
        <f>IF(J16&gt;I16,1,"")</f>
        <v/>
      </c>
      <c r="K15" s="439" t="str">
        <f>IF(K16&gt;L16,1,"")</f>
        <v/>
      </c>
      <c r="L15" s="440" t="str">
        <f>IF(L16&gt;K16,1,"")</f>
        <v/>
      </c>
      <c r="M15" s="422" t="str">
        <f>IF(M16&gt;N16,1,"")</f>
        <v/>
      </c>
      <c r="N15" s="422" t="str">
        <f>IF(N16&gt;M16,1,"")</f>
        <v/>
      </c>
      <c r="O15" s="417" t="str">
        <f>IF(O16&gt;P16,1,"")</f>
        <v/>
      </c>
      <c r="P15" s="418" t="str">
        <f>IF(P16&gt;O16,1,"")</f>
        <v/>
      </c>
      <c r="Q15" s="429" t="str">
        <f>IF(Q16&gt;R16,1,"")</f>
        <v/>
      </c>
      <c r="R15" s="429" t="str">
        <f>IF(R16&gt;Q16,1,"")</f>
        <v/>
      </c>
      <c r="S15" s="430" t="str">
        <f>IF(S16&gt;T16,1,"")</f>
        <v/>
      </c>
      <c r="T15" s="441" t="str">
        <f>IF(T16&gt;S16,1,"")</f>
        <v/>
      </c>
      <c r="U15" s="765">
        <f>SUM(G15:T15)</f>
        <v>0</v>
      </c>
      <c r="V15" s="766"/>
      <c r="W15" s="446">
        <f>SUM(G15,I15,K15,M15,O15,Q15,S15)</f>
        <v>0</v>
      </c>
      <c r="X15" s="450">
        <f>SUM(H15,J15,L15,N15,P15,R15,T15)</f>
        <v>0</v>
      </c>
      <c r="Y15" s="411" t="str">
        <f>IF(X16=0,"",W16/X16)</f>
        <v/>
      </c>
    </row>
    <row r="16" spans="1:26" ht="14.25" thickBot="1" x14ac:dyDescent="0.2">
      <c r="A16" s="308"/>
      <c r="B16" s="601"/>
      <c r="C16" s="300"/>
      <c r="D16" s="593"/>
      <c r="E16" s="594"/>
      <c r="F16" s="595"/>
      <c r="G16" s="442"/>
      <c r="H16" s="452"/>
      <c r="I16" s="427"/>
      <c r="J16" s="428"/>
      <c r="K16" s="425"/>
      <c r="L16" s="426"/>
      <c r="M16" s="444"/>
      <c r="N16" s="445"/>
      <c r="O16" s="425"/>
      <c r="P16" s="426"/>
      <c r="Q16" s="427"/>
      <c r="R16" s="428"/>
      <c r="S16" s="432"/>
      <c r="T16" s="433"/>
      <c r="U16" s="767"/>
      <c r="V16" s="768"/>
      <c r="W16" s="442">
        <f>G16+I16+K16+M16+O16+Q16+S16</f>
        <v>0</v>
      </c>
      <c r="X16" s="453">
        <f>SUM(G16:T16)</f>
        <v>0</v>
      </c>
      <c r="Y16" s="513"/>
    </row>
    <row r="17" spans="1:26" x14ac:dyDescent="0.15">
      <c r="A17" s="303"/>
      <c r="B17" s="601"/>
      <c r="D17" s="300" t="s">
        <v>64</v>
      </c>
      <c r="E17" s="300"/>
      <c r="F17" s="300"/>
      <c r="G17" s="300"/>
      <c r="H17" s="300"/>
      <c r="I17" s="300"/>
      <c r="J17" s="300"/>
      <c r="K17" s="300"/>
      <c r="L17" s="300"/>
      <c r="M17" s="300"/>
      <c r="N17" s="300"/>
      <c r="O17" s="300"/>
      <c r="P17" s="300"/>
      <c r="Q17" s="300"/>
      <c r="R17" s="300"/>
      <c r="S17" s="300"/>
      <c r="T17" s="300"/>
      <c r="W17" s="519">
        <f>SUM(W4,W6,W8,W10,W12,W14,W16)</f>
        <v>74</v>
      </c>
      <c r="X17" s="519">
        <f>SUM(X4,X6,X8,X10,X12,X14,X16)</f>
        <v>148</v>
      </c>
      <c r="Y17" s="300"/>
    </row>
    <row r="18" spans="1:26" x14ac:dyDescent="0.15">
      <c r="A18" s="303"/>
      <c r="B18" s="601"/>
      <c r="D18" s="300"/>
      <c r="E18" s="300"/>
      <c r="F18" s="300"/>
      <c r="G18" s="300"/>
      <c r="H18" s="300"/>
      <c r="I18" s="300"/>
      <c r="J18" s="300"/>
      <c r="K18" s="300"/>
      <c r="L18" s="300"/>
      <c r="M18" s="300"/>
      <c r="N18" s="300"/>
      <c r="O18" s="300"/>
      <c r="P18" s="300"/>
      <c r="Q18" s="300"/>
      <c r="R18" s="300"/>
      <c r="S18" s="300"/>
      <c r="T18" s="300"/>
      <c r="W18" s="519"/>
      <c r="X18" s="519"/>
      <c r="Y18" s="300"/>
    </row>
    <row r="19" spans="1:26" ht="15" thickBot="1" x14ac:dyDescent="0.2">
      <c r="A19" s="301" t="s">
        <v>90</v>
      </c>
      <c r="B19" s="600"/>
      <c r="C19" s="347"/>
      <c r="D19" s="347"/>
      <c r="E19" s="301"/>
      <c r="G19" s="311"/>
      <c r="I19" s="299"/>
      <c r="M19" s="523"/>
      <c r="N19" s="523"/>
    </row>
    <row r="20" spans="1:26" ht="14.25" thickBot="1" x14ac:dyDescent="0.2">
      <c r="A20" s="303"/>
      <c r="B20" s="601"/>
      <c r="D20" s="312" t="s">
        <v>52</v>
      </c>
      <c r="E20" s="319"/>
      <c r="F20" s="320" t="s">
        <v>53</v>
      </c>
      <c r="G20" s="304" t="str">
        <f>IF(D21="","",D21)</f>
        <v xml:space="preserve">堤 </v>
      </c>
      <c r="H20" s="305"/>
      <c r="I20" s="304" t="str">
        <f>IF(D23="","",D23)</f>
        <v>山田</v>
      </c>
      <c r="J20" s="305"/>
      <c r="K20" s="304" t="str">
        <f>IF(D25="","",D25)</f>
        <v>利光</v>
      </c>
      <c r="L20" s="305"/>
      <c r="M20" s="304" t="str">
        <f>IF(D27="","",D27)</f>
        <v>𡈽山</v>
      </c>
      <c r="N20" s="305"/>
      <c r="O20" s="304" t="str">
        <f>IF(D29="","",D29)</f>
        <v/>
      </c>
      <c r="P20" s="305"/>
      <c r="Q20" s="304" t="str">
        <f>IF(D31="","",D31)</f>
        <v/>
      </c>
      <c r="R20" s="305"/>
      <c r="S20" s="304" t="str">
        <f>IF(D33="","",D33)</f>
        <v/>
      </c>
      <c r="T20" s="305"/>
      <c r="U20" s="304" t="s">
        <v>54</v>
      </c>
      <c r="V20" s="684"/>
      <c r="W20" s="314" t="s">
        <v>55</v>
      </c>
      <c r="X20" s="304"/>
      <c r="Y20" s="317" t="s">
        <v>56</v>
      </c>
    </row>
    <row r="21" spans="1:26" x14ac:dyDescent="0.15">
      <c r="A21" s="306">
        <v>1</v>
      </c>
      <c r="B21" s="578" t="s">
        <v>2526</v>
      </c>
      <c r="C21" s="307" t="s">
        <v>100</v>
      </c>
      <c r="D21" s="685" t="s">
        <v>2473</v>
      </c>
      <c r="E21" s="686" t="s">
        <v>2474</v>
      </c>
      <c r="F21" s="687" t="s">
        <v>807</v>
      </c>
      <c r="G21" s="645"/>
      <c r="H21" s="688"/>
      <c r="I21" s="650">
        <v>1</v>
      </c>
      <c r="J21" s="650"/>
      <c r="K21" s="689">
        <v>1</v>
      </c>
      <c r="L21" s="690"/>
      <c r="M21" s="691"/>
      <c r="N21" s="691">
        <v>1</v>
      </c>
      <c r="O21" s="689"/>
      <c r="P21" s="690"/>
      <c r="Q21" s="650" t="str">
        <f>IF(Q22&gt;R22,1,"")</f>
        <v/>
      </c>
      <c r="R21" s="650" t="str">
        <f>IF(R22&gt;Q22,1,"")</f>
        <v/>
      </c>
      <c r="S21" s="689" t="str">
        <f>IF(S22&gt;T22,1,"")</f>
        <v/>
      </c>
      <c r="T21" s="690" t="str">
        <f>IF(T22&gt;S22,1,"")</f>
        <v/>
      </c>
      <c r="U21" s="775">
        <f>SUM(G21:T21)</f>
        <v>3</v>
      </c>
      <c r="V21" s="754"/>
      <c r="W21" s="650">
        <f>SUM(G21,I21,K21,M21,O21,Q21,S21)</f>
        <v>2</v>
      </c>
      <c r="X21" s="651">
        <f>SUM(H21,J21,L21,N21,P21,R21,T21)</f>
        <v>1</v>
      </c>
      <c r="Y21" s="652">
        <f>IF(X22=0,"",W22/X22)</f>
        <v>0.55882352941176472</v>
      </c>
    </row>
    <row r="22" spans="1:26" ht="14.25" thickBot="1" x14ac:dyDescent="0.2">
      <c r="A22" s="308"/>
      <c r="B22" s="601"/>
      <c r="D22" s="692"/>
      <c r="E22" s="693"/>
      <c r="F22" s="694"/>
      <c r="G22" s="695"/>
      <c r="H22" s="696"/>
      <c r="I22" s="666">
        <v>8</v>
      </c>
      <c r="J22" s="697">
        <v>3</v>
      </c>
      <c r="K22" s="698">
        <v>8</v>
      </c>
      <c r="L22" s="699">
        <v>4</v>
      </c>
      <c r="M22" s="666">
        <v>3</v>
      </c>
      <c r="N22" s="697">
        <v>8</v>
      </c>
      <c r="O22" s="698"/>
      <c r="P22" s="699"/>
      <c r="Q22" s="666"/>
      <c r="R22" s="697"/>
      <c r="S22" s="698"/>
      <c r="T22" s="699"/>
      <c r="U22" s="755"/>
      <c r="V22" s="756"/>
      <c r="W22" s="666">
        <f>G22+I22+K22+M22+O22+Q22+S22</f>
        <v>19</v>
      </c>
      <c r="X22" s="667">
        <f>SUM(G22:T22)</f>
        <v>34</v>
      </c>
      <c r="Y22" s="668" t="s">
        <v>2549</v>
      </c>
    </row>
    <row r="23" spans="1:26" x14ac:dyDescent="0.15">
      <c r="A23" s="306">
        <v>2</v>
      </c>
      <c r="B23" s="578" t="s">
        <v>2526</v>
      </c>
      <c r="C23" s="307" t="s">
        <v>100</v>
      </c>
      <c r="D23" s="602" t="s">
        <v>2440</v>
      </c>
      <c r="E23" s="603" t="s">
        <v>2441</v>
      </c>
      <c r="F23" s="604" t="s">
        <v>2442</v>
      </c>
      <c r="G23" s="449"/>
      <c r="H23" s="454">
        <v>1</v>
      </c>
      <c r="I23" s="416"/>
      <c r="J23" s="416"/>
      <c r="K23" s="417">
        <v>1</v>
      </c>
      <c r="L23" s="418"/>
      <c r="M23" s="419"/>
      <c r="N23" s="419">
        <v>1</v>
      </c>
      <c r="O23" s="417"/>
      <c r="P23" s="418"/>
      <c r="Q23" s="419" t="str">
        <f>IF(Q24&gt;R24,1,"")</f>
        <v/>
      </c>
      <c r="R23" s="419" t="str">
        <f>IF(R24&gt;Q24,1,"")</f>
        <v/>
      </c>
      <c r="S23" s="417" t="str">
        <f>IF(S24&gt;T24,1,"")</f>
        <v/>
      </c>
      <c r="T23" s="418" t="str">
        <f>IF(T24&gt;S24,1,"")</f>
        <v/>
      </c>
      <c r="U23" s="749">
        <f>SUM(G23:T23)</f>
        <v>3</v>
      </c>
      <c r="V23" s="750"/>
      <c r="W23" s="446">
        <f t="shared" ref="W23" si="4">SUM(G23,I23,K23,M23,O23,Q23,S23)</f>
        <v>1</v>
      </c>
      <c r="X23" s="450">
        <f t="shared" ref="X23" si="5">SUM(H23,J23,L23,N23,P23,R23,T23)</f>
        <v>2</v>
      </c>
      <c r="Y23" s="581">
        <f>IF(X24=0,"",W24/X24)</f>
        <v>0.36666666666666664</v>
      </c>
    </row>
    <row r="24" spans="1:26" ht="14.25" thickBot="1" x14ac:dyDescent="0.2">
      <c r="A24" s="308"/>
      <c r="B24" s="601"/>
      <c r="D24" s="608"/>
      <c r="E24" s="609"/>
      <c r="F24" s="610"/>
      <c r="G24" s="427">
        <v>3</v>
      </c>
      <c r="H24" s="426">
        <v>8</v>
      </c>
      <c r="I24" s="423"/>
      <c r="J24" s="424"/>
      <c r="K24" s="425">
        <v>8</v>
      </c>
      <c r="L24" s="426">
        <v>3</v>
      </c>
      <c r="M24" s="427">
        <v>0</v>
      </c>
      <c r="N24" s="428">
        <v>8</v>
      </c>
      <c r="O24" s="425"/>
      <c r="P24" s="426"/>
      <c r="Q24" s="427"/>
      <c r="R24" s="428"/>
      <c r="S24" s="425"/>
      <c r="T24" s="426"/>
      <c r="U24" s="751"/>
      <c r="V24" s="752"/>
      <c r="W24" s="442">
        <f t="shared" ref="W24" si="6">G24+I24+K24+M24+O24+Q24+S24</f>
        <v>11</v>
      </c>
      <c r="X24" s="453">
        <f t="shared" ref="X24" si="7">SUM(G24:T24)</f>
        <v>30</v>
      </c>
      <c r="Y24" s="582" t="s">
        <v>2561</v>
      </c>
    </row>
    <row r="25" spans="1:26" x14ac:dyDescent="0.15">
      <c r="A25" s="306">
        <v>3</v>
      </c>
      <c r="B25" s="578" t="s">
        <v>2526</v>
      </c>
      <c r="C25" s="307"/>
      <c r="D25" s="338" t="s">
        <v>2531</v>
      </c>
      <c r="E25" s="339" t="s">
        <v>2530</v>
      </c>
      <c r="F25" s="340" t="s">
        <v>2529</v>
      </c>
      <c r="G25" s="449"/>
      <c r="H25" s="454">
        <v>1</v>
      </c>
      <c r="I25" s="429"/>
      <c r="J25" s="429">
        <v>1</v>
      </c>
      <c r="K25" s="430"/>
      <c r="L25" s="431"/>
      <c r="M25" s="422"/>
      <c r="N25" s="422">
        <v>1</v>
      </c>
      <c r="O25" s="420"/>
      <c r="P25" s="421"/>
      <c r="Q25" s="419" t="str">
        <f>IF(Q26&gt;R26,1,"")</f>
        <v/>
      </c>
      <c r="R25" s="419" t="str">
        <f>IF(R26&gt;Q26,1,"")</f>
        <v/>
      </c>
      <c r="S25" s="420" t="str">
        <f>IF(S26&gt;T26,1,"")</f>
        <v/>
      </c>
      <c r="T25" s="421" t="str">
        <f>IF(T26&gt;S26,1,"")</f>
        <v/>
      </c>
      <c r="U25" s="749">
        <f>SUM(G25:T25)</f>
        <v>3</v>
      </c>
      <c r="V25" s="750"/>
      <c r="W25" s="446">
        <f t="shared" ref="W25" si="8">SUM(G25,I25,K25,M25,O25,Q25,S25)</f>
        <v>0</v>
      </c>
      <c r="X25" s="450">
        <f t="shared" ref="X25" si="9">SUM(H25,J25,L25,N25,P25,R25,T25)</f>
        <v>3</v>
      </c>
      <c r="Y25" s="581">
        <f>IF(X26=0,"",W26/X26)</f>
        <v>0.29411764705882354</v>
      </c>
    </row>
    <row r="26" spans="1:26" ht="14.25" thickBot="1" x14ac:dyDescent="0.2">
      <c r="A26" s="308"/>
      <c r="B26" s="601"/>
      <c r="D26" s="568"/>
      <c r="E26" s="569"/>
      <c r="F26" s="570"/>
      <c r="G26" s="427">
        <v>4</v>
      </c>
      <c r="H26" s="426">
        <v>8</v>
      </c>
      <c r="I26" s="427">
        <v>3</v>
      </c>
      <c r="J26" s="428">
        <v>8</v>
      </c>
      <c r="K26" s="432"/>
      <c r="L26" s="433"/>
      <c r="M26" s="427">
        <v>3</v>
      </c>
      <c r="N26" s="428">
        <v>8</v>
      </c>
      <c r="O26" s="425"/>
      <c r="P26" s="426"/>
      <c r="Q26" s="427"/>
      <c r="R26" s="428"/>
      <c r="S26" s="425"/>
      <c r="T26" s="426"/>
      <c r="U26" s="751"/>
      <c r="V26" s="752"/>
      <c r="W26" s="442">
        <f t="shared" ref="W26" si="10">G26+I26+K26+M26+O26+Q26+S26</f>
        <v>10</v>
      </c>
      <c r="X26" s="453">
        <f t="shared" ref="X26" si="11">SUM(G26:T26)</f>
        <v>34</v>
      </c>
      <c r="Y26" s="582" t="s">
        <v>2562</v>
      </c>
    </row>
    <row r="27" spans="1:26" x14ac:dyDescent="0.15">
      <c r="A27" s="306">
        <v>4</v>
      </c>
      <c r="B27" s="601"/>
      <c r="C27" s="307"/>
      <c r="D27" s="588" t="s">
        <v>2532</v>
      </c>
      <c r="E27" s="589" t="s">
        <v>2533</v>
      </c>
      <c r="F27" s="590" t="s">
        <v>2529</v>
      </c>
      <c r="G27" s="549">
        <v>1</v>
      </c>
      <c r="H27" s="613"/>
      <c r="I27" s="544">
        <v>1</v>
      </c>
      <c r="J27" s="544"/>
      <c r="K27" s="539">
        <v>1</v>
      </c>
      <c r="L27" s="540"/>
      <c r="M27" s="545"/>
      <c r="N27" s="614"/>
      <c r="O27" s="537"/>
      <c r="P27" s="538"/>
      <c r="Q27" s="559" t="str">
        <f>IF(Q28&gt;R28,1,"")</f>
        <v/>
      </c>
      <c r="R27" s="559" t="str">
        <f>IF(R28&gt;Q28,1,"")</f>
        <v/>
      </c>
      <c r="S27" s="537" t="str">
        <f>IF(S28&gt;T28,1,"")</f>
        <v/>
      </c>
      <c r="T27" s="538" t="str">
        <f>IF(T28&gt;S28,1,"")</f>
        <v/>
      </c>
      <c r="U27" s="757">
        <f t="shared" ref="U27" si="12">SUM(G27:T27)</f>
        <v>3</v>
      </c>
      <c r="V27" s="758"/>
      <c r="W27" s="546">
        <f t="shared" ref="W27" si="13">SUM(G27,I27,K27,M27,O27,Q27,S27)</f>
        <v>3</v>
      </c>
      <c r="X27" s="613">
        <f t="shared" ref="X27" si="14">SUM(H27,J27,L27,N27,P27,R27,T27)</f>
        <v>0</v>
      </c>
      <c r="Y27" s="592">
        <f>IF(X28=0,"",W28/X28)</f>
        <v>0.8</v>
      </c>
    </row>
    <row r="28" spans="1:26" ht="14.25" thickBot="1" x14ac:dyDescent="0.2">
      <c r="A28" s="308"/>
      <c r="B28" s="601"/>
      <c r="D28" s="593"/>
      <c r="E28" s="594"/>
      <c r="F28" s="595"/>
      <c r="G28" s="615">
        <v>8</v>
      </c>
      <c r="H28" s="616">
        <v>3</v>
      </c>
      <c r="I28" s="542">
        <v>8</v>
      </c>
      <c r="J28" s="543">
        <v>0</v>
      </c>
      <c r="K28" s="560">
        <v>8</v>
      </c>
      <c r="L28" s="561">
        <v>3</v>
      </c>
      <c r="M28" s="552"/>
      <c r="N28" s="553"/>
      <c r="O28" s="535"/>
      <c r="P28" s="536"/>
      <c r="Q28" s="542"/>
      <c r="R28" s="543"/>
      <c r="S28" s="535"/>
      <c r="T28" s="536"/>
      <c r="U28" s="759"/>
      <c r="V28" s="760"/>
      <c r="W28" s="533">
        <f t="shared" ref="W28" si="15">G28+I28+K28+M28+O28+Q28+S28</f>
        <v>24</v>
      </c>
      <c r="X28" s="636">
        <f t="shared" ref="X28" si="16">SUM(G28:T28)</f>
        <v>30</v>
      </c>
      <c r="Y28" s="580" t="s">
        <v>2545</v>
      </c>
      <c r="Z28" s="310"/>
    </row>
    <row r="29" spans="1:26" x14ac:dyDescent="0.15">
      <c r="A29" s="306">
        <v>5</v>
      </c>
      <c r="B29" s="601"/>
      <c r="C29" s="307"/>
      <c r="D29" s="341"/>
      <c r="E29" s="342"/>
      <c r="F29" s="337"/>
      <c r="G29" s="438"/>
      <c r="H29" s="448"/>
      <c r="I29" s="438"/>
      <c r="J29" s="438"/>
      <c r="K29" s="439"/>
      <c r="L29" s="440"/>
      <c r="M29" s="422"/>
      <c r="N29" s="422"/>
      <c r="O29" s="430"/>
      <c r="P29" s="441"/>
      <c r="Q29" s="435" t="str">
        <f>IF(Q30&gt;R30,1,"")</f>
        <v/>
      </c>
      <c r="R29" s="435" t="str">
        <f>IF(R30&gt;Q30,1,"")</f>
        <v/>
      </c>
      <c r="S29" s="420" t="str">
        <f>IF(S30&gt;T30,1,"")</f>
        <v/>
      </c>
      <c r="T29" s="421" t="str">
        <f>IF(T30&gt;S30,1,"")</f>
        <v/>
      </c>
      <c r="U29" s="761">
        <f t="shared" ref="U29" si="17">SUM(G29:T29)</f>
        <v>0</v>
      </c>
      <c r="V29" s="762"/>
      <c r="W29" s="446">
        <f t="shared" ref="W29" si="18">SUM(G29,I29,K29,M29,O29,Q29,S29)</f>
        <v>0</v>
      </c>
      <c r="X29" s="450">
        <f t="shared" ref="X29" si="19">SUM(H29,J29,L29,N29,P29,R29,T29)</f>
        <v>0</v>
      </c>
      <c r="Y29" s="581" t="str">
        <f>IF(X30=0,"",W30/X30)</f>
        <v/>
      </c>
    </row>
    <row r="30" spans="1:26" ht="14.25" thickBot="1" x14ac:dyDescent="0.2">
      <c r="A30" s="308"/>
      <c r="B30" s="601"/>
      <c r="D30" s="391"/>
      <c r="E30" s="392"/>
      <c r="F30" s="393"/>
      <c r="G30" s="442"/>
      <c r="H30" s="452"/>
      <c r="I30" s="442"/>
      <c r="J30" s="443"/>
      <c r="K30" s="425"/>
      <c r="L30" s="426"/>
      <c r="M30" s="425"/>
      <c r="N30" s="426"/>
      <c r="O30" s="432"/>
      <c r="P30" s="433"/>
      <c r="Q30" s="427"/>
      <c r="R30" s="428"/>
      <c r="S30" s="425"/>
      <c r="T30" s="426"/>
      <c r="U30" s="763"/>
      <c r="V30" s="764"/>
      <c r="W30" s="442">
        <f t="shared" ref="W30" si="20">G30+I30+K30+M30+O30+Q30+S30</f>
        <v>0</v>
      </c>
      <c r="X30" s="453">
        <f t="shared" ref="X30" si="21">SUM(G30:T30)</f>
        <v>0</v>
      </c>
      <c r="Y30" s="582"/>
    </row>
    <row r="31" spans="1:26" x14ac:dyDescent="0.15">
      <c r="A31" s="306">
        <v>6</v>
      </c>
      <c r="B31" s="601"/>
      <c r="C31" s="307"/>
      <c r="D31" s="338"/>
      <c r="E31" s="339"/>
      <c r="F31" s="340"/>
      <c r="G31" s="438"/>
      <c r="H31" s="457"/>
      <c r="I31" s="429"/>
      <c r="J31" s="429"/>
      <c r="K31" s="417"/>
      <c r="L31" s="418"/>
      <c r="M31" s="429"/>
      <c r="N31" s="429"/>
      <c r="O31" s="439"/>
      <c r="P31" s="440"/>
      <c r="Q31" s="412"/>
      <c r="R31" s="412"/>
      <c r="S31" s="420" t="str">
        <f>IF(S32&gt;T32,1,"")</f>
        <v/>
      </c>
      <c r="T31" s="421" t="str">
        <f>IF(T32&gt;S32,1,"")</f>
        <v/>
      </c>
      <c r="U31" s="765">
        <v>0</v>
      </c>
      <c r="V31" s="766"/>
      <c r="W31" s="446">
        <f>SUM(G31,I31,K31,M31,O31,Q31,S31)</f>
        <v>0</v>
      </c>
      <c r="X31" s="450">
        <f>SUM(H31,J31,L31,N31,P31,R31,T31)</f>
        <v>0</v>
      </c>
      <c r="Y31" s="411" t="str">
        <f>IF(X32=0,"",W32/X32)</f>
        <v/>
      </c>
    </row>
    <row r="32" spans="1:26" ht="14.25" thickBot="1" x14ac:dyDescent="0.2">
      <c r="A32" s="308"/>
      <c r="B32" s="601"/>
      <c r="D32" s="310"/>
      <c r="E32" s="300"/>
      <c r="F32" s="321"/>
      <c r="G32" s="442"/>
      <c r="H32" s="452"/>
      <c r="I32" s="427"/>
      <c r="J32" s="428"/>
      <c r="K32" s="436"/>
      <c r="L32" s="437"/>
      <c r="M32" s="427"/>
      <c r="N32" s="428"/>
      <c r="O32" s="397"/>
      <c r="P32" s="315"/>
      <c r="Q32" s="423"/>
      <c r="R32" s="424"/>
      <c r="S32" s="425"/>
      <c r="T32" s="426"/>
      <c r="U32" s="767"/>
      <c r="V32" s="768"/>
      <c r="W32" s="442">
        <f>G32+I32+K32+M32+O32+Q32+S32</f>
        <v>0</v>
      </c>
      <c r="X32" s="453">
        <f>SUM(G32:T32)</f>
        <v>0</v>
      </c>
      <c r="Y32" s="513"/>
    </row>
    <row r="33" spans="1:27" ht="13.5" customHeight="1" x14ac:dyDescent="0.15">
      <c r="A33" s="306">
        <v>7</v>
      </c>
      <c r="B33" s="601"/>
      <c r="C33" s="307"/>
      <c r="D33" s="338"/>
      <c r="E33" s="339"/>
      <c r="F33" s="340"/>
      <c r="G33" s="438"/>
      <c r="H33" s="448"/>
      <c r="I33" s="429"/>
      <c r="J33" s="429"/>
      <c r="K33" s="439"/>
      <c r="L33" s="440"/>
      <c r="M33" s="422"/>
      <c r="N33" s="422"/>
      <c r="O33" s="417"/>
      <c r="P33" s="418"/>
      <c r="Q33" s="429" t="str">
        <f>IF(Q34&gt;R34,1,"")</f>
        <v/>
      </c>
      <c r="R33" s="429"/>
      <c r="S33" s="430" t="str">
        <f>IF(S34&gt;T34,1,"")</f>
        <v/>
      </c>
      <c r="T33" s="441" t="str">
        <f>IF(T34&gt;S34,1,"")</f>
        <v/>
      </c>
      <c r="U33" s="765">
        <f>SUM(G33:T33)</f>
        <v>0</v>
      </c>
      <c r="V33" s="766"/>
      <c r="W33" s="446">
        <f>SUM(G33,I33,K33,M33,O33,Q33,S33)</f>
        <v>0</v>
      </c>
      <c r="X33" s="450">
        <f>SUM(H33,J33,L33,N33,P33,R33,T33)</f>
        <v>0</v>
      </c>
      <c r="Y33" s="411" t="str">
        <f>IF(X34=0,"",W34/X34)</f>
        <v/>
      </c>
    </row>
    <row r="34" spans="1:27" ht="14.25" customHeight="1" thickBot="1" x14ac:dyDescent="0.2">
      <c r="A34" s="308"/>
      <c r="B34" s="601"/>
      <c r="D34" s="344"/>
      <c r="E34" s="345"/>
      <c r="F34" s="346"/>
      <c r="G34" s="442"/>
      <c r="H34" s="452"/>
      <c r="I34" s="427"/>
      <c r="J34" s="428"/>
      <c r="K34" s="425"/>
      <c r="L34" s="426"/>
      <c r="M34" s="444"/>
      <c r="N34" s="445"/>
      <c r="O34" s="425"/>
      <c r="P34" s="426"/>
      <c r="Q34" s="427"/>
      <c r="R34" s="428"/>
      <c r="S34" s="432"/>
      <c r="T34" s="433"/>
      <c r="U34" s="767"/>
      <c r="V34" s="768"/>
      <c r="W34" s="442">
        <f>G34+I34+K34+M34+O34+Q34+S34</f>
        <v>0</v>
      </c>
      <c r="X34" s="453">
        <f>SUM(G34:T34)</f>
        <v>0</v>
      </c>
      <c r="Y34" s="513"/>
    </row>
    <row r="35" spans="1:27" x14ac:dyDescent="0.15">
      <c r="A35" s="303"/>
      <c r="B35" s="601"/>
      <c r="D35" s="300" t="s">
        <v>64</v>
      </c>
      <c r="E35" s="300"/>
      <c r="F35" s="300"/>
      <c r="G35" s="300"/>
      <c r="H35" s="300"/>
      <c r="I35" s="300"/>
      <c r="J35" s="300"/>
      <c r="K35" s="300"/>
      <c r="L35" s="300"/>
      <c r="M35" s="300"/>
      <c r="N35" s="300"/>
      <c r="O35" s="300"/>
      <c r="P35" s="300"/>
      <c r="Q35" s="300"/>
      <c r="R35" s="300"/>
      <c r="S35" s="300"/>
      <c r="T35" s="300"/>
      <c r="W35" s="519">
        <f>SUM(W22,W24,W26,W28,W30,W32,W34)</f>
        <v>64</v>
      </c>
      <c r="X35" s="519">
        <f>SUM(X22,X24,X26,X28,X30,X32,X34)</f>
        <v>128</v>
      </c>
      <c r="Y35" s="300"/>
    </row>
    <row r="36" spans="1:27" ht="15" thickBot="1" x14ac:dyDescent="0.2">
      <c r="A36" s="343"/>
      <c r="B36" s="600"/>
      <c r="C36" s="270"/>
      <c r="D36" s="270"/>
      <c r="E36" s="301"/>
      <c r="F36" s="410"/>
      <c r="G36" s="523"/>
      <c r="H36" s="309"/>
      <c r="I36" s="309"/>
      <c r="J36" s="309"/>
      <c r="K36" s="309"/>
      <c r="L36" s="309"/>
      <c r="M36" s="309"/>
      <c r="N36" s="309"/>
      <c r="O36" s="309"/>
      <c r="P36" s="309"/>
      <c r="Q36" s="309"/>
      <c r="R36" s="309"/>
      <c r="S36" s="521"/>
      <c r="T36" s="521"/>
      <c r="W36" s="309"/>
      <c r="X36" s="309"/>
      <c r="Y36" s="309"/>
    </row>
    <row r="37" spans="1:27" ht="14.25" hidden="1" thickBot="1" x14ac:dyDescent="0.2">
      <c r="A37" s="303"/>
      <c r="B37" s="601"/>
      <c r="D37" s="312" t="s">
        <v>52</v>
      </c>
      <c r="E37" s="319"/>
      <c r="F37" s="320" t="s">
        <v>53</v>
      </c>
      <c r="G37" s="304" t="str">
        <f>IF(D38="","",D38)</f>
        <v/>
      </c>
      <c r="H37" s="305"/>
      <c r="I37" s="304" t="str">
        <f>IF(D40="","",D40)</f>
        <v/>
      </c>
      <c r="J37" s="305"/>
      <c r="K37" s="304" t="str">
        <f>IF(D42="","",D42)</f>
        <v/>
      </c>
      <c r="L37" s="305"/>
      <c r="M37" s="304" t="str">
        <f>IF(D44="","",D44)</f>
        <v/>
      </c>
      <c r="N37" s="305"/>
      <c r="O37" s="304" t="str">
        <f>IF(D46="","",D46)</f>
        <v/>
      </c>
      <c r="P37" s="305"/>
      <c r="Q37" s="304" t="str">
        <f>IF(D48="","",D48)</f>
        <v/>
      </c>
      <c r="R37" s="305"/>
      <c r="S37" s="304" t="str">
        <f>IF(D50="","",D50)</f>
        <v/>
      </c>
      <c r="T37" s="305"/>
      <c r="U37" s="524" t="s">
        <v>54</v>
      </c>
      <c r="V37" s="525"/>
      <c r="W37" s="314" t="s">
        <v>55</v>
      </c>
      <c r="X37" s="304"/>
      <c r="Y37" s="317" t="s">
        <v>56</v>
      </c>
    </row>
    <row r="38" spans="1:27" ht="13.15" hidden="1" customHeight="1" x14ac:dyDescent="0.2">
      <c r="A38" s="306">
        <v>1</v>
      </c>
      <c r="B38" s="601"/>
      <c r="C38" s="307" t="s">
        <v>100</v>
      </c>
      <c r="D38" s="338"/>
      <c r="E38" s="339"/>
      <c r="F38" s="340"/>
      <c r="G38" s="412"/>
      <c r="H38" s="413" t="str">
        <f>IF(H39&gt;G39,1,"")</f>
        <v/>
      </c>
      <c r="I38" s="446" t="str">
        <f>IF(I39&gt;J39,1,"")</f>
        <v/>
      </c>
      <c r="J38" s="446" t="str">
        <f>IF(J39&gt;I39,1,"")</f>
        <v/>
      </c>
      <c r="K38" s="447" t="str">
        <f>IF(K39&gt;L39,1,"")</f>
        <v/>
      </c>
      <c r="L38" s="448" t="str">
        <f>IF(L39&gt;K39,1,"")</f>
        <v/>
      </c>
      <c r="M38" s="449" t="str">
        <f>IF(M39&gt;N39,1,"")</f>
        <v/>
      </c>
      <c r="N38" s="449" t="str">
        <f>IF(N39&gt;M39,1,"")</f>
        <v/>
      </c>
      <c r="O38" s="447" t="str">
        <f>IF(O39&gt;P39,1,"")</f>
        <v/>
      </c>
      <c r="P38" s="448" t="str">
        <f>IF(P39&gt;O39,1,"")</f>
        <v/>
      </c>
      <c r="Q38" s="446" t="str">
        <f>IF(Q39&gt;R39,1,"")</f>
        <v/>
      </c>
      <c r="R38" s="446" t="str">
        <f>IF(R39&gt;Q39,1,"")</f>
        <v/>
      </c>
      <c r="S38" s="447" t="str">
        <f>IF(S39&gt;T39,1,"")</f>
        <v/>
      </c>
      <c r="T38" s="448" t="str">
        <f>IF(T39&gt;S39,1,"")</f>
        <v/>
      </c>
      <c r="U38" s="769">
        <f>SUM(G38:T38)</f>
        <v>0</v>
      </c>
      <c r="V38" s="770"/>
      <c r="W38" s="446">
        <f>SUM(G38,I38,K38,M38,O38,Q38,S38)</f>
        <v>0</v>
      </c>
      <c r="X38" s="450">
        <f>SUM(H38,J38,L38,N38,P38,R38,T38)</f>
        <v>0</v>
      </c>
      <c r="Y38" s="411" t="str">
        <f>IF(X39=0,"",W39/X39)</f>
        <v/>
      </c>
      <c r="Z38" s="773"/>
      <c r="AA38" s="529"/>
    </row>
    <row r="39" spans="1:27" ht="13.15" hidden="1" customHeight="1" thickBot="1" x14ac:dyDescent="0.25">
      <c r="A39" s="303"/>
      <c r="B39" s="601"/>
      <c r="D39" s="398"/>
      <c r="E39" s="399"/>
      <c r="F39" s="400"/>
      <c r="G39" s="414"/>
      <c r="H39" s="415"/>
      <c r="I39" s="442"/>
      <c r="J39" s="443"/>
      <c r="K39" s="451"/>
      <c r="L39" s="452"/>
      <c r="M39" s="442"/>
      <c r="N39" s="443"/>
      <c r="O39" s="451"/>
      <c r="P39" s="452"/>
      <c r="Q39" s="442"/>
      <c r="R39" s="443"/>
      <c r="S39" s="451"/>
      <c r="T39" s="452"/>
      <c r="U39" s="771"/>
      <c r="V39" s="772"/>
      <c r="W39" s="442">
        <f>G39+I39+K39+M39+O39+Q39+S39</f>
        <v>0</v>
      </c>
      <c r="X39" s="453">
        <f>SUM(G39:T39)</f>
        <v>0</v>
      </c>
      <c r="Y39" s="531"/>
      <c r="Z39" s="773"/>
      <c r="AA39" s="529"/>
    </row>
    <row r="40" spans="1:27" hidden="1" x14ac:dyDescent="0.15">
      <c r="A40" s="306">
        <v>2</v>
      </c>
      <c r="B40" s="601"/>
      <c r="C40" s="307" t="s">
        <v>99</v>
      </c>
      <c r="D40" s="404"/>
      <c r="E40" s="405"/>
      <c r="F40" s="406"/>
      <c r="G40" s="449" t="str">
        <f>IF(G41&gt;H41,1,"")</f>
        <v/>
      </c>
      <c r="H40" s="454" t="str">
        <f>IF(H41&gt;G41,1,"")</f>
        <v/>
      </c>
      <c r="I40" s="416"/>
      <c r="J40" s="416"/>
      <c r="K40" s="417" t="str">
        <f>IF(K41&gt;L41,1,"")</f>
        <v/>
      </c>
      <c r="L40" s="418" t="str">
        <f>IF(L41&gt;K41,1,"")</f>
        <v/>
      </c>
      <c r="M40" s="419" t="str">
        <f>IF(M41&gt;N41,1,"")</f>
        <v/>
      </c>
      <c r="N40" s="419" t="str">
        <f>IF(N41&gt;M41,1,"")</f>
        <v/>
      </c>
      <c r="O40" s="417" t="str">
        <f>IF(O41&gt;P41,1,"")</f>
        <v/>
      </c>
      <c r="P40" s="418" t="str">
        <f>IF(P41&gt;O41,1,"")</f>
        <v/>
      </c>
      <c r="Q40" s="419" t="str">
        <f>IF(Q41&gt;R41,1,"")</f>
        <v/>
      </c>
      <c r="R40" s="419" t="str">
        <f>IF(R41&gt;Q41,1,"")</f>
        <v/>
      </c>
      <c r="S40" s="417" t="str">
        <f>IF(S41&gt;T41,1,"")</f>
        <v/>
      </c>
      <c r="T40" s="418" t="str">
        <f>IF(T41&gt;S41,1,"")</f>
        <v/>
      </c>
      <c r="U40" s="765">
        <f>SUM(G40:T40)</f>
        <v>0</v>
      </c>
      <c r="V40" s="766"/>
      <c r="W40" s="446">
        <f>SUM(G40,I40,K40,M40,O40,Q40,S40)</f>
        <v>0</v>
      </c>
      <c r="X40" s="450">
        <f>SUM(H40,J40,L40,N40,P40,R40,T40)</f>
        <v>0</v>
      </c>
      <c r="Y40" s="411" t="str">
        <f>IF(X41=0,"",W41/X41)</f>
        <v/>
      </c>
    </row>
    <row r="41" spans="1:27" ht="14.25" hidden="1" thickBot="1" x14ac:dyDescent="0.2">
      <c r="A41" s="303"/>
      <c r="B41" s="601"/>
      <c r="D41" s="407"/>
      <c r="E41" s="408"/>
      <c r="F41" s="409"/>
      <c r="G41" s="427"/>
      <c r="H41" s="426"/>
      <c r="I41" s="423"/>
      <c r="J41" s="424"/>
      <c r="K41" s="425"/>
      <c r="L41" s="426"/>
      <c r="M41" s="427"/>
      <c r="N41" s="428"/>
      <c r="O41" s="425"/>
      <c r="P41" s="426"/>
      <c r="Q41" s="427"/>
      <c r="R41" s="428"/>
      <c r="S41" s="425"/>
      <c r="T41" s="426"/>
      <c r="U41" s="767"/>
      <c r="V41" s="768"/>
      <c r="W41" s="442">
        <f>G41+I41+K41+M41+O41+Q41+S41</f>
        <v>0</v>
      </c>
      <c r="X41" s="453">
        <f>SUM(G41:T41)</f>
        <v>0</v>
      </c>
      <c r="Y41" s="531"/>
    </row>
    <row r="42" spans="1:27" hidden="1" x14ac:dyDescent="0.15">
      <c r="A42" s="306">
        <v>3</v>
      </c>
      <c r="B42" s="601"/>
      <c r="C42" s="307"/>
      <c r="D42" s="338"/>
      <c r="E42" s="339"/>
      <c r="F42" s="340"/>
      <c r="G42" s="449" t="str">
        <f>IF(G43&gt;H43,1,"")</f>
        <v/>
      </c>
      <c r="H42" s="454" t="str">
        <f>IF(H43&gt;G43,1,"")</f>
        <v/>
      </c>
      <c r="I42" s="429" t="str">
        <f>IF(I43&gt;J43,1,"")</f>
        <v/>
      </c>
      <c r="J42" s="429" t="str">
        <f>IF(J43&gt;I43,1,"")</f>
        <v/>
      </c>
      <c r="K42" s="430" t="str">
        <f>IF(K43&gt;L43,1,"")</f>
        <v/>
      </c>
      <c r="L42" s="431" t="str">
        <f>IF(L43&gt;K43,1,"")</f>
        <v/>
      </c>
      <c r="M42" s="422" t="str">
        <f>IF(M43&gt;N43,1,"")</f>
        <v/>
      </c>
      <c r="N42" s="422" t="str">
        <f>IF(N43&gt;M43,1,"")</f>
        <v/>
      </c>
      <c r="O42" s="420" t="str">
        <f>IF(O43&gt;P43,1,"")</f>
        <v/>
      </c>
      <c r="P42" s="421" t="str">
        <f>IF(P43&gt;O43,1,"")</f>
        <v/>
      </c>
      <c r="Q42" s="419" t="str">
        <f>IF(Q43&gt;R43,1,"")</f>
        <v/>
      </c>
      <c r="R42" s="419" t="str">
        <f>IF(R43&gt;Q43,1,"")</f>
        <v/>
      </c>
      <c r="S42" s="420" t="str">
        <f>IF(S43&gt;T43,1,"")</f>
        <v/>
      </c>
      <c r="T42" s="421" t="str">
        <f>IF(T43&gt;S43,1,"")</f>
        <v/>
      </c>
      <c r="U42" s="765">
        <f>SUM(G42:T42)</f>
        <v>0</v>
      </c>
      <c r="V42" s="766"/>
      <c r="W42" s="446">
        <f>SUM(G42,I42,K42,M42,O42,Q42,S42)</f>
        <v>0</v>
      </c>
      <c r="X42" s="450">
        <f>SUM(H42,J42,L42,N42,P42,R42,T42)</f>
        <v>0</v>
      </c>
      <c r="Y42" s="507" t="str">
        <f>IF(X43=0,"",W43/X43)</f>
        <v/>
      </c>
      <c r="Z42" s="774"/>
      <c r="AA42" s="562"/>
    </row>
    <row r="43" spans="1:27" ht="14.25" hidden="1" thickBot="1" x14ac:dyDescent="0.2">
      <c r="A43" s="303"/>
      <c r="B43" s="601"/>
      <c r="D43" s="401"/>
      <c r="E43" s="402"/>
      <c r="F43" s="403"/>
      <c r="G43" s="427"/>
      <c r="H43" s="426"/>
      <c r="I43" s="427"/>
      <c r="J43" s="428"/>
      <c r="K43" s="432"/>
      <c r="L43" s="433"/>
      <c r="M43" s="427"/>
      <c r="N43" s="428"/>
      <c r="O43" s="425"/>
      <c r="P43" s="426"/>
      <c r="Q43" s="427"/>
      <c r="R43" s="428"/>
      <c r="S43" s="425"/>
      <c r="T43" s="426"/>
      <c r="U43" s="767"/>
      <c r="V43" s="768"/>
      <c r="W43" s="442">
        <f>G43+I43+K43+M43+O43+Q43+S43</f>
        <v>0</v>
      </c>
      <c r="X43" s="453">
        <f>SUM(G43:T43)</f>
        <v>0</v>
      </c>
      <c r="Y43" s="531"/>
      <c r="Z43" s="774"/>
      <c r="AA43" s="562"/>
    </row>
    <row r="44" spans="1:27" hidden="1" x14ac:dyDescent="0.15">
      <c r="A44" s="306">
        <v>4</v>
      </c>
      <c r="B44" s="601"/>
      <c r="C44" s="307"/>
      <c r="D44" s="341"/>
      <c r="E44" s="342"/>
      <c r="F44" s="337"/>
      <c r="G44" s="449" t="str">
        <f>IF(G45&gt;H45,1,"")</f>
        <v/>
      </c>
      <c r="H44" s="450" t="str">
        <f>IF(H45&gt;G45,1,"")</f>
        <v/>
      </c>
      <c r="I44" s="429" t="str">
        <f>IF(I45&gt;J45,1,"")</f>
        <v/>
      </c>
      <c r="J44" s="429" t="str">
        <f>IF(J45&gt;I45,1,"")</f>
        <v/>
      </c>
      <c r="K44" s="417" t="str">
        <f>IF(K45&gt;L45,1,"")</f>
        <v/>
      </c>
      <c r="L44" s="418" t="str">
        <f>IF(L45&gt;K45,1,"")</f>
        <v/>
      </c>
      <c r="M44" s="412"/>
      <c r="N44" s="434"/>
      <c r="O44" s="420" t="str">
        <f>IF(O45&gt;P45,1,"")</f>
        <v/>
      </c>
      <c r="P44" s="421" t="str">
        <f>IF(P45&gt;O45,1,"")</f>
        <v/>
      </c>
      <c r="Q44" s="435" t="str">
        <f>IF(Q45&gt;R45,1,"")</f>
        <v/>
      </c>
      <c r="R44" s="435" t="str">
        <f>IF(R45&gt;Q45,1,"")</f>
        <v/>
      </c>
      <c r="S44" s="420" t="str">
        <f>IF(S45&gt;T45,1,"")</f>
        <v/>
      </c>
      <c r="T44" s="421" t="str">
        <f>IF(T45&gt;S45,1,"")</f>
        <v/>
      </c>
      <c r="U44" s="765">
        <f>SUM(G44:T44)</f>
        <v>0</v>
      </c>
      <c r="V44" s="766"/>
      <c r="W44" s="446">
        <f>SUM(G44,I44,K44,M44,O44,Q44,S44)</f>
        <v>0</v>
      </c>
      <c r="X44" s="450">
        <f>SUM(H44,J44,L44,N44,P44,R44,T44)</f>
        <v>0</v>
      </c>
      <c r="Y44" s="411" t="str">
        <f>IF(X45=0,"",W45/X45)</f>
        <v/>
      </c>
    </row>
    <row r="45" spans="1:27" ht="14.25" hidden="1" thickBot="1" x14ac:dyDescent="0.2">
      <c r="A45" s="303"/>
      <c r="B45" s="601"/>
      <c r="D45" s="391"/>
      <c r="E45" s="392"/>
      <c r="F45" s="393"/>
      <c r="G45" s="455"/>
      <c r="H45" s="456"/>
      <c r="I45" s="427"/>
      <c r="J45" s="428"/>
      <c r="K45" s="436"/>
      <c r="L45" s="437"/>
      <c r="M45" s="423"/>
      <c r="N45" s="424"/>
      <c r="O45" s="425"/>
      <c r="P45" s="426"/>
      <c r="Q45" s="427"/>
      <c r="R45" s="428"/>
      <c r="S45" s="425"/>
      <c r="T45" s="426"/>
      <c r="U45" s="767"/>
      <c r="V45" s="768"/>
      <c r="W45" s="442">
        <f>G45+I45+K45+M45+O45+Q45+S45</f>
        <v>0</v>
      </c>
      <c r="X45" s="453">
        <f>SUM(G45:T45)</f>
        <v>0</v>
      </c>
      <c r="Y45" s="531"/>
    </row>
    <row r="46" spans="1:27" ht="13.5" hidden="1" customHeight="1" x14ac:dyDescent="0.15">
      <c r="A46" s="306">
        <v>5</v>
      </c>
      <c r="B46" s="601"/>
      <c r="C46" s="307"/>
      <c r="D46" s="338"/>
      <c r="E46" s="339"/>
      <c r="F46" s="340"/>
      <c r="G46" s="438" t="str">
        <f>IF(G47&gt;H47,1,"")</f>
        <v/>
      </c>
      <c r="H46" s="448" t="str">
        <f>IF(H47&gt;G47,1,"")</f>
        <v/>
      </c>
      <c r="I46" s="438" t="str">
        <f>IF(I47&gt;J47,1,"")</f>
        <v/>
      </c>
      <c r="J46" s="438" t="str">
        <f>IF(J47&gt;I47,1,"")</f>
        <v/>
      </c>
      <c r="K46" s="439" t="str">
        <f>IF(K47&gt;L47,1,"")</f>
        <v/>
      </c>
      <c r="L46" s="440" t="str">
        <f>IF(L47&gt;K47,1,"")</f>
        <v/>
      </c>
      <c r="M46" s="422" t="str">
        <f>IF(M47&gt;N47,1,"")</f>
        <v/>
      </c>
      <c r="N46" s="422" t="str">
        <f>IF(N47&gt;M47,1,"")</f>
        <v/>
      </c>
      <c r="O46" s="430" t="str">
        <f>IF(O47&gt;P47,1,"")</f>
        <v/>
      </c>
      <c r="P46" s="441" t="str">
        <f>IF(P47&gt;O47,1,"")</f>
        <v/>
      </c>
      <c r="Q46" s="435" t="str">
        <f>IF(Q47&gt;R47,1,"")</f>
        <v/>
      </c>
      <c r="R46" s="435" t="str">
        <f>IF(R47&gt;Q47,1,"")</f>
        <v/>
      </c>
      <c r="S46" s="420" t="str">
        <f>IF(S47&gt;T47,1,"")</f>
        <v/>
      </c>
      <c r="T46" s="421" t="str">
        <f>IF(T47&gt;S47,1,"")</f>
        <v/>
      </c>
      <c r="U46" s="765">
        <f>SUM(G46:T46)</f>
        <v>0</v>
      </c>
      <c r="V46" s="766"/>
      <c r="W46" s="446">
        <f>SUM(G46,I46,K46,M46,O46,Q46,S46)</f>
        <v>0</v>
      </c>
      <c r="X46" s="450">
        <f>SUM(H46,J46,L46,N46,P46,R46,T46)</f>
        <v>0</v>
      </c>
      <c r="Y46" s="411" t="str">
        <f>IF(X47=0,"",W47/X47)</f>
        <v/>
      </c>
    </row>
    <row r="47" spans="1:27" ht="14.25" hidden="1" customHeight="1" thickBot="1" x14ac:dyDescent="0.2">
      <c r="A47" s="303"/>
      <c r="B47" s="601"/>
      <c r="D47" s="344"/>
      <c r="E47" s="345"/>
      <c r="F47" s="346"/>
      <c r="G47" s="442"/>
      <c r="H47" s="452"/>
      <c r="I47" s="442"/>
      <c r="J47" s="443"/>
      <c r="K47" s="425"/>
      <c r="L47" s="426"/>
      <c r="M47" s="425"/>
      <c r="N47" s="426"/>
      <c r="O47" s="432"/>
      <c r="P47" s="433"/>
      <c r="Q47" s="427"/>
      <c r="R47" s="428"/>
      <c r="S47" s="425"/>
      <c r="T47" s="426"/>
      <c r="U47" s="767"/>
      <c r="V47" s="768"/>
      <c r="W47" s="442">
        <f>G47+I47+K47+M47+O47+Q47+S47</f>
        <v>0</v>
      </c>
      <c r="X47" s="453">
        <f>SUM(G47:T47)</f>
        <v>0</v>
      </c>
      <c r="Y47" s="531"/>
    </row>
    <row r="48" spans="1:27" hidden="1" x14ac:dyDescent="0.15">
      <c r="A48" s="306">
        <v>6</v>
      </c>
      <c r="B48" s="601"/>
      <c r="C48" s="307"/>
      <c r="D48" s="338"/>
      <c r="E48" s="339"/>
      <c r="F48" s="340"/>
      <c r="G48" s="438" t="str">
        <f>IF(G49&gt;H49,1,"")</f>
        <v/>
      </c>
      <c r="H48" s="457" t="str">
        <f>IF(H49&gt;G49,1,"")</f>
        <v/>
      </c>
      <c r="I48" s="429" t="str">
        <f>IF(I49&gt;J49,1,"")</f>
        <v/>
      </c>
      <c r="J48" s="429" t="str">
        <f>IF(J49&gt;I49,1,"")</f>
        <v/>
      </c>
      <c r="K48" s="417" t="str">
        <f>IF(K49&gt;L49,1,"")</f>
        <v/>
      </c>
      <c r="L48" s="418" t="str">
        <f>IF(L49&gt;K49,1,"")</f>
        <v/>
      </c>
      <c r="M48" s="429" t="str">
        <f>IF(M49&gt;N49,1,"")</f>
        <v/>
      </c>
      <c r="N48" s="429" t="str">
        <f>IF(N49&gt;M49,1,"")</f>
        <v/>
      </c>
      <c r="O48" s="439" t="str">
        <f>IF(O49&gt;P49,1,"")</f>
        <v/>
      </c>
      <c r="P48" s="440" t="str">
        <f>IF(P49&gt;O49,1,"")</f>
        <v/>
      </c>
      <c r="Q48" s="412"/>
      <c r="R48" s="412"/>
      <c r="S48" s="420" t="str">
        <f>IF(S49&gt;T49,1,"")</f>
        <v/>
      </c>
      <c r="T48" s="421" t="str">
        <f>IF(T49&gt;S49,1,"")</f>
        <v/>
      </c>
      <c r="U48" s="765">
        <f>SUM(G48:T48)</f>
        <v>0</v>
      </c>
      <c r="V48" s="766"/>
      <c r="W48" s="446">
        <f>SUM(G48,I48,K48,M48,O48,Q48,S48)</f>
        <v>0</v>
      </c>
      <c r="X48" s="450">
        <f>SUM(H48,J48,L48,N48,P48,R48,T48)</f>
        <v>0</v>
      </c>
      <c r="Y48" s="411" t="str">
        <f>IF(X49=0,"",W49/X49)</f>
        <v/>
      </c>
    </row>
    <row r="49" spans="1:25" ht="14.25" hidden="1" thickBot="1" x14ac:dyDescent="0.2">
      <c r="A49" s="303"/>
      <c r="B49" s="601"/>
      <c r="D49" s="310"/>
      <c r="E49" s="300"/>
      <c r="F49" s="321"/>
      <c r="G49" s="442"/>
      <c r="H49" s="452"/>
      <c r="I49" s="427"/>
      <c r="J49" s="428"/>
      <c r="K49" s="436"/>
      <c r="L49" s="437"/>
      <c r="M49" s="427"/>
      <c r="N49" s="428"/>
      <c r="O49" s="397"/>
      <c r="P49" s="315"/>
      <c r="Q49" s="423"/>
      <c r="R49" s="424"/>
      <c r="S49" s="425"/>
      <c r="T49" s="426"/>
      <c r="U49" s="767"/>
      <c r="V49" s="768"/>
      <c r="W49" s="442">
        <f>G49+I49+K49+M49+O49+Q49+S49</f>
        <v>0</v>
      </c>
      <c r="X49" s="453">
        <f>SUM(G49:T49)</f>
        <v>0</v>
      </c>
      <c r="Y49" s="513"/>
    </row>
    <row r="50" spans="1:25" hidden="1" x14ac:dyDescent="0.15">
      <c r="A50" s="306">
        <v>7</v>
      </c>
      <c r="B50" s="601"/>
      <c r="C50" s="307"/>
      <c r="D50" s="338"/>
      <c r="E50" s="339"/>
      <c r="F50" s="340"/>
      <c r="G50" s="438" t="str">
        <f>IF(G51&gt;H51,1,"")</f>
        <v/>
      </c>
      <c r="H50" s="448" t="str">
        <f>IF(H51&gt;G51,1,"")</f>
        <v/>
      </c>
      <c r="I50" s="429" t="str">
        <f>IF(I51&gt;J51,1,"")</f>
        <v/>
      </c>
      <c r="J50" s="429" t="str">
        <f>IF(J51&gt;I51,1,"")</f>
        <v/>
      </c>
      <c r="K50" s="439" t="str">
        <f>IF(K51&gt;L51,1,"")</f>
        <v/>
      </c>
      <c r="L50" s="440" t="str">
        <f>IF(L51&gt;K51,1,"")</f>
        <v/>
      </c>
      <c r="M50" s="422" t="str">
        <f>IF(M51&gt;N51,1,"")</f>
        <v/>
      </c>
      <c r="N50" s="422" t="str">
        <f>IF(N51&gt;M51,1,"")</f>
        <v/>
      </c>
      <c r="O50" s="417" t="str">
        <f>IF(O51&gt;P51,1,"")</f>
        <v/>
      </c>
      <c r="P50" s="418" t="str">
        <f>IF(P51&gt;O51,1,"")</f>
        <v/>
      </c>
      <c r="Q50" s="429" t="str">
        <f>IF(Q51&gt;R51,1,"")</f>
        <v/>
      </c>
      <c r="R50" s="429" t="str">
        <f>IF(R51&gt;Q51,1,"")</f>
        <v/>
      </c>
      <c r="S50" s="430" t="str">
        <f>IF(S51&gt;T51,1,"")</f>
        <v/>
      </c>
      <c r="T50" s="441" t="str">
        <f>IF(T51&gt;S51,1,"")</f>
        <v/>
      </c>
      <c r="U50" s="765">
        <f>SUM(G50:T50)</f>
        <v>0</v>
      </c>
      <c r="V50" s="766"/>
      <c r="W50" s="446">
        <f>SUM(G50,I50,K50,M50,O50,Q50,S50)</f>
        <v>0</v>
      </c>
      <c r="X50" s="450">
        <f>SUM(H50,J50,L50,N50,P50,R50,T50)</f>
        <v>0</v>
      </c>
      <c r="Y50" s="411" t="str">
        <f>IF(X51=0,"",W51/X51)</f>
        <v/>
      </c>
    </row>
    <row r="51" spans="1:25" ht="14.25" hidden="1" thickBot="1" x14ac:dyDescent="0.2">
      <c r="A51" s="303"/>
      <c r="B51" s="601"/>
      <c r="D51" s="344"/>
      <c r="E51" s="345"/>
      <c r="F51" s="346"/>
      <c r="G51" s="442"/>
      <c r="H51" s="452"/>
      <c r="I51" s="427"/>
      <c r="J51" s="428"/>
      <c r="K51" s="425"/>
      <c r="L51" s="426"/>
      <c r="M51" s="444"/>
      <c r="N51" s="445"/>
      <c r="O51" s="425"/>
      <c r="P51" s="426"/>
      <c r="Q51" s="427"/>
      <c r="R51" s="428"/>
      <c r="S51" s="432"/>
      <c r="T51" s="433"/>
      <c r="U51" s="767"/>
      <c r="V51" s="768"/>
      <c r="W51" s="442">
        <f>G51+I51+K51+M51+O51+Q51+S51</f>
        <v>0</v>
      </c>
      <c r="X51" s="453">
        <f>SUM(G51:T51)</f>
        <v>0</v>
      </c>
      <c r="Y51" s="513"/>
    </row>
    <row r="52" spans="1:25" hidden="1" x14ac:dyDescent="0.15">
      <c r="A52" s="303"/>
      <c r="B52" s="601"/>
      <c r="D52" s="300" t="s">
        <v>64</v>
      </c>
      <c r="E52" s="300"/>
      <c r="F52" s="300"/>
      <c r="G52" s="300"/>
      <c r="H52" s="300"/>
      <c r="I52" s="300"/>
      <c r="J52" s="300"/>
      <c r="K52" s="300"/>
      <c r="L52" s="300"/>
      <c r="M52" s="300"/>
      <c r="N52" s="300"/>
      <c r="O52" s="300"/>
      <c r="P52" s="300"/>
      <c r="Q52" s="300"/>
      <c r="R52" s="300"/>
      <c r="S52" s="300"/>
      <c r="T52" s="300"/>
      <c r="W52" s="519">
        <f>SUM(W39,W41,W43,W45,W47,W49,W51)</f>
        <v>0</v>
      </c>
      <c r="X52" s="519">
        <f>SUM(X39,X41,X43,X45,X47,X49,X51)</f>
        <v>0</v>
      </c>
      <c r="Y52" s="300"/>
    </row>
    <row r="53" spans="1:25" hidden="1" x14ac:dyDescent="0.15">
      <c r="A53" s="303"/>
      <c r="B53" s="601"/>
      <c r="G53" s="300"/>
      <c r="H53" s="300"/>
      <c r="I53" s="348"/>
      <c r="J53" s="300"/>
      <c r="K53" s="300"/>
      <c r="L53" s="300"/>
      <c r="M53" s="300"/>
      <c r="N53" s="300"/>
      <c r="O53" s="300"/>
      <c r="P53" s="300"/>
      <c r="Q53" s="300"/>
      <c r="R53" s="300"/>
      <c r="S53" s="300"/>
      <c r="T53" s="300"/>
    </row>
    <row r="54" spans="1:25" x14ac:dyDescent="0.15">
      <c r="A54" s="303"/>
      <c r="B54" s="601"/>
      <c r="G54" s="300"/>
      <c r="H54" s="300"/>
      <c r="I54" s="348"/>
      <c r="J54" s="300"/>
      <c r="K54" s="300"/>
      <c r="L54" s="300"/>
      <c r="M54" s="300"/>
      <c r="N54" s="300"/>
      <c r="O54" s="300"/>
      <c r="P54" s="300"/>
      <c r="Q54" s="300"/>
      <c r="R54" s="300"/>
      <c r="S54" s="300"/>
      <c r="T54" s="300"/>
    </row>
    <row r="55" spans="1:25" x14ac:dyDescent="0.15">
      <c r="A55" s="303"/>
      <c r="B55" s="601"/>
    </row>
    <row r="97" spans="3:9" x14ac:dyDescent="0.15">
      <c r="H97" s="299" t="s">
        <v>2495</v>
      </c>
    </row>
    <row r="105" spans="3:9" x14ac:dyDescent="0.15">
      <c r="C105" s="410"/>
      <c r="D105" s="410"/>
      <c r="G105" s="410"/>
      <c r="H105" s="410"/>
      <c r="I105" s="410" t="s">
        <v>2496</v>
      </c>
    </row>
    <row r="131" spans="8:8" x14ac:dyDescent="0.15">
      <c r="H131" s="410">
        <f>COUNTIF($G$4:$G$107,G131)</f>
        <v>0</v>
      </c>
    </row>
  </sheetData>
  <mergeCells count="23">
    <mergeCell ref="U13:V14"/>
    <mergeCell ref="U3:V4"/>
    <mergeCell ref="U5:V6"/>
    <mergeCell ref="U7:V8"/>
    <mergeCell ref="U9:V10"/>
    <mergeCell ref="U11:V12"/>
    <mergeCell ref="Z38:Z39"/>
    <mergeCell ref="U40:V41"/>
    <mergeCell ref="U42:V43"/>
    <mergeCell ref="Z42:Z43"/>
    <mergeCell ref="U15:V16"/>
    <mergeCell ref="U21:V22"/>
    <mergeCell ref="U23:V24"/>
    <mergeCell ref="U25:V26"/>
    <mergeCell ref="U27:V28"/>
    <mergeCell ref="U29:V30"/>
    <mergeCell ref="U44:V45"/>
    <mergeCell ref="U46:V47"/>
    <mergeCell ref="U48:V49"/>
    <mergeCell ref="U50:V51"/>
    <mergeCell ref="U31:V32"/>
    <mergeCell ref="U33:V34"/>
    <mergeCell ref="U38:V39"/>
  </mergeCells>
  <phoneticPr fontId="36"/>
  <pageMargins left="0.25" right="0.25" top="0.75" bottom="0.75" header="0.3" footer="0.3"/>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2:M130"/>
  <sheetViews>
    <sheetView showGridLines="0" view="pageBreakPreview" zoomScaleNormal="100" zoomScaleSheetLayoutView="100" workbookViewId="0">
      <selection activeCell="L24" sqref="L24:XFD24"/>
    </sheetView>
  </sheetViews>
  <sheetFormatPr defaultColWidth="9" defaultRowHeight="13.5" x14ac:dyDescent="0.15"/>
  <cols>
    <col min="1" max="1" width="9" style="326"/>
    <col min="2" max="2" width="15.25" style="326" customWidth="1"/>
    <col min="3" max="8" width="9" style="326"/>
    <col min="9" max="9" width="13.375" style="326" customWidth="1"/>
    <col min="10" max="16384" width="9" style="326"/>
  </cols>
  <sheetData>
    <row r="2" spans="2:10" ht="13.5" customHeight="1" x14ac:dyDescent="0.15">
      <c r="B2" s="783" t="s">
        <v>34</v>
      </c>
      <c r="C2" s="783"/>
      <c r="D2" s="783"/>
      <c r="E2" s="783"/>
      <c r="F2" s="783"/>
      <c r="G2" s="783"/>
      <c r="H2" s="783"/>
      <c r="I2" s="496"/>
      <c r="J2" s="496"/>
    </row>
    <row r="3" spans="2:10" ht="21.75" customHeight="1" x14ac:dyDescent="0.15">
      <c r="B3" s="783"/>
      <c r="C3" s="783"/>
      <c r="D3" s="783"/>
      <c r="E3" s="783"/>
      <c r="F3" s="783"/>
      <c r="G3" s="783"/>
      <c r="H3" s="783"/>
      <c r="I3" s="496"/>
      <c r="J3" s="496"/>
    </row>
    <row r="4" spans="2:10" ht="12.75" customHeight="1" x14ac:dyDescent="0.15">
      <c r="B4" s="780" t="s">
        <v>35</v>
      </c>
      <c r="C4" s="780"/>
      <c r="D4" s="780"/>
      <c r="E4" s="780"/>
      <c r="F4" s="780"/>
      <c r="G4" s="780"/>
    </row>
    <row r="5" spans="2:10" ht="12.75" customHeight="1" x14ac:dyDescent="0.15">
      <c r="B5" s="780"/>
      <c r="C5" s="780"/>
      <c r="D5" s="780"/>
      <c r="E5" s="780"/>
      <c r="F5" s="780"/>
      <c r="G5" s="780"/>
    </row>
    <row r="6" spans="2:10" ht="12.75" customHeight="1" x14ac:dyDescent="0.15">
      <c r="B6" s="780" t="s">
        <v>36</v>
      </c>
      <c r="C6" s="780"/>
      <c r="D6" s="780"/>
      <c r="E6" s="780"/>
      <c r="F6" s="780"/>
      <c r="G6" s="780"/>
    </row>
    <row r="7" spans="2:10" ht="12.75" customHeight="1" x14ac:dyDescent="0.15">
      <c r="B7" s="780"/>
      <c r="C7" s="780"/>
      <c r="D7" s="780"/>
      <c r="E7" s="780"/>
      <c r="F7" s="780"/>
      <c r="G7" s="780"/>
    </row>
    <row r="8" spans="2:10" ht="12.75" customHeight="1" x14ac:dyDescent="0.15">
      <c r="B8" s="780" t="s">
        <v>37</v>
      </c>
      <c r="C8" s="780"/>
      <c r="D8" s="780"/>
      <c r="E8" s="780"/>
      <c r="F8" s="780"/>
      <c r="G8" s="780"/>
    </row>
    <row r="9" spans="2:10" ht="12.75" customHeight="1" x14ac:dyDescent="0.15">
      <c r="B9" s="780"/>
      <c r="C9" s="780"/>
      <c r="D9" s="780"/>
      <c r="E9" s="780"/>
      <c r="F9" s="780"/>
      <c r="G9" s="780"/>
    </row>
    <row r="10" spans="2:10" ht="12.75" customHeight="1" x14ac:dyDescent="0.15">
      <c r="B10" s="780" t="s">
        <v>38</v>
      </c>
      <c r="C10" s="780"/>
      <c r="D10" s="780"/>
      <c r="E10" s="780"/>
      <c r="F10" s="780"/>
      <c r="G10" s="780"/>
    </row>
    <row r="11" spans="2:10" ht="12.75" customHeight="1" x14ac:dyDescent="0.15">
      <c r="B11" s="780"/>
      <c r="C11" s="780"/>
      <c r="D11" s="780"/>
      <c r="E11" s="780"/>
      <c r="F11" s="780"/>
      <c r="G11" s="780"/>
    </row>
    <row r="12" spans="2:10" ht="12.75" customHeight="1" x14ac:dyDescent="0.15">
      <c r="B12" s="780" t="s">
        <v>39</v>
      </c>
      <c r="C12" s="780"/>
      <c r="D12" s="780"/>
      <c r="E12" s="780"/>
      <c r="F12" s="780"/>
      <c r="G12" s="780"/>
    </row>
    <row r="13" spans="2:10" ht="12.75" customHeight="1" x14ac:dyDescent="0.15">
      <c r="B13" s="780"/>
      <c r="C13" s="780"/>
      <c r="D13" s="780"/>
      <c r="E13" s="780"/>
      <c r="F13" s="780"/>
      <c r="G13" s="780"/>
    </row>
    <row r="14" spans="2:10" ht="12.75" customHeight="1" x14ac:dyDescent="0.15">
      <c r="B14" s="780" t="s">
        <v>40</v>
      </c>
      <c r="C14" s="780"/>
      <c r="D14" s="780"/>
      <c r="E14" s="780"/>
      <c r="F14" s="780"/>
      <c r="G14" s="780"/>
    </row>
    <row r="15" spans="2:10" ht="12.75" customHeight="1" x14ac:dyDescent="0.15">
      <c r="B15" s="780"/>
      <c r="C15" s="780"/>
      <c r="D15" s="780"/>
      <c r="E15" s="780"/>
      <c r="F15" s="780"/>
      <c r="G15" s="780"/>
    </row>
    <row r="16" spans="2:10" ht="12.75" customHeight="1" x14ac:dyDescent="0.15">
      <c r="B16" s="780" t="s">
        <v>41</v>
      </c>
      <c r="C16" s="780"/>
      <c r="D16" s="780"/>
      <c r="E16" s="780"/>
      <c r="F16" s="780"/>
      <c r="G16" s="780"/>
    </row>
    <row r="17" spans="2:13" ht="12.75" customHeight="1" x14ac:dyDescent="0.15">
      <c r="B17" s="780"/>
      <c r="C17" s="780"/>
      <c r="D17" s="780"/>
      <c r="E17" s="780"/>
      <c r="F17" s="780"/>
      <c r="G17" s="780"/>
    </row>
    <row r="18" spans="2:13" ht="12.75" customHeight="1" x14ac:dyDescent="0.15">
      <c r="B18" s="780" t="s">
        <v>42</v>
      </c>
      <c r="C18" s="780"/>
      <c r="D18" s="780"/>
      <c r="E18" s="780"/>
      <c r="F18" s="780"/>
      <c r="G18" s="780"/>
    </row>
    <row r="19" spans="2:13" ht="12.75" customHeight="1" x14ac:dyDescent="0.15">
      <c r="B19" s="780"/>
      <c r="C19" s="780"/>
      <c r="D19" s="780"/>
      <c r="E19" s="780"/>
      <c r="F19" s="780"/>
      <c r="G19" s="780"/>
    </row>
    <row r="20" spans="2:13" ht="12.75" customHeight="1" x14ac:dyDescent="0.15">
      <c r="B20" s="782" t="s">
        <v>2502</v>
      </c>
      <c r="C20" s="782"/>
      <c r="D20" s="782"/>
      <c r="E20" s="782"/>
      <c r="F20" s="782"/>
      <c r="G20" s="782"/>
    </row>
    <row r="21" spans="2:13" ht="12.75" customHeight="1" x14ac:dyDescent="0.15">
      <c r="B21" s="782"/>
      <c r="C21" s="782"/>
      <c r="D21" s="782"/>
      <c r="E21" s="782"/>
      <c r="F21" s="782"/>
      <c r="G21" s="782"/>
    </row>
    <row r="22" spans="2:13" ht="12.75" customHeight="1" x14ac:dyDescent="0.15">
      <c r="B22" s="782" t="s">
        <v>43</v>
      </c>
      <c r="C22" s="782"/>
      <c r="D22" s="782"/>
      <c r="E22" s="782"/>
      <c r="F22" s="782"/>
      <c r="G22" s="782"/>
      <c r="L22" s="527"/>
      <c r="M22" s="527"/>
    </row>
    <row r="23" spans="2:13" ht="12.75" customHeight="1" x14ac:dyDescent="0.15">
      <c r="B23" s="782"/>
      <c r="C23" s="782"/>
      <c r="D23" s="782"/>
      <c r="E23" s="782"/>
      <c r="F23" s="782"/>
      <c r="G23" s="782"/>
      <c r="L23" s="527"/>
      <c r="M23" s="527" t="s">
        <v>2516</v>
      </c>
    </row>
    <row r="24" spans="2:13" ht="12.75" customHeight="1" x14ac:dyDescent="0.15">
      <c r="B24" s="780" t="s">
        <v>44</v>
      </c>
      <c r="C24" s="780"/>
      <c r="D24" s="780"/>
      <c r="E24" s="780"/>
      <c r="F24" s="780"/>
      <c r="G24" s="780"/>
      <c r="J24" s="527"/>
      <c r="K24" s="527"/>
      <c r="L24" s="326" t="s">
        <v>2517</v>
      </c>
    </row>
    <row r="25" spans="2:13" ht="12.75" customHeight="1" x14ac:dyDescent="0.15">
      <c r="B25" s="780"/>
      <c r="C25" s="780"/>
      <c r="D25" s="780"/>
      <c r="E25" s="780"/>
      <c r="F25" s="780"/>
      <c r="G25" s="780"/>
      <c r="J25" s="527"/>
      <c r="K25" s="527"/>
    </row>
    <row r="26" spans="2:13" ht="12.75" customHeight="1" x14ac:dyDescent="0.15">
      <c r="B26" s="779" t="s">
        <v>45</v>
      </c>
      <c r="C26" s="780"/>
      <c r="D26" s="780"/>
      <c r="E26" s="780"/>
      <c r="F26" s="780"/>
      <c r="G26" s="780"/>
    </row>
    <row r="27" spans="2:13" ht="12.75" customHeight="1" x14ac:dyDescent="0.15">
      <c r="B27" s="780"/>
      <c r="C27" s="780"/>
      <c r="D27" s="780"/>
      <c r="E27" s="780"/>
      <c r="F27" s="780"/>
      <c r="G27" s="780"/>
    </row>
    <row r="28" spans="2:13" ht="12.75" customHeight="1" x14ac:dyDescent="0.15">
      <c r="B28" s="780" t="s">
        <v>46</v>
      </c>
      <c r="C28" s="780"/>
      <c r="D28" s="780"/>
      <c r="E28" s="780"/>
      <c r="F28" s="780"/>
      <c r="G28" s="780"/>
    </row>
    <row r="29" spans="2:13" ht="12.75" customHeight="1" x14ac:dyDescent="0.15">
      <c r="B29" s="780"/>
      <c r="C29" s="780"/>
      <c r="D29" s="780"/>
      <c r="E29" s="780"/>
      <c r="F29" s="780"/>
      <c r="G29" s="780"/>
    </row>
    <row r="30" spans="2:13" ht="12.75" customHeight="1" x14ac:dyDescent="0.15">
      <c r="B30" s="780" t="s">
        <v>47</v>
      </c>
      <c r="C30" s="780"/>
      <c r="D30" s="780"/>
      <c r="E30" s="780"/>
      <c r="F30" s="780"/>
      <c r="G30" s="780"/>
    </row>
    <row r="31" spans="2:13" ht="12.75" customHeight="1" x14ac:dyDescent="0.15">
      <c r="B31" s="780"/>
      <c r="C31" s="780"/>
      <c r="D31" s="780"/>
      <c r="E31" s="780"/>
      <c r="F31" s="780"/>
      <c r="G31" s="780"/>
    </row>
    <row r="32" spans="2:13" ht="16.5" customHeight="1" x14ac:dyDescent="0.15">
      <c r="B32" s="781" t="s">
        <v>48</v>
      </c>
      <c r="C32" s="781"/>
      <c r="D32" s="781"/>
      <c r="E32" s="781"/>
      <c r="F32" s="781"/>
      <c r="G32" s="781"/>
    </row>
    <row r="33" spans="2:7" ht="16.5" customHeight="1" x14ac:dyDescent="0.15">
      <c r="B33" s="781"/>
      <c r="C33" s="781"/>
      <c r="D33" s="781"/>
      <c r="E33" s="781"/>
      <c r="F33" s="781"/>
      <c r="G33" s="781"/>
    </row>
    <row r="104" spans="2:8" x14ac:dyDescent="0.15">
      <c r="B104" s="527"/>
      <c r="C104" s="527"/>
      <c r="F104" s="527"/>
      <c r="G104" s="527"/>
      <c r="H104" s="527"/>
    </row>
    <row r="130" spans="7:7" x14ac:dyDescent="0.15">
      <c r="G130" s="527"/>
    </row>
  </sheetData>
  <mergeCells count="16">
    <mergeCell ref="B2:H3"/>
    <mergeCell ref="B4:G5"/>
    <mergeCell ref="B6:G7"/>
    <mergeCell ref="B8:G9"/>
    <mergeCell ref="B18:G19"/>
    <mergeCell ref="B10:G11"/>
    <mergeCell ref="B12:G13"/>
    <mergeCell ref="B14:G15"/>
    <mergeCell ref="B16:G17"/>
    <mergeCell ref="B26:G27"/>
    <mergeCell ref="B28:G29"/>
    <mergeCell ref="B30:G31"/>
    <mergeCell ref="B32:G33"/>
    <mergeCell ref="B20:G21"/>
    <mergeCell ref="B22:G23"/>
    <mergeCell ref="B24:G25"/>
  </mergeCells>
  <phoneticPr fontId="36"/>
  <pageMargins left="0.59" right="0.59" top="0.98" bottom="0.98" header="0.51" footer="0.5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2:M166"/>
  <sheetViews>
    <sheetView view="pageBreakPreview" topLeftCell="A97" zoomScaleNormal="100" zoomScaleSheetLayoutView="100" workbookViewId="0">
      <selection activeCell="A108" sqref="A108"/>
    </sheetView>
  </sheetViews>
  <sheetFormatPr defaultColWidth="9" defaultRowHeight="13.5" x14ac:dyDescent="0.15"/>
  <cols>
    <col min="1" max="1" width="9" style="292"/>
    <col min="2" max="2" width="7.375" style="292" customWidth="1"/>
    <col min="3" max="3" width="14" style="292" customWidth="1"/>
    <col min="4" max="4" width="13.125" style="292" customWidth="1"/>
    <col min="5" max="5" width="12.625" style="292" customWidth="1"/>
    <col min="6" max="9" width="12.75" style="292" customWidth="1"/>
    <col min="10" max="16384" width="9" style="292"/>
  </cols>
  <sheetData>
    <row r="2" spans="1:8" x14ac:dyDescent="0.15">
      <c r="A2" s="292" t="s">
        <v>102</v>
      </c>
      <c r="B2" s="292" t="s">
        <v>103</v>
      </c>
      <c r="C2" s="292" t="s">
        <v>104</v>
      </c>
      <c r="F2" s="292" t="s">
        <v>105</v>
      </c>
    </row>
    <row r="3" spans="1:8" x14ac:dyDescent="0.15">
      <c r="C3" s="292" t="s">
        <v>106</v>
      </c>
      <c r="D3" s="292" t="s">
        <v>107</v>
      </c>
      <c r="E3" s="292" t="s">
        <v>108</v>
      </c>
      <c r="F3" s="292" t="s">
        <v>106</v>
      </c>
      <c r="G3" s="292" t="s">
        <v>107</v>
      </c>
      <c r="H3" s="292" t="s">
        <v>108</v>
      </c>
    </row>
    <row r="4" spans="1:8" x14ac:dyDescent="0.15">
      <c r="A4" s="292" t="s">
        <v>109</v>
      </c>
      <c r="B4" s="292" t="s">
        <v>110</v>
      </c>
      <c r="C4" s="497" t="s">
        <v>111</v>
      </c>
      <c r="D4" s="497" t="s">
        <v>112</v>
      </c>
      <c r="E4" s="497" t="s">
        <v>113</v>
      </c>
      <c r="F4" s="497"/>
      <c r="G4" s="497"/>
      <c r="H4" s="497"/>
    </row>
    <row r="5" spans="1:8" x14ac:dyDescent="0.15">
      <c r="A5" s="292" t="s">
        <v>114</v>
      </c>
      <c r="B5" s="292" t="s">
        <v>115</v>
      </c>
      <c r="C5" s="497" t="s">
        <v>111</v>
      </c>
      <c r="D5" s="497" t="s">
        <v>116</v>
      </c>
      <c r="E5" s="497" t="s">
        <v>117</v>
      </c>
      <c r="F5" s="497"/>
      <c r="G5" s="497"/>
      <c r="H5" s="497"/>
    </row>
    <row r="6" spans="1:8" x14ac:dyDescent="0.15">
      <c r="B6" s="292" t="s">
        <v>118</v>
      </c>
      <c r="C6" s="497" t="s">
        <v>119</v>
      </c>
      <c r="D6" s="497" t="s">
        <v>2510</v>
      </c>
      <c r="E6" s="497" t="s">
        <v>111</v>
      </c>
      <c r="F6" s="497" t="s">
        <v>120</v>
      </c>
      <c r="G6" s="497" t="s">
        <v>121</v>
      </c>
      <c r="H6" s="497" t="s">
        <v>122</v>
      </c>
    </row>
    <row r="7" spans="1:8" x14ac:dyDescent="0.15">
      <c r="B7" s="292" t="s">
        <v>123</v>
      </c>
      <c r="C7" s="497" t="s">
        <v>119</v>
      </c>
      <c r="D7" s="497" t="s">
        <v>111</v>
      </c>
      <c r="E7" s="497" t="s">
        <v>116</v>
      </c>
      <c r="F7" s="497" t="s">
        <v>121</v>
      </c>
      <c r="G7" s="497" t="s">
        <v>120</v>
      </c>
      <c r="H7" s="497" t="s">
        <v>122</v>
      </c>
    </row>
    <row r="8" spans="1:8" x14ac:dyDescent="0.15">
      <c r="A8" s="292" t="s">
        <v>124</v>
      </c>
      <c r="B8" s="292" t="s">
        <v>125</v>
      </c>
      <c r="C8" s="497" t="s">
        <v>112</v>
      </c>
      <c r="D8" s="497" t="s">
        <v>111</v>
      </c>
      <c r="E8" s="497" t="s">
        <v>116</v>
      </c>
      <c r="F8" s="497" t="s">
        <v>120</v>
      </c>
      <c r="G8" s="497" t="s">
        <v>122</v>
      </c>
      <c r="H8" s="497" t="s">
        <v>126</v>
      </c>
    </row>
    <row r="9" spans="1:8" x14ac:dyDescent="0.15">
      <c r="B9" s="292" t="s">
        <v>127</v>
      </c>
      <c r="C9" s="497" t="s">
        <v>111</v>
      </c>
      <c r="D9" s="497" t="s">
        <v>113</v>
      </c>
      <c r="E9" s="497" t="s">
        <v>116</v>
      </c>
      <c r="F9" s="497" t="s">
        <v>120</v>
      </c>
      <c r="G9" s="497" t="s">
        <v>128</v>
      </c>
      <c r="H9" s="497" t="s">
        <v>126</v>
      </c>
    </row>
    <row r="10" spans="1:8" x14ac:dyDescent="0.15">
      <c r="B10" s="292" t="s">
        <v>129</v>
      </c>
      <c r="C10" s="497" t="s">
        <v>111</v>
      </c>
      <c r="D10" s="497" t="s">
        <v>112</v>
      </c>
      <c r="E10" s="497" t="s">
        <v>116</v>
      </c>
      <c r="F10" s="497" t="s">
        <v>128</v>
      </c>
      <c r="G10" s="497" t="s">
        <v>126</v>
      </c>
      <c r="H10" s="497" t="s">
        <v>120</v>
      </c>
    </row>
    <row r="11" spans="1:8" x14ac:dyDescent="0.15">
      <c r="A11" s="292" t="s">
        <v>130</v>
      </c>
      <c r="B11" s="292" t="s">
        <v>131</v>
      </c>
      <c r="C11" s="497" t="s">
        <v>111</v>
      </c>
      <c r="D11" s="497" t="s">
        <v>116</v>
      </c>
      <c r="E11" s="497" t="s">
        <v>132</v>
      </c>
      <c r="F11" s="497"/>
      <c r="G11" s="497"/>
      <c r="H11" s="497"/>
    </row>
    <row r="12" spans="1:8" x14ac:dyDescent="0.15">
      <c r="B12" s="292" t="s">
        <v>133</v>
      </c>
      <c r="C12" s="497" t="s">
        <v>111</v>
      </c>
      <c r="D12" s="497" t="s">
        <v>113</v>
      </c>
      <c r="E12" s="497" t="s">
        <v>116</v>
      </c>
      <c r="F12" s="497" t="s">
        <v>134</v>
      </c>
      <c r="G12" s="497" t="s">
        <v>135</v>
      </c>
      <c r="H12" s="497" t="s">
        <v>126</v>
      </c>
    </row>
    <row r="13" spans="1:8" x14ac:dyDescent="0.15">
      <c r="B13" s="292" t="s">
        <v>136</v>
      </c>
      <c r="C13" s="497" t="s">
        <v>111</v>
      </c>
      <c r="D13" s="497" t="s">
        <v>116</v>
      </c>
      <c r="E13" s="497" t="s">
        <v>113</v>
      </c>
      <c r="F13" s="497" t="s">
        <v>137</v>
      </c>
      <c r="G13" s="497" t="s">
        <v>128</v>
      </c>
      <c r="H13" s="497" t="s">
        <v>138</v>
      </c>
    </row>
    <row r="14" spans="1:8" x14ac:dyDescent="0.15">
      <c r="A14" s="292" t="s">
        <v>139</v>
      </c>
      <c r="B14" s="292" t="s">
        <v>140</v>
      </c>
      <c r="C14" s="497" t="s">
        <v>141</v>
      </c>
      <c r="D14" s="497" t="s">
        <v>111</v>
      </c>
      <c r="E14" s="497" t="s">
        <v>116</v>
      </c>
      <c r="F14" s="497"/>
      <c r="G14" s="497"/>
      <c r="H14" s="497"/>
    </row>
    <row r="15" spans="1:8" x14ac:dyDescent="0.15">
      <c r="B15" s="292" t="s">
        <v>142</v>
      </c>
      <c r="C15" s="497" t="s">
        <v>141</v>
      </c>
      <c r="D15" s="497" t="s">
        <v>113</v>
      </c>
      <c r="E15" s="497" t="s">
        <v>111</v>
      </c>
      <c r="F15" s="497" t="s">
        <v>128</v>
      </c>
      <c r="G15" s="497" t="s">
        <v>137</v>
      </c>
      <c r="H15" s="497" t="s">
        <v>138</v>
      </c>
    </row>
    <row r="16" spans="1:8" x14ac:dyDescent="0.15">
      <c r="B16" s="292" t="s">
        <v>143</v>
      </c>
      <c r="C16" s="497" t="s">
        <v>141</v>
      </c>
      <c r="D16" s="497" t="s">
        <v>111</v>
      </c>
      <c r="E16" s="497" t="s">
        <v>144</v>
      </c>
      <c r="F16" s="497"/>
      <c r="G16" s="497"/>
      <c r="H16" s="497"/>
    </row>
    <row r="17" spans="1:13" x14ac:dyDescent="0.15">
      <c r="A17" s="292" t="s">
        <v>145</v>
      </c>
      <c r="B17" s="292" t="s">
        <v>146</v>
      </c>
      <c r="C17" s="497" t="s">
        <v>141</v>
      </c>
      <c r="D17" s="497" t="s">
        <v>144</v>
      </c>
      <c r="E17" s="497" t="s">
        <v>111</v>
      </c>
      <c r="F17" s="497"/>
      <c r="G17" s="497"/>
      <c r="H17" s="497"/>
    </row>
    <row r="18" spans="1:13" x14ac:dyDescent="0.15">
      <c r="B18" s="292" t="s">
        <v>147</v>
      </c>
      <c r="C18" s="497" t="s">
        <v>141</v>
      </c>
      <c r="D18" s="497" t="s">
        <v>144</v>
      </c>
      <c r="E18" s="497" t="s">
        <v>111</v>
      </c>
      <c r="F18" s="497" t="s">
        <v>148</v>
      </c>
      <c r="G18" s="497" t="s">
        <v>126</v>
      </c>
      <c r="H18" s="497" t="s">
        <v>138</v>
      </c>
    </row>
    <row r="19" spans="1:13" x14ac:dyDescent="0.15">
      <c r="A19" s="292" t="s">
        <v>149</v>
      </c>
      <c r="B19" s="292" t="s">
        <v>150</v>
      </c>
      <c r="C19" s="497" t="s">
        <v>141</v>
      </c>
      <c r="D19" s="497" t="s">
        <v>112</v>
      </c>
      <c r="E19" s="497" t="s">
        <v>116</v>
      </c>
      <c r="F19" s="497"/>
      <c r="G19" s="497"/>
      <c r="H19" s="497"/>
    </row>
    <row r="20" spans="1:13" x14ac:dyDescent="0.15">
      <c r="B20" s="292" t="s">
        <v>151</v>
      </c>
      <c r="C20" s="497" t="s">
        <v>141</v>
      </c>
      <c r="D20" s="497" t="s">
        <v>117</v>
      </c>
      <c r="E20" s="497" t="s">
        <v>152</v>
      </c>
      <c r="F20" s="497"/>
      <c r="G20" s="497"/>
      <c r="H20" s="497"/>
    </row>
    <row r="21" spans="1:13" x14ac:dyDescent="0.15">
      <c r="B21" s="292" t="s">
        <v>153</v>
      </c>
      <c r="C21" s="497" t="s">
        <v>117</v>
      </c>
      <c r="D21" s="497" t="s">
        <v>141</v>
      </c>
      <c r="E21" s="497" t="s">
        <v>113</v>
      </c>
      <c r="F21" s="497"/>
      <c r="G21" s="497"/>
      <c r="H21" s="497"/>
    </row>
    <row r="22" spans="1:13" x14ac:dyDescent="0.15">
      <c r="A22" s="292" t="s">
        <v>154</v>
      </c>
      <c r="B22" s="292" t="s">
        <v>155</v>
      </c>
      <c r="C22" s="497" t="s">
        <v>141</v>
      </c>
      <c r="D22" s="497" t="s">
        <v>144</v>
      </c>
      <c r="E22" s="497" t="s">
        <v>113</v>
      </c>
      <c r="F22" s="497"/>
      <c r="G22" s="497"/>
      <c r="H22" s="497"/>
      <c r="L22" s="330"/>
      <c r="M22" s="330"/>
    </row>
    <row r="23" spans="1:13" x14ac:dyDescent="0.15">
      <c r="B23" s="292" t="s">
        <v>156</v>
      </c>
      <c r="C23" s="497" t="s">
        <v>117</v>
      </c>
      <c r="D23" s="497" t="s">
        <v>111</v>
      </c>
      <c r="E23" s="497" t="s">
        <v>144</v>
      </c>
      <c r="F23" s="497"/>
      <c r="G23" s="497"/>
      <c r="H23" s="497"/>
      <c r="L23" s="330"/>
      <c r="M23" s="330"/>
    </row>
    <row r="24" spans="1:13" x14ac:dyDescent="0.15">
      <c r="B24" s="292" t="s">
        <v>157</v>
      </c>
      <c r="C24" s="497" t="s">
        <v>117</v>
      </c>
      <c r="D24" s="497" t="s">
        <v>111</v>
      </c>
      <c r="E24" s="497" t="s">
        <v>113</v>
      </c>
      <c r="F24" s="497"/>
      <c r="G24" s="497"/>
      <c r="H24" s="497"/>
      <c r="J24" s="330"/>
      <c r="K24" s="330"/>
    </row>
    <row r="25" spans="1:13" x14ac:dyDescent="0.15">
      <c r="A25" s="292" t="s">
        <v>158</v>
      </c>
      <c r="B25" s="292" t="s">
        <v>159</v>
      </c>
      <c r="C25" s="497" t="s">
        <v>111</v>
      </c>
      <c r="D25" s="497" t="s">
        <v>117</v>
      </c>
      <c r="E25" s="497" t="s">
        <v>113</v>
      </c>
      <c r="F25" s="497"/>
      <c r="G25" s="497"/>
      <c r="H25" s="497"/>
      <c r="J25" s="330"/>
      <c r="K25" s="330"/>
    </row>
    <row r="26" spans="1:13" x14ac:dyDescent="0.15">
      <c r="B26" s="292" t="s">
        <v>160</v>
      </c>
      <c r="C26" s="497" t="s">
        <v>117</v>
      </c>
      <c r="D26" s="497" t="s">
        <v>113</v>
      </c>
      <c r="E26" s="497" t="s">
        <v>144</v>
      </c>
      <c r="F26" s="497" t="s">
        <v>161</v>
      </c>
      <c r="G26" s="497" t="s">
        <v>162</v>
      </c>
      <c r="H26" s="497" t="s">
        <v>163</v>
      </c>
    </row>
    <row r="27" spans="1:13" x14ac:dyDescent="0.15">
      <c r="B27" s="292" t="s">
        <v>164</v>
      </c>
      <c r="C27" s="497" t="s">
        <v>165</v>
      </c>
      <c r="D27" s="497" t="s">
        <v>117</v>
      </c>
      <c r="E27" s="497" t="s">
        <v>152</v>
      </c>
      <c r="F27" s="497" t="s">
        <v>161</v>
      </c>
      <c r="G27" s="497" t="s">
        <v>166</v>
      </c>
      <c r="H27" s="497" t="s">
        <v>163</v>
      </c>
    </row>
    <row r="28" spans="1:13" x14ac:dyDescent="0.15">
      <c r="A28" s="292" t="s">
        <v>167</v>
      </c>
      <c r="B28" s="292" t="s">
        <v>168</v>
      </c>
      <c r="C28" s="497" t="s">
        <v>113</v>
      </c>
      <c r="D28" s="497" t="s">
        <v>117</v>
      </c>
      <c r="E28" s="497" t="s">
        <v>169</v>
      </c>
      <c r="F28" s="497" t="s">
        <v>163</v>
      </c>
      <c r="G28" s="497" t="s">
        <v>166</v>
      </c>
      <c r="H28" s="497" t="s">
        <v>161</v>
      </c>
    </row>
    <row r="29" spans="1:13" x14ac:dyDescent="0.15">
      <c r="B29" s="292" t="s">
        <v>170</v>
      </c>
      <c r="C29" s="497" t="s">
        <v>113</v>
      </c>
      <c r="D29" s="497" t="s">
        <v>117</v>
      </c>
      <c r="E29" s="497" t="s">
        <v>111</v>
      </c>
      <c r="F29" s="497" t="s">
        <v>161</v>
      </c>
      <c r="G29" s="497" t="s">
        <v>163</v>
      </c>
      <c r="H29" s="497" t="s">
        <v>171</v>
      </c>
    </row>
    <row r="30" spans="1:13" x14ac:dyDescent="0.15">
      <c r="B30" s="292" t="s">
        <v>172</v>
      </c>
      <c r="C30" s="497" t="s">
        <v>111</v>
      </c>
      <c r="D30" s="497" t="s">
        <v>169</v>
      </c>
      <c r="E30" s="497" t="s">
        <v>117</v>
      </c>
      <c r="F30" s="497" t="s">
        <v>163</v>
      </c>
      <c r="G30" s="497" t="s">
        <v>161</v>
      </c>
      <c r="H30" s="497" t="s">
        <v>162</v>
      </c>
    </row>
    <row r="31" spans="1:13" x14ac:dyDescent="0.15">
      <c r="A31" s="292" t="s">
        <v>173</v>
      </c>
      <c r="B31" s="292" t="s">
        <v>174</v>
      </c>
      <c r="C31" s="497" t="s">
        <v>165</v>
      </c>
      <c r="D31" s="497" t="s">
        <v>111</v>
      </c>
      <c r="E31" s="497" t="s">
        <v>169</v>
      </c>
      <c r="F31" s="497" t="s">
        <v>163</v>
      </c>
      <c r="G31" s="497" t="s">
        <v>175</v>
      </c>
      <c r="H31" s="497" t="s">
        <v>161</v>
      </c>
    </row>
    <row r="32" spans="1:13" x14ac:dyDescent="0.15">
      <c r="B32" s="292" t="s">
        <v>176</v>
      </c>
      <c r="C32" s="497" t="s">
        <v>111</v>
      </c>
      <c r="D32" s="497" t="s">
        <v>113</v>
      </c>
      <c r="E32" s="497" t="s">
        <v>169</v>
      </c>
      <c r="F32" s="497" t="s">
        <v>175</v>
      </c>
      <c r="G32" s="497" t="s">
        <v>163</v>
      </c>
      <c r="H32" s="497" t="s">
        <v>161</v>
      </c>
    </row>
    <row r="33" spans="1:8" x14ac:dyDescent="0.15">
      <c r="B33" s="292" t="s">
        <v>177</v>
      </c>
      <c r="C33" s="497" t="s">
        <v>169</v>
      </c>
      <c r="D33" s="497" t="s">
        <v>113</v>
      </c>
      <c r="E33" s="497" t="s">
        <v>111</v>
      </c>
      <c r="F33" s="497" t="s">
        <v>163</v>
      </c>
      <c r="G33" s="497" t="s">
        <v>162</v>
      </c>
      <c r="H33" s="497" t="s">
        <v>171</v>
      </c>
    </row>
    <row r="34" spans="1:8" x14ac:dyDescent="0.15">
      <c r="A34" s="292" t="s">
        <v>178</v>
      </c>
      <c r="B34" s="292" t="s">
        <v>179</v>
      </c>
      <c r="C34" s="497" t="s">
        <v>111</v>
      </c>
      <c r="D34" s="497" t="s">
        <v>169</v>
      </c>
      <c r="E34" s="497" t="s">
        <v>165</v>
      </c>
      <c r="F34" s="497" t="s">
        <v>163</v>
      </c>
      <c r="G34" s="497" t="s">
        <v>162</v>
      </c>
      <c r="H34" s="497" t="s">
        <v>171</v>
      </c>
    </row>
    <row r="35" spans="1:8" x14ac:dyDescent="0.15">
      <c r="B35" s="292" t="s">
        <v>180</v>
      </c>
      <c r="C35" s="497" t="s">
        <v>111</v>
      </c>
      <c r="D35" s="497" t="s">
        <v>113</v>
      </c>
      <c r="E35" s="497" t="s">
        <v>169</v>
      </c>
      <c r="F35" s="497" t="s">
        <v>163</v>
      </c>
      <c r="G35" s="497" t="s">
        <v>162</v>
      </c>
      <c r="H35" s="497" t="s">
        <v>171</v>
      </c>
    </row>
    <row r="36" spans="1:8" x14ac:dyDescent="0.15">
      <c r="B36" s="292" t="s">
        <v>181</v>
      </c>
      <c r="C36" s="497" t="s">
        <v>111</v>
      </c>
      <c r="D36" s="497" t="s">
        <v>113</v>
      </c>
      <c r="E36" s="497" t="s">
        <v>169</v>
      </c>
      <c r="F36" s="497" t="s">
        <v>163</v>
      </c>
      <c r="G36" s="497" t="s">
        <v>162</v>
      </c>
      <c r="H36" s="497" t="s">
        <v>166</v>
      </c>
    </row>
    <row r="37" spans="1:8" x14ac:dyDescent="0.15">
      <c r="A37" s="292" t="s">
        <v>182</v>
      </c>
      <c r="B37" s="292" t="s">
        <v>183</v>
      </c>
      <c r="C37" s="497" t="s">
        <v>113</v>
      </c>
      <c r="D37" s="497" t="s">
        <v>111</v>
      </c>
      <c r="E37" s="497" t="s">
        <v>165</v>
      </c>
      <c r="F37" s="497" t="s">
        <v>163</v>
      </c>
      <c r="G37" s="497" t="s">
        <v>162</v>
      </c>
      <c r="H37" s="497" t="s">
        <v>166</v>
      </c>
    </row>
    <row r="38" spans="1:8" x14ac:dyDescent="0.15">
      <c r="B38" s="292" t="s">
        <v>184</v>
      </c>
      <c r="C38" s="497" t="s">
        <v>113</v>
      </c>
      <c r="D38" s="497" t="s">
        <v>111</v>
      </c>
      <c r="E38" s="497" t="s">
        <v>185</v>
      </c>
      <c r="F38" s="497" t="s">
        <v>162</v>
      </c>
      <c r="G38" s="497" t="s">
        <v>163</v>
      </c>
      <c r="H38" s="497" t="s">
        <v>166</v>
      </c>
    </row>
    <row r="39" spans="1:8" x14ac:dyDescent="0.15">
      <c r="B39" s="292" t="s">
        <v>186</v>
      </c>
      <c r="C39" s="497" t="s">
        <v>111</v>
      </c>
      <c r="D39" s="497" t="s">
        <v>113</v>
      </c>
      <c r="E39" s="497" t="s">
        <v>185</v>
      </c>
      <c r="F39" s="497" t="s">
        <v>163</v>
      </c>
      <c r="G39" s="497" t="s">
        <v>162</v>
      </c>
      <c r="H39" s="497" t="s">
        <v>161</v>
      </c>
    </row>
    <row r="40" spans="1:8" x14ac:dyDescent="0.15">
      <c r="A40" s="292" t="s">
        <v>187</v>
      </c>
      <c r="B40" s="292" t="s">
        <v>188</v>
      </c>
      <c r="C40" s="497" t="s">
        <v>113</v>
      </c>
      <c r="D40" s="497" t="s">
        <v>111</v>
      </c>
      <c r="E40" s="497" t="s">
        <v>165</v>
      </c>
      <c r="F40" s="497" t="s">
        <v>162</v>
      </c>
      <c r="G40" s="497" t="s">
        <v>161</v>
      </c>
      <c r="H40" s="497" t="s">
        <v>189</v>
      </c>
    </row>
    <row r="41" spans="1:8" x14ac:dyDescent="0.15">
      <c r="B41" s="292" t="s">
        <v>190</v>
      </c>
      <c r="C41" s="497" t="s">
        <v>113</v>
      </c>
      <c r="D41" s="497" t="s">
        <v>111</v>
      </c>
      <c r="E41" s="497" t="s">
        <v>165</v>
      </c>
      <c r="F41" s="497" t="s">
        <v>162</v>
      </c>
      <c r="G41" s="497" t="s">
        <v>189</v>
      </c>
      <c r="H41" s="497" t="s">
        <v>191</v>
      </c>
    </row>
    <row r="42" spans="1:8" x14ac:dyDescent="0.15">
      <c r="B42" s="292" t="s">
        <v>192</v>
      </c>
      <c r="C42" s="497" t="s">
        <v>165</v>
      </c>
      <c r="D42" s="497" t="s">
        <v>113</v>
      </c>
      <c r="E42" s="497" t="s">
        <v>111</v>
      </c>
      <c r="F42" s="497" t="s">
        <v>162</v>
      </c>
      <c r="G42" s="497" t="s">
        <v>191</v>
      </c>
      <c r="H42" s="497" t="s">
        <v>193</v>
      </c>
    </row>
    <row r="43" spans="1:8" x14ac:dyDescent="0.15">
      <c r="A43" s="292" t="s">
        <v>194</v>
      </c>
      <c r="B43" s="292" t="s">
        <v>195</v>
      </c>
      <c r="C43" s="497" t="s">
        <v>111</v>
      </c>
      <c r="D43" s="497" t="s">
        <v>113</v>
      </c>
      <c r="E43" s="497" t="s">
        <v>196</v>
      </c>
      <c r="F43" s="497" t="s">
        <v>162</v>
      </c>
      <c r="G43" s="497" t="s">
        <v>191</v>
      </c>
      <c r="H43" s="497" t="s">
        <v>193</v>
      </c>
    </row>
    <row r="44" spans="1:8" x14ac:dyDescent="0.15">
      <c r="B44" s="292" t="s">
        <v>197</v>
      </c>
      <c r="C44" s="497" t="s">
        <v>196</v>
      </c>
      <c r="D44" s="497" t="s">
        <v>113</v>
      </c>
      <c r="E44" s="497" t="s">
        <v>111</v>
      </c>
      <c r="F44" s="497" t="s">
        <v>162</v>
      </c>
      <c r="G44" s="497" t="s">
        <v>193</v>
      </c>
      <c r="H44" s="497" t="s">
        <v>198</v>
      </c>
    </row>
    <row r="45" spans="1:8" x14ac:dyDescent="0.15">
      <c r="B45" s="292" t="s">
        <v>199</v>
      </c>
      <c r="C45" s="497" t="s">
        <v>111</v>
      </c>
      <c r="D45" s="497" t="s">
        <v>196</v>
      </c>
      <c r="E45" s="497" t="s">
        <v>113</v>
      </c>
      <c r="F45" s="497" t="s">
        <v>200</v>
      </c>
      <c r="G45" s="497" t="s">
        <v>193</v>
      </c>
      <c r="H45" s="497" t="s">
        <v>201</v>
      </c>
    </row>
    <row r="46" spans="1:8" x14ac:dyDescent="0.15">
      <c r="A46" s="292" t="s">
        <v>202</v>
      </c>
      <c r="B46" s="292" t="s">
        <v>203</v>
      </c>
      <c r="C46" s="497" t="s">
        <v>113</v>
      </c>
      <c r="D46" s="497" t="s">
        <v>196</v>
      </c>
      <c r="E46" s="497" t="s">
        <v>111</v>
      </c>
      <c r="F46" s="497" t="s">
        <v>193</v>
      </c>
      <c r="G46" s="497" t="s">
        <v>204</v>
      </c>
      <c r="H46" s="497" t="s">
        <v>200</v>
      </c>
    </row>
    <row r="47" spans="1:8" x14ac:dyDescent="0.15">
      <c r="B47" s="292" t="s">
        <v>205</v>
      </c>
      <c r="C47" s="497" t="s">
        <v>165</v>
      </c>
      <c r="D47" s="497" t="s">
        <v>113</v>
      </c>
      <c r="E47" s="497" t="s">
        <v>196</v>
      </c>
      <c r="F47" s="497" t="s">
        <v>198</v>
      </c>
      <c r="G47" s="497" t="s">
        <v>193</v>
      </c>
      <c r="H47" s="497" t="s">
        <v>204</v>
      </c>
    </row>
    <row r="48" spans="1:8" x14ac:dyDescent="0.15">
      <c r="B48" s="292" t="s">
        <v>206</v>
      </c>
      <c r="C48" s="497" t="s">
        <v>113</v>
      </c>
      <c r="D48" s="497" t="s">
        <v>196</v>
      </c>
      <c r="E48" s="497" t="s">
        <v>165</v>
      </c>
      <c r="F48" s="497" t="s">
        <v>193</v>
      </c>
      <c r="G48" s="497" t="s">
        <v>200</v>
      </c>
      <c r="H48" s="497" t="s">
        <v>198</v>
      </c>
    </row>
    <row r="49" spans="1:8" x14ac:dyDescent="0.15">
      <c r="A49" s="292" t="s">
        <v>207</v>
      </c>
      <c r="B49" s="292" t="s">
        <v>208</v>
      </c>
      <c r="C49" s="497" t="s">
        <v>165</v>
      </c>
      <c r="D49" s="497" t="s">
        <v>113</v>
      </c>
      <c r="E49" s="497" t="s">
        <v>196</v>
      </c>
      <c r="F49" s="497" t="s">
        <v>200</v>
      </c>
      <c r="G49" s="497" t="s">
        <v>209</v>
      </c>
      <c r="H49" s="497" t="s">
        <v>210</v>
      </c>
    </row>
    <row r="50" spans="1:8" x14ac:dyDescent="0.15">
      <c r="B50" s="292" t="s">
        <v>211</v>
      </c>
      <c r="C50" s="497" t="s">
        <v>165</v>
      </c>
      <c r="D50" s="497" t="s">
        <v>113</v>
      </c>
      <c r="E50" s="497" t="s">
        <v>152</v>
      </c>
      <c r="F50" s="497" t="s">
        <v>198</v>
      </c>
      <c r="G50" s="497" t="s">
        <v>212</v>
      </c>
      <c r="H50" s="497" t="s">
        <v>213</v>
      </c>
    </row>
    <row r="51" spans="1:8" x14ac:dyDescent="0.15">
      <c r="B51" s="292" t="s">
        <v>214</v>
      </c>
      <c r="C51" s="497" t="s">
        <v>215</v>
      </c>
      <c r="D51" s="497" t="s">
        <v>165</v>
      </c>
      <c r="E51" s="497" t="s">
        <v>196</v>
      </c>
      <c r="F51" s="497" t="s">
        <v>198</v>
      </c>
      <c r="G51" s="497" t="s">
        <v>216</v>
      </c>
      <c r="H51" s="497" t="s">
        <v>213</v>
      </c>
    </row>
    <row r="52" spans="1:8" x14ac:dyDescent="0.15">
      <c r="B52" s="294"/>
      <c r="C52" s="498"/>
      <c r="D52" s="498"/>
      <c r="E52" s="498" t="s">
        <v>217</v>
      </c>
      <c r="F52" s="498"/>
      <c r="G52" s="498"/>
      <c r="H52" s="498"/>
    </row>
    <row r="53" spans="1:8" x14ac:dyDescent="0.15">
      <c r="A53" s="292" t="s">
        <v>218</v>
      </c>
      <c r="B53" s="292" t="s">
        <v>219</v>
      </c>
      <c r="C53" s="497" t="s">
        <v>111</v>
      </c>
      <c r="D53" s="497" t="s">
        <v>165</v>
      </c>
      <c r="E53" s="497" t="s">
        <v>196</v>
      </c>
      <c r="F53" s="497" t="s">
        <v>213</v>
      </c>
      <c r="G53" s="497" t="s">
        <v>216</v>
      </c>
      <c r="H53" s="497" t="s">
        <v>198</v>
      </c>
    </row>
    <row r="54" spans="1:8" x14ac:dyDescent="0.15">
      <c r="B54" s="292" t="s">
        <v>220</v>
      </c>
      <c r="C54" s="497" t="s">
        <v>215</v>
      </c>
      <c r="D54" s="497" t="s">
        <v>165</v>
      </c>
      <c r="E54" s="497" t="s">
        <v>113</v>
      </c>
      <c r="F54" s="497" t="s">
        <v>216</v>
      </c>
      <c r="G54" s="497" t="s">
        <v>198</v>
      </c>
      <c r="H54" s="497" t="s">
        <v>213</v>
      </c>
    </row>
    <row r="55" spans="1:8" x14ac:dyDescent="0.15">
      <c r="B55" s="292" t="s">
        <v>221</v>
      </c>
      <c r="C55" s="497" t="s">
        <v>165</v>
      </c>
      <c r="D55" s="497" t="s">
        <v>111</v>
      </c>
      <c r="E55" s="497" t="s">
        <v>113</v>
      </c>
      <c r="F55" s="497" t="s">
        <v>222</v>
      </c>
      <c r="G55" s="497" t="s">
        <v>216</v>
      </c>
      <c r="H55" s="497" t="s">
        <v>213</v>
      </c>
    </row>
    <row r="56" spans="1:8" x14ac:dyDescent="0.15">
      <c r="A56" s="292" t="s">
        <v>223</v>
      </c>
      <c r="B56" s="292" t="s">
        <v>224</v>
      </c>
      <c r="C56" s="497" t="s">
        <v>165</v>
      </c>
      <c r="D56" s="497" t="s">
        <v>111</v>
      </c>
      <c r="E56" s="497" t="s">
        <v>113</v>
      </c>
      <c r="F56" s="497" t="s">
        <v>222</v>
      </c>
      <c r="G56" s="497" t="s">
        <v>216</v>
      </c>
      <c r="H56" s="497" t="s">
        <v>213</v>
      </c>
    </row>
    <row r="57" spans="1:8" x14ac:dyDescent="0.15">
      <c r="B57" s="292" t="s">
        <v>225</v>
      </c>
      <c r="C57" s="497" t="s">
        <v>165</v>
      </c>
      <c r="D57" s="497" t="s">
        <v>111</v>
      </c>
      <c r="E57" s="497" t="s">
        <v>113</v>
      </c>
      <c r="F57" s="497" t="s">
        <v>222</v>
      </c>
      <c r="G57" s="497" t="s">
        <v>216</v>
      </c>
      <c r="H57" s="497" t="s">
        <v>226</v>
      </c>
    </row>
    <row r="58" spans="1:8" x14ac:dyDescent="0.15">
      <c r="B58" s="292" t="s">
        <v>227</v>
      </c>
      <c r="C58" s="497" t="s">
        <v>165</v>
      </c>
      <c r="D58" s="497" t="s">
        <v>111</v>
      </c>
      <c r="E58" s="497" t="s">
        <v>196</v>
      </c>
      <c r="F58" s="497" t="s">
        <v>222</v>
      </c>
      <c r="G58" s="497" t="s">
        <v>216</v>
      </c>
      <c r="H58" s="497" t="s">
        <v>226</v>
      </c>
    </row>
    <row r="59" spans="1:8" x14ac:dyDescent="0.15">
      <c r="A59" s="292" t="s">
        <v>228</v>
      </c>
      <c r="B59" s="292" t="s">
        <v>229</v>
      </c>
      <c r="C59" s="497" t="s">
        <v>165</v>
      </c>
      <c r="D59" s="497" t="s">
        <v>111</v>
      </c>
      <c r="E59" s="497" t="s">
        <v>113</v>
      </c>
      <c r="F59" s="497" t="s">
        <v>222</v>
      </c>
      <c r="G59" s="497" t="s">
        <v>216</v>
      </c>
      <c r="H59" s="497" t="s">
        <v>226</v>
      </c>
    </row>
    <row r="60" spans="1:8" x14ac:dyDescent="0.15">
      <c r="B60" s="292" t="s">
        <v>131</v>
      </c>
      <c r="C60" s="497" t="s">
        <v>165</v>
      </c>
      <c r="D60" s="497" t="s">
        <v>111</v>
      </c>
      <c r="E60" s="497" t="s">
        <v>113</v>
      </c>
      <c r="F60" s="497"/>
      <c r="G60" s="497"/>
      <c r="H60" s="497"/>
    </row>
    <row r="61" spans="1:8" x14ac:dyDescent="0.15">
      <c r="B61" s="292" t="s">
        <v>133</v>
      </c>
      <c r="C61" s="497" t="s">
        <v>165</v>
      </c>
      <c r="D61" s="497" t="s">
        <v>113</v>
      </c>
      <c r="E61" s="497" t="s">
        <v>111</v>
      </c>
      <c r="F61" s="497"/>
      <c r="G61" s="497"/>
      <c r="H61" s="497"/>
    </row>
    <row r="62" spans="1:8" x14ac:dyDescent="0.15">
      <c r="A62" s="292" t="s">
        <v>230</v>
      </c>
      <c r="B62" s="292" t="s">
        <v>136</v>
      </c>
      <c r="C62" s="497" t="s">
        <v>165</v>
      </c>
      <c r="D62" s="497" t="s">
        <v>111</v>
      </c>
      <c r="E62" s="497" t="s">
        <v>113</v>
      </c>
      <c r="F62" s="497" t="s">
        <v>222</v>
      </c>
      <c r="G62" s="497" t="s">
        <v>231</v>
      </c>
      <c r="H62" s="497" t="s">
        <v>213</v>
      </c>
    </row>
    <row r="63" spans="1:8" x14ac:dyDescent="0.15">
      <c r="B63" s="292" t="s">
        <v>140</v>
      </c>
      <c r="C63" s="497" t="s">
        <v>232</v>
      </c>
      <c r="D63" s="497" t="s">
        <v>165</v>
      </c>
      <c r="E63" s="497" t="s">
        <v>111</v>
      </c>
      <c r="F63" s="497" t="s">
        <v>213</v>
      </c>
      <c r="G63" s="497" t="s">
        <v>233</v>
      </c>
      <c r="H63" s="497" t="s">
        <v>234</v>
      </c>
    </row>
    <row r="64" spans="1:8" x14ac:dyDescent="0.15">
      <c r="B64" s="292" t="s">
        <v>142</v>
      </c>
      <c r="C64" s="497" t="s">
        <v>113</v>
      </c>
      <c r="D64" s="497" t="s">
        <v>165</v>
      </c>
      <c r="E64" s="497" t="s">
        <v>111</v>
      </c>
      <c r="F64" s="497" t="s">
        <v>235</v>
      </c>
      <c r="G64" s="497" t="s">
        <v>213</v>
      </c>
      <c r="H64" s="497" t="s">
        <v>236</v>
      </c>
    </row>
    <row r="65" spans="1:8" x14ac:dyDescent="0.15">
      <c r="A65" s="292" t="s">
        <v>237</v>
      </c>
      <c r="B65" s="292" t="s">
        <v>143</v>
      </c>
      <c r="C65" s="497" t="s">
        <v>165</v>
      </c>
      <c r="D65" s="497" t="s">
        <v>113</v>
      </c>
      <c r="E65" s="497" t="s">
        <v>111</v>
      </c>
      <c r="F65" s="497" t="s">
        <v>235</v>
      </c>
      <c r="G65" s="497" t="s">
        <v>236</v>
      </c>
      <c r="H65" s="497" t="s">
        <v>213</v>
      </c>
    </row>
    <row r="66" spans="1:8" x14ac:dyDescent="0.15">
      <c r="B66" s="292" t="s">
        <v>146</v>
      </c>
      <c r="C66" s="497" t="s">
        <v>111</v>
      </c>
      <c r="D66" s="497" t="s">
        <v>165</v>
      </c>
      <c r="E66" s="497" t="s">
        <v>215</v>
      </c>
      <c r="F66" s="497" t="s">
        <v>236</v>
      </c>
      <c r="G66" s="497" t="s">
        <v>235</v>
      </c>
      <c r="H66" s="497" t="s">
        <v>213</v>
      </c>
    </row>
    <row r="67" spans="1:8" x14ac:dyDescent="0.15">
      <c r="B67" s="292" t="s">
        <v>147</v>
      </c>
      <c r="C67" s="497" t="s">
        <v>113</v>
      </c>
      <c r="D67" s="497" t="s">
        <v>165</v>
      </c>
      <c r="E67" s="497" t="s">
        <v>111</v>
      </c>
      <c r="F67" s="497" t="s">
        <v>236</v>
      </c>
      <c r="G67" s="497" t="s">
        <v>213</v>
      </c>
      <c r="H67" s="497" t="s">
        <v>238</v>
      </c>
    </row>
    <row r="68" spans="1:8" x14ac:dyDescent="0.15">
      <c r="A68" s="292" t="s">
        <v>239</v>
      </c>
      <c r="B68" s="292" t="s">
        <v>150</v>
      </c>
      <c r="C68" s="497" t="s">
        <v>113</v>
      </c>
      <c r="D68" s="497" t="s">
        <v>111</v>
      </c>
      <c r="E68" s="497" t="s">
        <v>215</v>
      </c>
      <c r="F68" s="497" t="s">
        <v>240</v>
      </c>
      <c r="G68" s="497" t="s">
        <v>236</v>
      </c>
      <c r="H68" s="497" t="s">
        <v>213</v>
      </c>
    </row>
    <row r="69" spans="1:8" x14ac:dyDescent="0.15">
      <c r="B69" s="292" t="s">
        <v>151</v>
      </c>
      <c r="C69" s="497" t="s">
        <v>165</v>
      </c>
      <c r="D69" s="497" t="s">
        <v>215</v>
      </c>
      <c r="E69" s="497" t="s">
        <v>215</v>
      </c>
      <c r="F69" s="497"/>
      <c r="G69" s="497"/>
      <c r="H69" s="497"/>
    </row>
    <row r="70" spans="1:8" x14ac:dyDescent="0.15">
      <c r="B70" s="292" t="s">
        <v>153</v>
      </c>
      <c r="C70" s="497" t="s">
        <v>165</v>
      </c>
      <c r="D70" s="497" t="s">
        <v>111</v>
      </c>
      <c r="E70" s="497" t="s">
        <v>215</v>
      </c>
      <c r="F70" s="497"/>
      <c r="G70" s="497"/>
      <c r="H70" s="497"/>
    </row>
    <row r="71" spans="1:8" x14ac:dyDescent="0.15">
      <c r="A71" s="292" t="s">
        <v>241</v>
      </c>
      <c r="B71" s="292" t="s">
        <v>155</v>
      </c>
      <c r="C71" s="497" t="s">
        <v>111</v>
      </c>
      <c r="D71" s="497" t="s">
        <v>165</v>
      </c>
      <c r="E71" s="497" t="s">
        <v>242</v>
      </c>
      <c r="F71" s="514"/>
      <c r="G71" s="514"/>
      <c r="H71" s="514"/>
    </row>
    <row r="72" spans="1:8" x14ac:dyDescent="0.15">
      <c r="B72" s="292" t="s">
        <v>156</v>
      </c>
      <c r="C72" s="497" t="s">
        <v>165</v>
      </c>
      <c r="D72" s="497" t="s">
        <v>111</v>
      </c>
      <c r="E72" s="497" t="s">
        <v>215</v>
      </c>
      <c r="F72" s="514"/>
      <c r="G72" s="514"/>
      <c r="H72" s="514"/>
    </row>
    <row r="73" spans="1:8" x14ac:dyDescent="0.15">
      <c r="B73" s="292" t="s">
        <v>157</v>
      </c>
      <c r="C73" s="497" t="s">
        <v>165</v>
      </c>
      <c r="D73" s="497" t="s">
        <v>111</v>
      </c>
      <c r="E73" s="497" t="s">
        <v>215</v>
      </c>
      <c r="F73" s="514"/>
      <c r="G73" s="514"/>
      <c r="H73" s="514"/>
    </row>
    <row r="74" spans="1:8" x14ac:dyDescent="0.15">
      <c r="A74" s="292" t="s">
        <v>243</v>
      </c>
      <c r="B74" s="292" t="s">
        <v>159</v>
      </c>
      <c r="C74" s="497" t="s">
        <v>244</v>
      </c>
      <c r="D74" s="497" t="s">
        <v>165</v>
      </c>
      <c r="E74" s="497" t="s">
        <v>215</v>
      </c>
      <c r="F74" s="497"/>
      <c r="G74" s="497"/>
      <c r="H74" s="497"/>
    </row>
    <row r="75" spans="1:8" x14ac:dyDescent="0.15">
      <c r="B75" s="292" t="s">
        <v>160</v>
      </c>
      <c r="C75" s="497" t="s">
        <v>165</v>
      </c>
      <c r="D75" s="497" t="s">
        <v>111</v>
      </c>
      <c r="E75" s="497" t="s">
        <v>215</v>
      </c>
      <c r="F75" s="497"/>
      <c r="G75" s="497"/>
      <c r="H75" s="497"/>
    </row>
    <row r="76" spans="1:8" x14ac:dyDescent="0.15">
      <c r="B76" s="292" t="s">
        <v>164</v>
      </c>
      <c r="C76" s="497" t="s">
        <v>244</v>
      </c>
      <c r="D76" s="497" t="s">
        <v>111</v>
      </c>
      <c r="E76" s="497" t="s">
        <v>165</v>
      </c>
      <c r="F76" s="497"/>
      <c r="G76" s="497"/>
      <c r="H76" s="497"/>
    </row>
    <row r="77" spans="1:8" x14ac:dyDescent="0.15">
      <c r="A77" s="292" t="s">
        <v>245</v>
      </c>
      <c r="B77" s="292" t="s">
        <v>168</v>
      </c>
      <c r="C77" s="497" t="s">
        <v>111</v>
      </c>
      <c r="D77" s="497" t="s">
        <v>165</v>
      </c>
      <c r="E77" s="497" t="s">
        <v>215</v>
      </c>
      <c r="F77" s="497"/>
      <c r="G77" s="497"/>
      <c r="H77" s="497"/>
    </row>
    <row r="78" spans="1:8" x14ac:dyDescent="0.15">
      <c r="B78" s="292" t="s">
        <v>170</v>
      </c>
      <c r="C78" s="497" t="s">
        <v>215</v>
      </c>
      <c r="D78" s="497" t="s">
        <v>165</v>
      </c>
      <c r="E78" s="497" t="s">
        <v>111</v>
      </c>
      <c r="F78" s="497"/>
      <c r="G78" s="497"/>
      <c r="H78" s="497"/>
    </row>
    <row r="79" spans="1:8" x14ac:dyDescent="0.15">
      <c r="B79" s="292" t="s">
        <v>172</v>
      </c>
      <c r="C79" s="497" t="s">
        <v>165</v>
      </c>
      <c r="D79" s="497" t="s">
        <v>111</v>
      </c>
      <c r="E79" s="497" t="s">
        <v>246</v>
      </c>
      <c r="F79" s="497"/>
      <c r="G79" s="497"/>
      <c r="H79" s="497"/>
    </row>
    <row r="80" spans="1:8" x14ac:dyDescent="0.15">
      <c r="A80" s="292" t="s">
        <v>247</v>
      </c>
      <c r="B80" s="292" t="s">
        <v>174</v>
      </c>
      <c r="C80" s="497" t="s">
        <v>165</v>
      </c>
      <c r="D80" s="497" t="s">
        <v>111</v>
      </c>
      <c r="E80" s="497" t="s">
        <v>2453</v>
      </c>
      <c r="F80" s="497"/>
      <c r="G80" s="497"/>
      <c r="H80" s="497"/>
    </row>
    <row r="81" spans="1:8" x14ac:dyDescent="0.15">
      <c r="B81" s="292" t="s">
        <v>176</v>
      </c>
      <c r="C81" s="497" t="s">
        <v>165</v>
      </c>
      <c r="D81" s="497" t="s">
        <v>111</v>
      </c>
      <c r="E81" s="497" t="s">
        <v>2453</v>
      </c>
      <c r="F81" s="497"/>
      <c r="G81" s="497"/>
      <c r="H81" s="497"/>
    </row>
    <row r="82" spans="1:8" x14ac:dyDescent="0.15">
      <c r="B82" s="292" t="s">
        <v>177</v>
      </c>
      <c r="C82" s="497" t="s">
        <v>165</v>
      </c>
      <c r="D82" s="497" t="s">
        <v>248</v>
      </c>
      <c r="E82" s="497" t="s">
        <v>246</v>
      </c>
      <c r="F82" s="497"/>
      <c r="G82" s="497"/>
      <c r="H82" s="497"/>
    </row>
    <row r="83" spans="1:8" x14ac:dyDescent="0.15">
      <c r="A83" s="292" t="s">
        <v>249</v>
      </c>
      <c r="B83" s="292" t="s">
        <v>179</v>
      </c>
      <c r="C83" s="497" t="s">
        <v>248</v>
      </c>
      <c r="D83" s="497" t="s">
        <v>113</v>
      </c>
      <c r="E83" s="497" t="s">
        <v>165</v>
      </c>
      <c r="F83" s="497"/>
      <c r="G83" s="497"/>
      <c r="H83" s="497"/>
    </row>
    <row r="84" spans="1:8" x14ac:dyDescent="0.15">
      <c r="B84" s="292" t="s">
        <v>180</v>
      </c>
      <c r="C84" s="497" t="s">
        <v>165</v>
      </c>
      <c r="D84" s="497" t="s">
        <v>113</v>
      </c>
      <c r="E84" s="497" t="s">
        <v>246</v>
      </c>
      <c r="F84" s="497"/>
      <c r="G84" s="497"/>
      <c r="H84" s="497"/>
    </row>
    <row r="85" spans="1:8" x14ac:dyDescent="0.15">
      <c r="B85" s="292" t="s">
        <v>181</v>
      </c>
      <c r="C85" s="497" t="s">
        <v>113</v>
      </c>
      <c r="D85" s="497" t="s">
        <v>2453</v>
      </c>
      <c r="E85" s="497" t="s">
        <v>165</v>
      </c>
      <c r="F85" s="497"/>
      <c r="G85" s="497"/>
      <c r="H85" s="497"/>
    </row>
    <row r="86" spans="1:8" x14ac:dyDescent="0.15">
      <c r="A86" s="292" t="s">
        <v>250</v>
      </c>
      <c r="B86" s="292" t="s">
        <v>183</v>
      </c>
      <c r="C86" s="499" t="s">
        <v>113</v>
      </c>
      <c r="D86" s="499" t="s">
        <v>2454</v>
      </c>
      <c r="E86" s="499" t="s">
        <v>165</v>
      </c>
      <c r="F86" s="497"/>
      <c r="G86" s="497"/>
      <c r="H86" s="497"/>
    </row>
    <row r="87" spans="1:8" x14ac:dyDescent="0.15">
      <c r="B87" s="292" t="s">
        <v>184</v>
      </c>
      <c r="C87" s="499" t="s">
        <v>113</v>
      </c>
      <c r="D87" s="497" t="s">
        <v>165</v>
      </c>
      <c r="E87" s="499" t="s">
        <v>2455</v>
      </c>
      <c r="F87" s="497"/>
      <c r="G87" s="497"/>
      <c r="H87" s="497"/>
    </row>
    <row r="88" spans="1:8" x14ac:dyDescent="0.15">
      <c r="B88" s="293" t="s">
        <v>186</v>
      </c>
      <c r="C88" s="499" t="s">
        <v>165</v>
      </c>
      <c r="D88" s="499" t="s">
        <v>113</v>
      </c>
      <c r="E88" s="499" t="s">
        <v>2453</v>
      </c>
      <c r="F88" s="497"/>
      <c r="G88" s="497"/>
      <c r="H88" s="497"/>
    </row>
    <row r="89" spans="1:8" x14ac:dyDescent="0.15">
      <c r="A89" s="292" t="s">
        <v>251</v>
      </c>
      <c r="B89" s="331" t="s">
        <v>188</v>
      </c>
      <c r="C89" s="500" t="s">
        <v>165</v>
      </c>
      <c r="D89" s="500" t="s">
        <v>2453</v>
      </c>
      <c r="E89" s="500" t="s">
        <v>113</v>
      </c>
      <c r="F89" s="497"/>
      <c r="G89" s="497"/>
      <c r="H89" s="497"/>
    </row>
    <row r="90" spans="1:8" x14ac:dyDescent="0.15">
      <c r="B90" s="331" t="s">
        <v>190</v>
      </c>
      <c r="C90" s="500" t="s">
        <v>2369</v>
      </c>
      <c r="D90" s="500" t="s">
        <v>113</v>
      </c>
      <c r="E90" s="500" t="s">
        <v>2453</v>
      </c>
      <c r="F90" s="497"/>
      <c r="G90" s="497"/>
      <c r="H90" s="497"/>
    </row>
    <row r="91" spans="1:8" x14ac:dyDescent="0.15">
      <c r="B91" s="331" t="s">
        <v>192</v>
      </c>
      <c r="C91" s="500" t="s">
        <v>2369</v>
      </c>
      <c r="D91" s="499" t="s">
        <v>165</v>
      </c>
      <c r="E91" s="499" t="s">
        <v>113</v>
      </c>
      <c r="F91" s="497"/>
      <c r="G91" s="497"/>
      <c r="H91" s="497"/>
    </row>
    <row r="92" spans="1:8" x14ac:dyDescent="0.15">
      <c r="A92" s="292" t="s">
        <v>2443</v>
      </c>
      <c r="B92" s="331" t="s">
        <v>195</v>
      </c>
      <c r="C92" s="500" t="s">
        <v>165</v>
      </c>
      <c r="D92" s="500" t="s">
        <v>113</v>
      </c>
      <c r="E92" s="500" t="s">
        <v>2456</v>
      </c>
      <c r="F92" s="497"/>
      <c r="G92" s="497"/>
      <c r="H92" s="497"/>
    </row>
    <row r="93" spans="1:8" x14ac:dyDescent="0.15">
      <c r="B93" s="331" t="s">
        <v>197</v>
      </c>
      <c r="C93" s="497" t="s">
        <v>2453</v>
      </c>
      <c r="D93" s="497" t="s">
        <v>165</v>
      </c>
      <c r="E93" s="497" t="s">
        <v>113</v>
      </c>
      <c r="F93" s="498"/>
      <c r="G93" s="497"/>
      <c r="H93" s="497"/>
    </row>
    <row r="94" spans="1:8" x14ac:dyDescent="0.15">
      <c r="B94" s="331" t="s">
        <v>199</v>
      </c>
      <c r="C94" s="497" t="s">
        <v>113</v>
      </c>
      <c r="D94" s="497" t="s">
        <v>165</v>
      </c>
      <c r="E94" s="500" t="s">
        <v>2456</v>
      </c>
      <c r="F94" s="498"/>
      <c r="G94" s="497"/>
      <c r="H94" s="497"/>
    </row>
    <row r="95" spans="1:8" x14ac:dyDescent="0.15">
      <c r="A95" s="292" t="s">
        <v>2451</v>
      </c>
      <c r="B95" s="331" t="s">
        <v>203</v>
      </c>
      <c r="C95" s="500" t="s">
        <v>165</v>
      </c>
      <c r="D95" s="500" t="s">
        <v>113</v>
      </c>
      <c r="E95" s="500" t="s">
        <v>2453</v>
      </c>
      <c r="F95" s="498"/>
      <c r="G95" s="497"/>
      <c r="H95" s="497"/>
    </row>
    <row r="96" spans="1:8" x14ac:dyDescent="0.15">
      <c r="B96" s="292" t="s">
        <v>205</v>
      </c>
      <c r="C96" s="497" t="s">
        <v>165</v>
      </c>
      <c r="D96" s="497" t="s">
        <v>2456</v>
      </c>
      <c r="E96" s="497" t="s">
        <v>113</v>
      </c>
      <c r="F96" s="498"/>
      <c r="H96" s="497"/>
    </row>
    <row r="97" spans="1:8" x14ac:dyDescent="0.15">
      <c r="B97" s="292" t="s">
        <v>2459</v>
      </c>
      <c r="C97" s="497" t="s">
        <v>165</v>
      </c>
      <c r="D97" s="497" t="s">
        <v>2461</v>
      </c>
      <c r="E97" s="497" t="s">
        <v>113</v>
      </c>
      <c r="F97" s="498"/>
      <c r="G97" s="497"/>
      <c r="H97" s="497"/>
    </row>
    <row r="98" spans="1:8" x14ac:dyDescent="0.15">
      <c r="A98" s="292" t="s">
        <v>2462</v>
      </c>
      <c r="B98" s="292" t="s">
        <v>208</v>
      </c>
      <c r="C98" s="497" t="s">
        <v>165</v>
      </c>
      <c r="D98" s="497" t="s">
        <v>113</v>
      </c>
      <c r="E98" s="497" t="s">
        <v>2469</v>
      </c>
      <c r="F98" s="497"/>
      <c r="G98" s="497"/>
      <c r="H98" s="497"/>
    </row>
    <row r="99" spans="1:8" x14ac:dyDescent="0.15">
      <c r="B99" s="292" t="s">
        <v>211</v>
      </c>
      <c r="C99" s="497" t="s">
        <v>165</v>
      </c>
      <c r="D99" s="497" t="s">
        <v>113</v>
      </c>
      <c r="E99" s="497" t="s">
        <v>2469</v>
      </c>
      <c r="F99" s="497" t="s">
        <v>2478</v>
      </c>
      <c r="G99" s="497" t="s">
        <v>2479</v>
      </c>
      <c r="H99" s="497" t="s">
        <v>2480</v>
      </c>
    </row>
    <row r="100" spans="1:8" x14ac:dyDescent="0.15">
      <c r="B100" s="292" t="s">
        <v>214</v>
      </c>
      <c r="C100" s="497" t="s">
        <v>165</v>
      </c>
      <c r="D100" s="497" t="s">
        <v>113</v>
      </c>
      <c r="E100" s="497" t="s">
        <v>2469</v>
      </c>
      <c r="F100" s="292" t="s">
        <v>2479</v>
      </c>
      <c r="G100" s="292" t="s">
        <v>2482</v>
      </c>
      <c r="H100" s="497" t="s">
        <v>2480</v>
      </c>
    </row>
    <row r="101" spans="1:8" x14ac:dyDescent="0.15">
      <c r="B101" s="292" t="s">
        <v>2470</v>
      </c>
      <c r="C101" s="497" t="s">
        <v>165</v>
      </c>
      <c r="D101" s="497" t="s">
        <v>2456</v>
      </c>
      <c r="E101" s="497" t="s">
        <v>2469</v>
      </c>
      <c r="F101" s="292" t="s">
        <v>2479</v>
      </c>
      <c r="G101" s="497" t="s">
        <v>2490</v>
      </c>
      <c r="H101" s="497" t="s">
        <v>2480</v>
      </c>
    </row>
    <row r="102" spans="1:8" x14ac:dyDescent="0.15">
      <c r="A102" s="292" t="s">
        <v>2483</v>
      </c>
      <c r="B102" s="292" t="s">
        <v>2484</v>
      </c>
      <c r="C102" s="497" t="s">
        <v>2469</v>
      </c>
      <c r="D102" s="497" t="s">
        <v>2456</v>
      </c>
      <c r="E102" s="497" t="s">
        <v>165</v>
      </c>
      <c r="F102" s="497"/>
      <c r="G102" s="497"/>
      <c r="H102" s="497"/>
    </row>
    <row r="103" spans="1:8" x14ac:dyDescent="0.15">
      <c r="B103" s="292" t="s">
        <v>2485</v>
      </c>
      <c r="C103" s="497" t="s">
        <v>165</v>
      </c>
      <c r="D103" s="497" t="s">
        <v>113</v>
      </c>
      <c r="E103" s="497" t="s">
        <v>2456</v>
      </c>
      <c r="F103" s="497"/>
      <c r="G103" s="497"/>
      <c r="H103" s="497"/>
    </row>
    <row r="104" spans="1:8" x14ac:dyDescent="0.15">
      <c r="B104" s="292" t="s">
        <v>2486</v>
      </c>
      <c r="C104" s="497" t="s">
        <v>165</v>
      </c>
      <c r="D104" s="497" t="s">
        <v>113</v>
      </c>
      <c r="E104" s="497" t="s">
        <v>2456</v>
      </c>
      <c r="F104" s="497" t="s">
        <v>2480</v>
      </c>
      <c r="G104" s="497" t="s">
        <v>2495</v>
      </c>
      <c r="H104" s="497" t="s">
        <v>2496</v>
      </c>
    </row>
    <row r="105" spans="1:8" x14ac:dyDescent="0.15">
      <c r="B105" s="292" t="s">
        <v>2492</v>
      </c>
      <c r="C105" s="497" t="s">
        <v>2504</v>
      </c>
      <c r="D105" s="497" t="s">
        <v>165</v>
      </c>
      <c r="E105" s="497" t="s">
        <v>113</v>
      </c>
      <c r="F105" s="497" t="s">
        <v>2495</v>
      </c>
      <c r="G105" s="497" t="s">
        <v>2505</v>
      </c>
      <c r="H105" s="292" t="s">
        <v>2506</v>
      </c>
    </row>
    <row r="106" spans="1:8" x14ac:dyDescent="0.15">
      <c r="B106" s="292" t="s">
        <v>2493</v>
      </c>
      <c r="C106" s="497" t="s">
        <v>165</v>
      </c>
      <c r="D106" s="292" t="s">
        <v>2513</v>
      </c>
      <c r="E106" s="497" t="s">
        <v>113</v>
      </c>
      <c r="F106" s="497" t="s">
        <v>2495</v>
      </c>
      <c r="G106" s="497" t="s">
        <v>2505</v>
      </c>
      <c r="H106" s="497" t="s">
        <v>2506</v>
      </c>
    </row>
    <row r="107" spans="1:8" x14ac:dyDescent="0.15">
      <c r="B107" s="292" t="s">
        <v>2520</v>
      </c>
      <c r="C107" s="497" t="s">
        <v>165</v>
      </c>
      <c r="D107" s="292" t="s">
        <v>2521</v>
      </c>
      <c r="E107" s="292" t="s">
        <v>2513</v>
      </c>
      <c r="F107" s="497"/>
      <c r="G107" s="497"/>
      <c r="H107" s="497"/>
    </row>
    <row r="108" spans="1:8" ht="14.25" thickBot="1" x14ac:dyDescent="0.2">
      <c r="A108" s="515"/>
      <c r="B108" s="330" t="s">
        <v>2539</v>
      </c>
      <c r="C108" s="532" t="s">
        <v>165</v>
      </c>
      <c r="D108" s="330" t="s">
        <v>2540</v>
      </c>
      <c r="E108" s="330" t="s">
        <v>2541</v>
      </c>
      <c r="F108" s="532"/>
      <c r="G108" s="532"/>
      <c r="H108" s="532"/>
    </row>
    <row r="109" spans="1:8" ht="14.25" thickTop="1" x14ac:dyDescent="0.15">
      <c r="C109" s="497"/>
      <c r="D109" s="497"/>
      <c r="E109" s="497"/>
      <c r="F109" s="498"/>
      <c r="G109" s="497"/>
      <c r="H109" s="497"/>
    </row>
    <row r="110" spans="1:8" ht="14.25" thickTop="1" x14ac:dyDescent="0.15">
      <c r="C110" s="497"/>
      <c r="D110" s="497"/>
      <c r="E110" s="497"/>
      <c r="F110" s="498"/>
      <c r="G110" s="497"/>
      <c r="H110" s="497"/>
    </row>
    <row r="111" spans="1:8" x14ac:dyDescent="0.15">
      <c r="B111" s="292" t="s">
        <v>252</v>
      </c>
      <c r="C111" s="330"/>
      <c r="D111" s="330"/>
      <c r="E111" s="292" t="s">
        <v>253</v>
      </c>
      <c r="F111" s="294"/>
    </row>
    <row r="112" spans="1:8" x14ac:dyDescent="0.15">
      <c r="C112" s="331" t="s">
        <v>165</v>
      </c>
      <c r="D112" s="458">
        <f>COUNTIF($C$4:$C$108,C112)</f>
        <v>40</v>
      </c>
      <c r="F112" s="293" t="s">
        <v>163</v>
      </c>
      <c r="G112" s="295">
        <f>COUNTIF($F$4:$F$108,F112)</f>
        <v>9</v>
      </c>
    </row>
    <row r="113" spans="1:7" x14ac:dyDescent="0.15">
      <c r="C113" s="293" t="s">
        <v>111</v>
      </c>
      <c r="D113" s="298">
        <f t="shared" ref="D113:D127" si="0">COUNTIF($C$4:$C$108,C113)</f>
        <v>20</v>
      </c>
      <c r="F113" s="292" t="s">
        <v>222</v>
      </c>
      <c r="G113" s="295">
        <f t="shared" ref="G113:G122" si="1">COUNTIF($F$4:$F$108,F113)</f>
        <v>6</v>
      </c>
    </row>
    <row r="114" spans="1:7" x14ac:dyDescent="0.15">
      <c r="C114" s="292" t="s">
        <v>113</v>
      </c>
      <c r="D114" s="298">
        <f t="shared" si="0"/>
        <v>15</v>
      </c>
      <c r="F114" s="292" t="s">
        <v>162</v>
      </c>
      <c r="G114" s="295">
        <f t="shared" si="1"/>
        <v>6</v>
      </c>
    </row>
    <row r="115" spans="1:7" x14ac:dyDescent="0.15">
      <c r="C115" s="292" t="s">
        <v>141</v>
      </c>
      <c r="D115" s="298">
        <f t="shared" si="0"/>
        <v>8</v>
      </c>
      <c r="F115" s="292" t="s">
        <v>198</v>
      </c>
      <c r="G115" s="295">
        <f t="shared" si="1"/>
        <v>3</v>
      </c>
    </row>
    <row r="116" spans="1:7" x14ac:dyDescent="0.15">
      <c r="C116" s="292" t="s">
        <v>2460</v>
      </c>
      <c r="D116" s="298">
        <f t="shared" si="0"/>
        <v>4</v>
      </c>
      <c r="F116" s="292" t="s">
        <v>161</v>
      </c>
      <c r="G116" s="295">
        <f t="shared" si="1"/>
        <v>3</v>
      </c>
    </row>
    <row r="117" spans="1:7" x14ac:dyDescent="0.15">
      <c r="C117" s="292" t="s">
        <v>215</v>
      </c>
      <c r="D117" s="298">
        <f t="shared" si="0"/>
        <v>3</v>
      </c>
      <c r="F117" s="292" t="s">
        <v>120</v>
      </c>
      <c r="G117" s="295">
        <f t="shared" si="1"/>
        <v>3</v>
      </c>
    </row>
    <row r="118" spans="1:7" x14ac:dyDescent="0.15">
      <c r="C118" s="292" t="s">
        <v>2444</v>
      </c>
      <c r="D118" s="298">
        <f t="shared" si="0"/>
        <v>1</v>
      </c>
      <c r="F118" s="292" t="s">
        <v>236</v>
      </c>
      <c r="G118" s="295">
        <f t="shared" si="1"/>
        <v>2</v>
      </c>
    </row>
    <row r="119" spans="1:7" x14ac:dyDescent="0.15">
      <c r="C119" s="331" t="s">
        <v>2369</v>
      </c>
      <c r="D119" s="298">
        <f t="shared" si="0"/>
        <v>2</v>
      </c>
      <c r="F119" s="292" t="s">
        <v>213</v>
      </c>
      <c r="G119" s="295">
        <f t="shared" si="1"/>
        <v>2</v>
      </c>
    </row>
    <row r="120" spans="1:7" x14ac:dyDescent="0.15">
      <c r="C120" s="292" t="s">
        <v>244</v>
      </c>
      <c r="D120" s="298">
        <f t="shared" si="0"/>
        <v>2</v>
      </c>
      <c r="F120" s="292" t="s">
        <v>193</v>
      </c>
      <c r="G120" s="295">
        <f t="shared" si="1"/>
        <v>2</v>
      </c>
    </row>
    <row r="121" spans="1:7" x14ac:dyDescent="0.15">
      <c r="C121" s="292" t="s">
        <v>119</v>
      </c>
      <c r="D121" s="298">
        <f t="shared" si="0"/>
        <v>2</v>
      </c>
      <c r="F121" s="292" t="s">
        <v>200</v>
      </c>
      <c r="G121" s="295">
        <f t="shared" si="1"/>
        <v>2</v>
      </c>
    </row>
    <row r="122" spans="1:7" x14ac:dyDescent="0.15">
      <c r="C122" s="292" t="s">
        <v>232</v>
      </c>
      <c r="D122" s="298">
        <f t="shared" si="0"/>
        <v>1</v>
      </c>
      <c r="F122" s="292" t="s">
        <v>235</v>
      </c>
      <c r="G122" s="295">
        <f t="shared" si="1"/>
        <v>2</v>
      </c>
    </row>
    <row r="123" spans="1:7" x14ac:dyDescent="0.15">
      <c r="A123" s="293"/>
      <c r="C123" s="292" t="s">
        <v>196</v>
      </c>
      <c r="D123" s="298">
        <f t="shared" si="0"/>
        <v>1</v>
      </c>
      <c r="F123" s="292" t="s">
        <v>2479</v>
      </c>
      <c r="G123" s="298">
        <f t="shared" ref="G123:G125" si="2">COUNTIF($F$4:$F$108,F123)</f>
        <v>2</v>
      </c>
    </row>
    <row r="124" spans="1:7" x14ac:dyDescent="0.15">
      <c r="C124" s="292" t="s">
        <v>112</v>
      </c>
      <c r="D124" s="298">
        <f t="shared" si="0"/>
        <v>1</v>
      </c>
      <c r="F124" s="292" t="s">
        <v>216</v>
      </c>
      <c r="G124" s="295">
        <f t="shared" si="2"/>
        <v>1</v>
      </c>
    </row>
    <row r="125" spans="1:7" ht="14.45" customHeight="1" x14ac:dyDescent="0.15">
      <c r="C125" s="292" t="s">
        <v>169</v>
      </c>
      <c r="D125" s="298">
        <f t="shared" si="0"/>
        <v>1</v>
      </c>
      <c r="F125" s="292" t="s">
        <v>121</v>
      </c>
      <c r="G125" s="295">
        <f t="shared" si="2"/>
        <v>1</v>
      </c>
    </row>
    <row r="126" spans="1:7" ht="14.45" customHeight="1" x14ac:dyDescent="0.15">
      <c r="C126" s="497" t="s">
        <v>2469</v>
      </c>
      <c r="D126" s="298">
        <f t="shared" si="0"/>
        <v>1</v>
      </c>
      <c r="F126" s="292" t="s">
        <v>134</v>
      </c>
      <c r="G126" s="295">
        <f t="shared" ref="G126:G131" si="3">COUNTIF($F$4:$F$108,F126)</f>
        <v>1</v>
      </c>
    </row>
    <row r="127" spans="1:7" x14ac:dyDescent="0.15">
      <c r="C127" s="292" t="s">
        <v>2503</v>
      </c>
      <c r="D127" s="298">
        <f t="shared" si="0"/>
        <v>1</v>
      </c>
      <c r="F127" s="292" t="s">
        <v>137</v>
      </c>
      <c r="G127" s="295">
        <f t="shared" si="3"/>
        <v>1</v>
      </c>
    </row>
    <row r="128" spans="1:7" ht="14.25" thickBot="1" x14ac:dyDescent="0.2">
      <c r="C128" s="515"/>
      <c r="D128" s="517"/>
      <c r="F128" s="292" t="s">
        <v>148</v>
      </c>
      <c r="G128" s="295">
        <f t="shared" si="3"/>
        <v>1</v>
      </c>
    </row>
    <row r="129" spans="2:9" ht="14.25" thickTop="1" x14ac:dyDescent="0.15">
      <c r="C129" s="292" t="s">
        <v>2445</v>
      </c>
      <c r="D129" s="298">
        <f>SUM(D112:D128)</f>
        <v>103</v>
      </c>
      <c r="F129" s="292" t="s">
        <v>240</v>
      </c>
      <c r="G129" s="295">
        <f t="shared" si="3"/>
        <v>1</v>
      </c>
    </row>
    <row r="130" spans="2:9" x14ac:dyDescent="0.15">
      <c r="D130" s="296"/>
      <c r="F130" s="292" t="s">
        <v>175</v>
      </c>
      <c r="G130" s="295">
        <f t="shared" si="3"/>
        <v>1</v>
      </c>
    </row>
    <row r="131" spans="2:9" x14ac:dyDescent="0.15">
      <c r="F131" s="292" t="s">
        <v>2477</v>
      </c>
      <c r="G131" s="298">
        <f t="shared" si="3"/>
        <v>1</v>
      </c>
    </row>
    <row r="132" spans="2:9" x14ac:dyDescent="0.15">
      <c r="F132" s="292" t="s">
        <v>2480</v>
      </c>
      <c r="G132" s="298">
        <f>COUNTIF($F$4:$F$108,F132)</f>
        <v>1</v>
      </c>
    </row>
    <row r="133" spans="2:9" x14ac:dyDescent="0.15">
      <c r="F133" s="497" t="s">
        <v>2495</v>
      </c>
      <c r="G133" s="458">
        <f>COUNTIF($F$4:$F$108,F133)</f>
        <v>2</v>
      </c>
    </row>
    <row r="134" spans="2:9" ht="14.25" thickBot="1" x14ac:dyDescent="0.2">
      <c r="F134" s="516"/>
      <c r="G134" s="517"/>
    </row>
    <row r="135" spans="2:9" ht="14.25" thickTop="1" x14ac:dyDescent="0.15">
      <c r="F135" s="296" t="s">
        <v>254</v>
      </c>
      <c r="G135" s="298">
        <f>SUM(G112:G134)</f>
        <v>53</v>
      </c>
    </row>
    <row r="137" spans="2:9" x14ac:dyDescent="0.15">
      <c r="B137" s="784" t="s">
        <v>255</v>
      </c>
      <c r="C137" s="784"/>
      <c r="D137" s="784"/>
      <c r="E137" s="784"/>
      <c r="F137" s="784"/>
    </row>
    <row r="138" spans="2:9" x14ac:dyDescent="0.15">
      <c r="D138" s="292" t="s">
        <v>2507</v>
      </c>
      <c r="E138" s="292" t="s">
        <v>2508</v>
      </c>
      <c r="I138" s="297"/>
    </row>
    <row r="139" spans="2:9" x14ac:dyDescent="0.15">
      <c r="C139" s="292">
        <v>1</v>
      </c>
      <c r="D139" s="330" t="s">
        <v>165</v>
      </c>
      <c r="E139" s="297">
        <f t="shared" ref="E139:E166" si="4">COUNTIF($C$4:$C$108,D139)*10+COUNTIF($E$4:$E$108,D139)+COUNTIF($D$4:$D$108,D139)*5</f>
        <v>490</v>
      </c>
    </row>
    <row r="140" spans="2:9" x14ac:dyDescent="0.15">
      <c r="C140" s="292">
        <v>2</v>
      </c>
      <c r="D140" s="292" t="s">
        <v>111</v>
      </c>
      <c r="E140" s="396">
        <f t="shared" si="4"/>
        <v>350</v>
      </c>
    </row>
    <row r="141" spans="2:9" x14ac:dyDescent="0.15">
      <c r="C141" s="292">
        <v>3</v>
      </c>
      <c r="D141" s="330" t="s">
        <v>113</v>
      </c>
      <c r="E141" s="459">
        <f t="shared" si="4"/>
        <v>311</v>
      </c>
    </row>
    <row r="142" spans="2:9" x14ac:dyDescent="0.15">
      <c r="C142" s="292">
        <v>4</v>
      </c>
      <c r="D142" s="292" t="s">
        <v>141</v>
      </c>
      <c r="E142" s="396">
        <f t="shared" si="4"/>
        <v>85</v>
      </c>
      <c r="H142" s="293"/>
    </row>
    <row r="143" spans="2:9" x14ac:dyDescent="0.15">
      <c r="C143" s="292">
        <v>5</v>
      </c>
      <c r="D143" s="292" t="s">
        <v>117</v>
      </c>
      <c r="E143" s="396">
        <f t="shared" si="4"/>
        <v>67</v>
      </c>
    </row>
    <row r="144" spans="2:9" x14ac:dyDescent="0.15">
      <c r="C144" s="292">
        <v>6</v>
      </c>
      <c r="D144" s="292" t="s">
        <v>215</v>
      </c>
      <c r="E144" s="396">
        <f t="shared" si="4"/>
        <v>44</v>
      </c>
    </row>
    <row r="145" spans="3:5" x14ac:dyDescent="0.15">
      <c r="C145" s="292">
        <v>7</v>
      </c>
      <c r="D145" s="292" t="s">
        <v>196</v>
      </c>
      <c r="E145" s="396">
        <f t="shared" si="4"/>
        <v>31</v>
      </c>
    </row>
    <row r="146" spans="3:5" x14ac:dyDescent="0.15">
      <c r="C146" s="292">
        <v>8</v>
      </c>
      <c r="D146" s="292" t="s">
        <v>2453</v>
      </c>
      <c r="E146" s="396">
        <f t="shared" si="4"/>
        <v>25</v>
      </c>
    </row>
    <row r="147" spans="3:5" x14ac:dyDescent="0.15">
      <c r="C147" s="292">
        <v>9</v>
      </c>
      <c r="D147" s="292" t="s">
        <v>169</v>
      </c>
      <c r="E147" s="396">
        <f t="shared" si="4"/>
        <v>25</v>
      </c>
    </row>
    <row r="148" spans="3:5" x14ac:dyDescent="0.15">
      <c r="C148" s="292">
        <v>10</v>
      </c>
      <c r="D148" s="292" t="s">
        <v>112</v>
      </c>
      <c r="E148" s="396">
        <f t="shared" si="4"/>
        <v>25</v>
      </c>
    </row>
    <row r="149" spans="3:5" x14ac:dyDescent="0.15">
      <c r="C149" s="292">
        <v>11</v>
      </c>
      <c r="D149" s="292" t="s">
        <v>116</v>
      </c>
      <c r="E149" s="396">
        <f t="shared" si="4"/>
        <v>22</v>
      </c>
    </row>
    <row r="150" spans="3:5" x14ac:dyDescent="0.15">
      <c r="C150" s="292">
        <v>12</v>
      </c>
      <c r="D150" s="331" t="s">
        <v>2369</v>
      </c>
      <c r="E150" s="396">
        <f t="shared" si="4"/>
        <v>20</v>
      </c>
    </row>
    <row r="151" spans="3:5" x14ac:dyDescent="0.15">
      <c r="C151" s="292">
        <v>13</v>
      </c>
      <c r="D151" s="292" t="s">
        <v>119</v>
      </c>
      <c r="E151" s="396">
        <f t="shared" si="4"/>
        <v>20</v>
      </c>
    </row>
    <row r="152" spans="3:5" x14ac:dyDescent="0.15">
      <c r="C152" s="292">
        <v>14</v>
      </c>
      <c r="D152" s="292" t="s">
        <v>244</v>
      </c>
      <c r="E152" s="396">
        <f t="shared" si="4"/>
        <v>20</v>
      </c>
    </row>
    <row r="153" spans="3:5" x14ac:dyDescent="0.15">
      <c r="C153" s="292">
        <v>15</v>
      </c>
      <c r="D153" s="292" t="s">
        <v>2456</v>
      </c>
      <c r="E153" s="396">
        <f t="shared" si="4"/>
        <v>24</v>
      </c>
    </row>
    <row r="154" spans="3:5" x14ac:dyDescent="0.15">
      <c r="C154" s="292">
        <v>16</v>
      </c>
      <c r="D154" s="292" t="s">
        <v>144</v>
      </c>
      <c r="E154" s="396">
        <f t="shared" si="4"/>
        <v>18</v>
      </c>
    </row>
    <row r="155" spans="3:5" x14ac:dyDescent="0.15">
      <c r="C155" s="292">
        <v>17</v>
      </c>
      <c r="D155" s="292" t="s">
        <v>2469</v>
      </c>
      <c r="E155" s="396">
        <f t="shared" si="4"/>
        <v>14</v>
      </c>
    </row>
    <row r="156" spans="3:5" x14ac:dyDescent="0.15">
      <c r="C156" s="292">
        <v>18</v>
      </c>
      <c r="D156" s="292" t="s">
        <v>232</v>
      </c>
      <c r="E156" s="396">
        <f t="shared" si="4"/>
        <v>10</v>
      </c>
    </row>
    <row r="157" spans="3:5" x14ac:dyDescent="0.15">
      <c r="C157" s="292">
        <v>19</v>
      </c>
      <c r="D157" s="330" t="s">
        <v>2503</v>
      </c>
      <c r="E157" s="459">
        <f t="shared" si="4"/>
        <v>10</v>
      </c>
    </row>
    <row r="158" spans="3:5" x14ac:dyDescent="0.15">
      <c r="C158" s="292">
        <v>20</v>
      </c>
      <c r="D158" s="292" t="s">
        <v>2454</v>
      </c>
      <c r="E158" s="396">
        <f t="shared" si="4"/>
        <v>5</v>
      </c>
    </row>
    <row r="159" spans="3:5" x14ac:dyDescent="0.15">
      <c r="C159" s="292">
        <v>21</v>
      </c>
      <c r="D159" s="292" t="s">
        <v>2461</v>
      </c>
      <c r="E159" s="396">
        <f t="shared" si="4"/>
        <v>5</v>
      </c>
    </row>
    <row r="160" spans="3:5" x14ac:dyDescent="0.15">
      <c r="C160" s="292">
        <v>22</v>
      </c>
      <c r="D160" s="292" t="s">
        <v>2513</v>
      </c>
      <c r="E160" s="396">
        <f t="shared" si="4"/>
        <v>6</v>
      </c>
    </row>
    <row r="161" spans="3:5" x14ac:dyDescent="0.15">
      <c r="C161" s="292">
        <v>23</v>
      </c>
      <c r="D161" s="292" t="s">
        <v>152</v>
      </c>
      <c r="E161" s="396">
        <f t="shared" si="4"/>
        <v>3</v>
      </c>
    </row>
    <row r="162" spans="3:5" x14ac:dyDescent="0.15">
      <c r="C162" s="292">
        <v>24</v>
      </c>
      <c r="D162" s="292" t="s">
        <v>246</v>
      </c>
      <c r="E162" s="396">
        <f t="shared" si="4"/>
        <v>3</v>
      </c>
    </row>
    <row r="163" spans="3:5" x14ac:dyDescent="0.15">
      <c r="C163" s="292">
        <v>25</v>
      </c>
      <c r="D163" s="292" t="s">
        <v>185</v>
      </c>
      <c r="E163" s="396">
        <f t="shared" si="4"/>
        <v>2</v>
      </c>
    </row>
    <row r="164" spans="3:5" x14ac:dyDescent="0.15">
      <c r="C164" s="292">
        <v>26</v>
      </c>
      <c r="D164" s="292" t="s">
        <v>132</v>
      </c>
      <c r="E164" s="396">
        <f t="shared" si="4"/>
        <v>1</v>
      </c>
    </row>
    <row r="165" spans="3:5" x14ac:dyDescent="0.15">
      <c r="C165" s="292">
        <v>27</v>
      </c>
      <c r="D165" s="292" t="s">
        <v>242</v>
      </c>
      <c r="E165" s="396">
        <f t="shared" si="4"/>
        <v>1</v>
      </c>
    </row>
    <row r="166" spans="3:5" x14ac:dyDescent="0.15">
      <c r="C166" s="292">
        <v>28</v>
      </c>
      <c r="D166" s="292" t="s">
        <v>2455</v>
      </c>
      <c r="E166" s="396">
        <f t="shared" si="4"/>
        <v>1</v>
      </c>
    </row>
  </sheetData>
  <sortState xmlns:xlrd2="http://schemas.microsoft.com/office/spreadsheetml/2017/richdata2" ref="D138:E165">
    <sortCondition descending="1" ref="E138:E165"/>
  </sortState>
  <mergeCells count="1">
    <mergeCell ref="B137:F137"/>
  </mergeCells>
  <phoneticPr fontId="0" type="halfwidthKatakana" alignment="noControl"/>
  <pageMargins left="0.7" right="0.7" top="0.75" bottom="0.75" header="0.3" footer="0.3"/>
  <pageSetup paperSize="9" scale="94" orientation="portrait" r:id="rId1"/>
  <headerFooter alignWithMargins="0"/>
  <rowBreaks count="2" manualBreakCount="2">
    <brk id="51" max="16383" man="1"/>
    <brk id="10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2"/>
  </sheetPr>
  <dimension ref="A1:M37"/>
  <sheetViews>
    <sheetView view="pageBreakPreview" topLeftCell="A10" zoomScaleNormal="100" zoomScaleSheetLayoutView="100" workbookViewId="0">
      <selection activeCell="H26" sqref="H26"/>
    </sheetView>
  </sheetViews>
  <sheetFormatPr defaultColWidth="9" defaultRowHeight="13.5" x14ac:dyDescent="0.15"/>
  <cols>
    <col min="1" max="1" width="9" style="267"/>
    <col min="2" max="2" width="17.625" style="267" customWidth="1"/>
    <col min="3" max="3" width="43" style="267" customWidth="1"/>
    <col min="4" max="6" width="11.875" style="267" customWidth="1"/>
    <col min="7" max="16384" width="9" style="267"/>
  </cols>
  <sheetData>
    <row r="1" spans="1:7" s="266" customFormat="1" ht="18.75" x14ac:dyDescent="0.2">
      <c r="A1" s="268" t="s">
        <v>2536</v>
      </c>
      <c r="B1" s="268"/>
      <c r="C1" s="268"/>
      <c r="D1" s="268"/>
    </row>
    <row r="2" spans="1:7" s="266" customFormat="1" ht="15" x14ac:dyDescent="0.15">
      <c r="B2" s="269"/>
    </row>
    <row r="3" spans="1:7" s="266" customFormat="1" ht="14.25" x14ac:dyDescent="0.15">
      <c r="B3" s="270"/>
      <c r="C3" s="270"/>
      <c r="D3" s="271"/>
      <c r="E3" s="270"/>
      <c r="F3" s="270"/>
    </row>
    <row r="4" spans="1:7" s="266" customFormat="1" ht="20.100000000000001" customHeight="1" x14ac:dyDescent="0.2">
      <c r="A4" s="503" t="s">
        <v>256</v>
      </c>
      <c r="B4" s="501"/>
      <c r="C4" s="501"/>
      <c r="D4" s="300"/>
      <c r="E4" s="273"/>
      <c r="F4" s="273"/>
    </row>
    <row r="5" spans="1:7" s="266" customFormat="1" ht="20.100000000000001" customHeight="1" x14ac:dyDescent="0.2">
      <c r="A5" s="502" t="s">
        <v>257</v>
      </c>
      <c r="B5" s="502"/>
      <c r="C5" s="502"/>
      <c r="D5" s="502"/>
      <c r="E5" s="274"/>
      <c r="F5" s="274"/>
      <c r="G5" s="274"/>
    </row>
    <row r="6" spans="1:7" s="266" customFormat="1" ht="20.100000000000001" customHeight="1" x14ac:dyDescent="0.2">
      <c r="A6" s="300" t="s">
        <v>2481</v>
      </c>
      <c r="C6" s="300"/>
      <c r="D6" s="308"/>
      <c r="E6" s="275"/>
      <c r="F6" s="275"/>
    </row>
    <row r="7" spans="1:7" s="266" customFormat="1" ht="20.100000000000001" customHeight="1" x14ac:dyDescent="0.2">
      <c r="A7" s="308"/>
      <c r="B7" s="785" t="s">
        <v>2523</v>
      </c>
      <c r="C7" s="785"/>
      <c r="D7" s="785"/>
      <c r="E7" s="275"/>
      <c r="F7" s="275"/>
    </row>
    <row r="8" spans="1:7" s="266" customFormat="1" ht="20.100000000000001" customHeight="1" x14ac:dyDescent="0.2">
      <c r="A8" s="308"/>
      <c r="B8" s="785" t="s">
        <v>2524</v>
      </c>
      <c r="C8" s="785"/>
      <c r="D8" s="576"/>
      <c r="E8" s="272"/>
      <c r="F8" s="272"/>
    </row>
    <row r="9" spans="1:7" s="266" customFormat="1" ht="20.100000000000001" customHeight="1" x14ac:dyDescent="0.2">
      <c r="A9" s="308"/>
      <c r="B9" s="300"/>
      <c r="C9" s="308"/>
      <c r="D9" s="308"/>
      <c r="E9" s="275"/>
      <c r="F9" s="275"/>
    </row>
    <row r="10" spans="1:7" s="266" customFormat="1" ht="20.100000000000001" customHeight="1" x14ac:dyDescent="0.2">
      <c r="A10" s="270" t="s">
        <v>258</v>
      </c>
      <c r="C10" s="273"/>
      <c r="D10" s="273"/>
      <c r="E10" s="273"/>
      <c r="F10" s="276"/>
    </row>
    <row r="11" spans="1:7" s="266" customFormat="1" ht="20.100000000000001" customHeight="1" x14ac:dyDescent="0.2">
      <c r="A11" s="275"/>
      <c r="B11" s="508" t="s">
        <v>2522</v>
      </c>
      <c r="C11" s="508"/>
      <c r="D11" s="275"/>
      <c r="E11" s="275"/>
      <c r="F11" s="275"/>
    </row>
    <row r="12" spans="1:7" s="266" customFormat="1" ht="20.100000000000001" customHeight="1" x14ac:dyDescent="0.2">
      <c r="A12" s="275"/>
      <c r="B12" s="273" t="s">
        <v>259</v>
      </c>
      <c r="C12" s="479" t="s">
        <v>2519</v>
      </c>
      <c r="D12" s="275" t="s">
        <v>260</v>
      </c>
      <c r="E12" s="275"/>
      <c r="F12" s="275"/>
    </row>
    <row r="13" spans="1:7" s="266" customFormat="1" ht="20.100000000000001" customHeight="1" x14ac:dyDescent="0.2">
      <c r="A13" s="275"/>
      <c r="B13" s="275"/>
      <c r="C13" s="479" t="s">
        <v>2519</v>
      </c>
      <c r="D13" s="275" t="s">
        <v>261</v>
      </c>
      <c r="E13" s="275"/>
      <c r="F13" s="275"/>
    </row>
    <row r="14" spans="1:7" s="266" customFormat="1" ht="20.100000000000001" customHeight="1" x14ac:dyDescent="0.2">
      <c r="A14" s="275"/>
      <c r="B14" s="275"/>
      <c r="C14" s="509"/>
      <c r="E14" s="275"/>
      <c r="F14" s="275"/>
    </row>
    <row r="15" spans="1:7" s="266" customFormat="1" ht="20.100000000000001" customHeight="1" x14ac:dyDescent="0.2">
      <c r="A15" s="275"/>
      <c r="B15" s="277" t="s">
        <v>262</v>
      </c>
      <c r="C15" s="278"/>
      <c r="D15" s="279"/>
      <c r="E15" s="275"/>
      <c r="F15" s="275"/>
    </row>
    <row r="16" spans="1:7" s="266" customFormat="1" ht="20.100000000000001" customHeight="1" x14ac:dyDescent="0.2">
      <c r="A16" s="275"/>
      <c r="B16" s="280" t="s">
        <v>263</v>
      </c>
      <c r="C16" s="281"/>
      <c r="D16" s="282"/>
      <c r="E16" s="275"/>
      <c r="F16" s="275"/>
    </row>
    <row r="17" spans="1:13" s="266" customFormat="1" ht="20.100000000000001" customHeight="1" x14ac:dyDescent="0.2">
      <c r="A17" s="273"/>
      <c r="B17" s="280" t="s">
        <v>264</v>
      </c>
      <c r="C17" s="283" t="s">
        <v>265</v>
      </c>
      <c r="D17" s="284"/>
      <c r="E17" s="275"/>
      <c r="F17" s="275"/>
    </row>
    <row r="18" spans="1:13" s="266" customFormat="1" ht="20.100000000000001" customHeight="1" x14ac:dyDescent="0.2">
      <c r="A18" s="275"/>
      <c r="B18" s="280" t="s">
        <v>266</v>
      </c>
      <c r="C18" s="283" t="s">
        <v>265</v>
      </c>
      <c r="D18" s="284"/>
      <c r="E18" s="273"/>
      <c r="F18" s="273"/>
    </row>
    <row r="19" spans="1:13" s="266" customFormat="1" ht="20.100000000000001" customHeight="1" x14ac:dyDescent="0.2">
      <c r="A19" s="275"/>
      <c r="B19" s="285" t="s">
        <v>267</v>
      </c>
      <c r="C19" s="273"/>
      <c r="D19" s="286"/>
      <c r="E19" s="273"/>
      <c r="F19" s="273"/>
    </row>
    <row r="20" spans="1:13" s="266" customFormat="1" ht="20.100000000000001" customHeight="1" x14ac:dyDescent="0.2">
      <c r="A20" s="275"/>
      <c r="B20" s="287" t="s">
        <v>268</v>
      </c>
      <c r="C20" s="288"/>
      <c r="D20" s="289"/>
      <c r="E20" s="273"/>
      <c r="F20" s="273"/>
    </row>
    <row r="21" spans="1:13" s="266" customFormat="1" ht="20.100000000000001" customHeight="1" x14ac:dyDescent="0.2">
      <c r="A21" s="275"/>
      <c r="B21" s="273" t="s">
        <v>269</v>
      </c>
      <c r="C21" s="273"/>
      <c r="E21" s="273"/>
      <c r="F21" s="273"/>
    </row>
    <row r="22" spans="1:13" s="266" customFormat="1" ht="20.100000000000001" customHeight="1" x14ac:dyDescent="0.2">
      <c r="A22" s="275"/>
      <c r="D22" s="273"/>
      <c r="E22" s="273"/>
      <c r="F22" s="273"/>
      <c r="L22" s="530"/>
      <c r="M22" s="530"/>
    </row>
    <row r="23" spans="1:13" s="266" customFormat="1" ht="20.100000000000001" customHeight="1" x14ac:dyDescent="0.2">
      <c r="A23" s="504" t="s">
        <v>270</v>
      </c>
      <c r="B23" s="272"/>
      <c r="C23" s="272"/>
      <c r="D23" s="270"/>
      <c r="E23" s="270"/>
      <c r="F23" s="270"/>
      <c r="L23" s="530"/>
      <c r="M23" s="530"/>
    </row>
    <row r="24" spans="1:13" s="266" customFormat="1" ht="20.100000000000001" customHeight="1" x14ac:dyDescent="0.15">
      <c r="A24" s="300" t="s">
        <v>271</v>
      </c>
      <c r="C24" s="270"/>
      <c r="D24" s="270"/>
      <c r="E24" s="270"/>
      <c r="F24" s="270"/>
      <c r="J24" s="530"/>
      <c r="K24" s="530"/>
    </row>
    <row r="25" spans="1:13" s="266" customFormat="1" ht="20.100000000000001" customHeight="1" x14ac:dyDescent="0.15">
      <c r="A25" s="300" t="s">
        <v>272</v>
      </c>
      <c r="C25" s="270"/>
      <c r="D25" s="270"/>
      <c r="E25" s="270"/>
      <c r="F25" s="270"/>
      <c r="J25" s="530"/>
      <c r="K25" s="530"/>
    </row>
    <row r="26" spans="1:13" s="266" customFormat="1" ht="20.100000000000001" customHeight="1" x14ac:dyDescent="0.15">
      <c r="B26" s="270"/>
      <c r="C26" s="270"/>
      <c r="D26" s="270"/>
      <c r="E26" s="270"/>
      <c r="F26" s="270"/>
    </row>
    <row r="27" spans="1:13" x14ac:dyDescent="0.15">
      <c r="A27" s="308"/>
      <c r="B27" s="308"/>
      <c r="C27" s="308"/>
      <c r="D27" s="308"/>
      <c r="E27" s="308"/>
    </row>
    <row r="28" spans="1:13" ht="24" x14ac:dyDescent="0.25">
      <c r="A28" s="510" t="s">
        <v>2537</v>
      </c>
      <c r="B28" s="511"/>
      <c r="C28" s="512"/>
      <c r="D28" s="308"/>
      <c r="E28" s="308"/>
    </row>
    <row r="29" spans="1:13" ht="24" x14ac:dyDescent="0.25">
      <c r="A29" s="308"/>
      <c r="B29" s="511"/>
      <c r="C29" s="520" t="s">
        <v>2538</v>
      </c>
      <c r="D29" s="510"/>
      <c r="E29" s="510"/>
      <c r="F29" s="505"/>
      <c r="G29" s="290"/>
    </row>
    <row r="30" spans="1:13" ht="18.75" x14ac:dyDescent="0.2">
      <c r="A30" s="270" t="s">
        <v>2514</v>
      </c>
      <c r="B30" s="270"/>
      <c r="C30" s="270"/>
      <c r="D30" s="270"/>
      <c r="E30" s="270"/>
      <c r="F30" s="506"/>
      <c r="G30" s="290"/>
    </row>
    <row r="31" spans="1:13" ht="18.75" x14ac:dyDescent="0.2">
      <c r="A31" s="270" t="s">
        <v>2475</v>
      </c>
      <c r="B31" s="511"/>
      <c r="C31" s="511"/>
      <c r="D31" s="511"/>
      <c r="E31" s="511"/>
      <c r="F31" s="290"/>
      <c r="G31" s="290"/>
      <c r="H31" s="290"/>
      <c r="I31" s="290"/>
    </row>
    <row r="32" spans="1:13" ht="18.75" x14ac:dyDescent="0.2">
      <c r="A32" s="270"/>
      <c r="B32" s="308" t="s">
        <v>2476</v>
      </c>
      <c r="C32" s="308"/>
      <c r="D32" s="511"/>
      <c r="E32" s="511"/>
      <c r="F32" s="290"/>
      <c r="G32" s="290"/>
      <c r="H32" s="290"/>
      <c r="I32" s="290"/>
    </row>
    <row r="33" spans="1:6" x14ac:dyDescent="0.15">
      <c r="A33" s="308"/>
      <c r="D33" s="308"/>
      <c r="E33" s="308"/>
    </row>
    <row r="34" spans="1:6" x14ac:dyDescent="0.15">
      <c r="A34" s="308"/>
      <c r="B34" s="308"/>
      <c r="C34" s="308"/>
      <c r="D34" s="308"/>
      <c r="E34" s="308"/>
    </row>
    <row r="35" spans="1:6" ht="14.25" x14ac:dyDescent="0.15">
      <c r="A35" s="270"/>
      <c r="B35" s="291"/>
      <c r="C35" s="270"/>
      <c r="D35" s="270"/>
      <c r="E35" s="270"/>
      <c r="F35" s="270"/>
    </row>
    <row r="36" spans="1:6" ht="14.25" x14ac:dyDescent="0.15">
      <c r="A36" s="270"/>
      <c r="B36" s="270"/>
      <c r="C36" s="270"/>
      <c r="D36" s="270"/>
      <c r="E36" s="270"/>
      <c r="F36" s="270"/>
    </row>
    <row r="37" spans="1:6" ht="14.25" x14ac:dyDescent="0.15">
      <c r="A37" s="270"/>
      <c r="B37" s="270"/>
      <c r="C37" s="270"/>
      <c r="D37" s="270"/>
      <c r="E37" s="270"/>
      <c r="F37" s="270"/>
    </row>
  </sheetData>
  <mergeCells count="2">
    <mergeCell ref="B7:D7"/>
    <mergeCell ref="B8:C8"/>
  </mergeCells>
  <phoneticPr fontId="36"/>
  <hyperlinks>
    <hyperlink ref="C12" r:id="rId1" xr:uid="{00000000-0004-0000-0500-000000000000}"/>
    <hyperlink ref="C13" r:id="rId2" xr:uid="{00000000-0004-0000-0500-000001000000}"/>
  </hyperlinks>
  <pageMargins left="0.7" right="0.7" top="0.75" bottom="0.75" header="0.3" footer="0.3"/>
  <pageSetup paperSize="9" scale="84"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8"/>
  <sheetViews>
    <sheetView workbookViewId="0"/>
  </sheetViews>
  <sheetFormatPr defaultColWidth="9" defaultRowHeight="13.5" x14ac:dyDescent="0.1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ht="17.25" x14ac:dyDescent="0.2">
      <c r="B1" s="56"/>
    </row>
    <row r="3" spans="1:18" x14ac:dyDescent="0.15">
      <c r="B3" s="57"/>
    </row>
    <row r="4" spans="1:18" x14ac:dyDescent="0.15">
      <c r="B4" s="57"/>
    </row>
    <row r="5" spans="1:18" x14ac:dyDescent="0.15">
      <c r="B5" s="57" t="s">
        <v>2370</v>
      </c>
    </row>
    <row r="6" spans="1:18" x14ac:dyDescent="0.15">
      <c r="B6" s="57"/>
    </row>
    <row r="7" spans="1:18" x14ac:dyDescent="0.15">
      <c r="B7" s="57" t="s">
        <v>2371</v>
      </c>
    </row>
    <row r="8" spans="1:18" ht="14.25" thickBot="1" x14ac:dyDescent="0.2"/>
    <row r="9" spans="1:18" ht="25.5" customHeight="1" x14ac:dyDescent="0.15">
      <c r="C9" s="58"/>
      <c r="D9" s="59"/>
      <c r="E9" s="59"/>
      <c r="F9" s="60"/>
    </row>
    <row r="10" spans="1:18" ht="211.5" customHeight="1" x14ac:dyDescent="0.15">
      <c r="A10" s="61" t="s">
        <v>2372</v>
      </c>
      <c r="C10" s="62"/>
      <c r="D10" s="332" t="s">
        <v>2373</v>
      </c>
      <c r="E10" s="333" t="s">
        <v>2374</v>
      </c>
      <c r="F10" s="63" t="s">
        <v>2417</v>
      </c>
      <c r="G10" s="64"/>
      <c r="H10" s="57"/>
    </row>
    <row r="11" spans="1:18" ht="37.5" customHeight="1" x14ac:dyDescent="0.15">
      <c r="C11" s="62"/>
      <c r="F11" s="65"/>
      <c r="H11" s="57"/>
    </row>
    <row r="12" spans="1:18" x14ac:dyDescent="0.15">
      <c r="C12" s="62"/>
      <c r="F12" s="65"/>
    </row>
    <row r="13" spans="1:18" ht="123" x14ac:dyDescent="0.15">
      <c r="C13" s="62"/>
      <c r="D13" s="66" t="s">
        <v>2375</v>
      </c>
      <c r="F13" s="65"/>
      <c r="G13" s="57"/>
      <c r="I13" s="57"/>
      <c r="J13" s="57"/>
      <c r="K13" s="57"/>
    </row>
    <row r="14" spans="1:18" ht="14.25" thickBot="1" x14ac:dyDescent="0.2">
      <c r="C14" s="67"/>
      <c r="D14" s="68"/>
      <c r="E14" s="68"/>
      <c r="F14" s="69"/>
      <c r="H14" s="57"/>
      <c r="I14" s="57"/>
      <c r="J14" s="57"/>
      <c r="K14" s="57"/>
      <c r="N14" s="334"/>
      <c r="O14" s="334"/>
      <c r="P14" s="335"/>
      <c r="Q14" s="335"/>
      <c r="R14" s="336"/>
    </row>
    <row r="15" spans="1:18" x14ac:dyDescent="0.15">
      <c r="H15" s="57"/>
      <c r="I15" s="57"/>
      <c r="J15" s="57"/>
      <c r="K15" s="57"/>
      <c r="N15" s="334"/>
      <c r="O15" s="334"/>
      <c r="P15" s="334"/>
      <c r="Q15" s="334"/>
      <c r="R15" s="334"/>
    </row>
    <row r="16" spans="1:18" x14ac:dyDescent="0.15">
      <c r="N16" s="334"/>
      <c r="O16" s="334"/>
      <c r="P16" s="334"/>
      <c r="Q16" s="334"/>
      <c r="R16" s="334"/>
    </row>
    <row r="17" spans="2:18" ht="14.25" x14ac:dyDescent="0.2">
      <c r="B17" s="70" t="s">
        <v>2376</v>
      </c>
      <c r="C17" s="71" t="s">
        <v>2377</v>
      </c>
      <c r="D17" s="71" t="s">
        <v>2378</v>
      </c>
      <c r="E17" s="72" t="s">
        <v>2415</v>
      </c>
      <c r="F17" s="72" t="s">
        <v>2379</v>
      </c>
      <c r="G17" s="73">
        <v>6000</v>
      </c>
      <c r="H17" s="71" t="s">
        <v>2380</v>
      </c>
      <c r="I17" s="55" t="s">
        <v>2412</v>
      </c>
      <c r="N17" s="334"/>
      <c r="O17" s="334"/>
      <c r="P17" s="334"/>
      <c r="Q17" s="334"/>
      <c r="R17" s="334"/>
    </row>
    <row r="18" spans="2:18" ht="14.25" x14ac:dyDescent="0.2">
      <c r="B18" s="70" t="s">
        <v>2376</v>
      </c>
      <c r="C18" s="71" t="s">
        <v>2377</v>
      </c>
      <c r="D18" s="71" t="s">
        <v>2382</v>
      </c>
      <c r="E18" s="72" t="s">
        <v>2411</v>
      </c>
      <c r="F18" s="72" t="s">
        <v>2379</v>
      </c>
      <c r="G18" s="73">
        <v>3000</v>
      </c>
      <c r="H18" s="71" t="s">
        <v>2380</v>
      </c>
      <c r="N18" s="334"/>
      <c r="O18" s="334"/>
      <c r="P18" s="334"/>
      <c r="Q18" s="334"/>
      <c r="R18" s="334"/>
    </row>
    <row r="19" spans="2:18" ht="14.25" x14ac:dyDescent="0.2">
      <c r="B19" s="70" t="s">
        <v>2376</v>
      </c>
      <c r="C19" s="71" t="s">
        <v>2377</v>
      </c>
      <c r="D19" s="71" t="s">
        <v>2384</v>
      </c>
      <c r="E19" s="72" t="s">
        <v>2383</v>
      </c>
      <c r="F19" s="72" t="s">
        <v>2379</v>
      </c>
      <c r="G19" s="73">
        <v>2000</v>
      </c>
      <c r="H19" s="71" t="s">
        <v>2380</v>
      </c>
      <c r="I19" s="72"/>
      <c r="N19" s="334"/>
      <c r="O19" s="334"/>
      <c r="P19" s="334"/>
      <c r="Q19" s="334"/>
      <c r="R19" s="334"/>
    </row>
    <row r="20" spans="2:18" ht="14.25" x14ac:dyDescent="0.2">
      <c r="B20" s="70" t="s">
        <v>2385</v>
      </c>
      <c r="C20" s="71" t="s">
        <v>2377</v>
      </c>
      <c r="D20" s="71" t="s">
        <v>2378</v>
      </c>
      <c r="E20" s="72" t="s">
        <v>2413</v>
      </c>
      <c r="F20" s="72" t="s">
        <v>2379</v>
      </c>
      <c r="G20" s="73">
        <v>6000</v>
      </c>
      <c r="H20" s="71" t="s">
        <v>2380</v>
      </c>
      <c r="I20" s="55" t="s">
        <v>2412</v>
      </c>
      <c r="N20" s="334"/>
      <c r="O20" s="334"/>
      <c r="P20" s="334"/>
      <c r="Q20" s="334"/>
      <c r="R20" s="334"/>
    </row>
    <row r="21" spans="2:18" ht="14.25" x14ac:dyDescent="0.2">
      <c r="B21" s="70" t="s">
        <v>2387</v>
      </c>
      <c r="C21" s="71" t="s">
        <v>2377</v>
      </c>
      <c r="D21" s="71" t="s">
        <v>2378</v>
      </c>
      <c r="E21" s="72" t="s">
        <v>2416</v>
      </c>
      <c r="F21" s="72" t="s">
        <v>2379</v>
      </c>
      <c r="G21" s="73">
        <v>6000</v>
      </c>
      <c r="H21" s="71" t="s">
        <v>2380</v>
      </c>
      <c r="I21" s="55" t="s">
        <v>2412</v>
      </c>
      <c r="N21" s="334"/>
      <c r="O21" s="334"/>
      <c r="P21" s="334"/>
      <c r="Q21" s="334"/>
      <c r="R21" s="334"/>
    </row>
    <row r="22" spans="2:18" ht="14.25" x14ac:dyDescent="0.2">
      <c r="B22" s="70" t="s">
        <v>2388</v>
      </c>
      <c r="C22" s="71" t="s">
        <v>2377</v>
      </c>
      <c r="D22" s="71" t="s">
        <v>2378</v>
      </c>
      <c r="E22" s="72" t="s">
        <v>2399</v>
      </c>
      <c r="F22" s="72" t="s">
        <v>2379</v>
      </c>
      <c r="G22" s="73">
        <v>5000</v>
      </c>
      <c r="H22" s="71" t="s">
        <v>2380</v>
      </c>
      <c r="I22" s="55" t="s">
        <v>2412</v>
      </c>
      <c r="N22" s="334"/>
      <c r="O22" s="334"/>
      <c r="P22" s="334"/>
      <c r="Q22" s="334"/>
      <c r="R22" s="334"/>
    </row>
    <row r="23" spans="2:18" ht="14.25" x14ac:dyDescent="0.2">
      <c r="B23" s="70" t="s">
        <v>2389</v>
      </c>
      <c r="C23" s="71" t="s">
        <v>2377</v>
      </c>
      <c r="D23" s="71" t="s">
        <v>2378</v>
      </c>
      <c r="E23" s="72" t="s">
        <v>2418</v>
      </c>
      <c r="F23" s="72" t="s">
        <v>2379</v>
      </c>
      <c r="G23" s="73">
        <v>5000</v>
      </c>
      <c r="H23" s="71" t="s">
        <v>2380</v>
      </c>
      <c r="I23" s="55" t="s">
        <v>2412</v>
      </c>
      <c r="N23" s="334"/>
      <c r="O23" s="334"/>
      <c r="P23" s="334"/>
      <c r="Q23" s="334"/>
      <c r="R23" s="334"/>
    </row>
    <row r="24" spans="2:18" ht="14.25" x14ac:dyDescent="0.2">
      <c r="B24" s="70" t="s">
        <v>2390</v>
      </c>
      <c r="C24" s="71" t="s">
        <v>2377</v>
      </c>
      <c r="D24" s="71" t="s">
        <v>2378</v>
      </c>
      <c r="E24" s="72" t="s">
        <v>2414</v>
      </c>
      <c r="F24" s="72" t="s">
        <v>2379</v>
      </c>
      <c r="G24" s="73">
        <v>5000</v>
      </c>
      <c r="H24" s="71" t="s">
        <v>2380</v>
      </c>
      <c r="I24" s="55" t="s">
        <v>2412</v>
      </c>
      <c r="N24" s="334"/>
      <c r="O24" s="334"/>
      <c r="P24" s="334"/>
      <c r="Q24" s="334"/>
      <c r="R24" s="334"/>
    </row>
    <row r="25" spans="2:18" ht="14.25" x14ac:dyDescent="0.2">
      <c r="B25" s="70" t="s">
        <v>2392</v>
      </c>
      <c r="C25" s="71" t="s">
        <v>2377</v>
      </c>
      <c r="D25" s="71" t="s">
        <v>2378</v>
      </c>
      <c r="E25" s="72"/>
      <c r="F25" s="72" t="s">
        <v>2379</v>
      </c>
      <c r="G25" s="73"/>
      <c r="H25" s="71" t="s">
        <v>2380</v>
      </c>
      <c r="N25" s="334"/>
      <c r="O25" s="334"/>
      <c r="P25" s="334"/>
      <c r="Q25" s="334"/>
      <c r="R25" s="334"/>
    </row>
    <row r="26" spans="2:18" ht="14.25" x14ac:dyDescent="0.2">
      <c r="B26" s="70" t="s">
        <v>2393</v>
      </c>
      <c r="C26" s="71" t="s">
        <v>2377</v>
      </c>
      <c r="D26" s="71" t="s">
        <v>2378</v>
      </c>
      <c r="E26" s="72"/>
      <c r="F26" s="72" t="s">
        <v>2379</v>
      </c>
      <c r="G26" s="74"/>
      <c r="H26" s="71" t="s">
        <v>2380</v>
      </c>
      <c r="N26" s="334"/>
      <c r="O26" s="334"/>
      <c r="P26" s="334"/>
      <c r="Q26" s="334"/>
      <c r="R26" s="334"/>
    </row>
    <row r="27" spans="2:18" x14ac:dyDescent="0.15">
      <c r="N27" s="334"/>
      <c r="O27" s="334"/>
      <c r="P27" s="334"/>
      <c r="Q27" s="334"/>
      <c r="R27" s="334"/>
    </row>
    <row r="28" spans="2:18" x14ac:dyDescent="0.15">
      <c r="F28" s="75" t="s">
        <v>2394</v>
      </c>
      <c r="G28" s="76">
        <f>SUM(G17:G27)</f>
        <v>38000</v>
      </c>
      <c r="H28" s="57" t="s">
        <v>2380</v>
      </c>
      <c r="N28" s="334"/>
      <c r="O28" s="334"/>
      <c r="P28" s="334"/>
      <c r="Q28" s="334"/>
      <c r="R28" s="334"/>
    </row>
  </sheetData>
  <phoneticPr fontId="36"/>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8"/>
  <sheetViews>
    <sheetView workbookViewId="0"/>
  </sheetViews>
  <sheetFormatPr defaultColWidth="9" defaultRowHeight="13.5" x14ac:dyDescent="0.1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1" width="0" style="55" hidden="1" customWidth="1"/>
    <col min="12" max="16384" width="9" style="55"/>
  </cols>
  <sheetData>
    <row r="1" spans="1:18" ht="17.25" x14ac:dyDescent="0.2">
      <c r="B1" s="56"/>
    </row>
    <row r="3" spans="1:18" x14ac:dyDescent="0.15">
      <c r="B3" s="57"/>
    </row>
    <row r="4" spans="1:18" x14ac:dyDescent="0.15">
      <c r="B4" s="57"/>
    </row>
    <row r="5" spans="1:18" x14ac:dyDescent="0.15">
      <c r="B5" s="57" t="s">
        <v>2370</v>
      </c>
    </row>
    <row r="6" spans="1:18" x14ac:dyDescent="0.15">
      <c r="B6" s="57"/>
    </row>
    <row r="7" spans="1:18" x14ac:dyDescent="0.15">
      <c r="B7" s="57" t="s">
        <v>2371</v>
      </c>
    </row>
    <row r="8" spans="1:18" ht="14.25" thickBot="1" x14ac:dyDescent="0.2"/>
    <row r="9" spans="1:18" ht="25.5" customHeight="1" x14ac:dyDescent="0.15">
      <c r="C9" s="58"/>
      <c r="D9" s="59"/>
      <c r="E9" s="59"/>
      <c r="F9" s="60"/>
    </row>
    <row r="10" spans="1:18" ht="211.5" customHeight="1" x14ac:dyDescent="0.15">
      <c r="A10" s="61" t="s">
        <v>2372</v>
      </c>
      <c r="C10" s="62"/>
      <c r="D10" s="332" t="s">
        <v>2373</v>
      </c>
      <c r="E10" s="333" t="s">
        <v>2374</v>
      </c>
      <c r="F10" s="63" t="s">
        <v>2395</v>
      </c>
      <c r="G10" s="64"/>
      <c r="H10" s="57"/>
    </row>
    <row r="11" spans="1:18" ht="37.5" customHeight="1" x14ac:dyDescent="0.15">
      <c r="C11" s="62"/>
      <c r="F11" s="65"/>
      <c r="H11" s="57"/>
    </row>
    <row r="12" spans="1:18" x14ac:dyDescent="0.15">
      <c r="C12" s="62"/>
      <c r="F12" s="65"/>
    </row>
    <row r="13" spans="1:18" ht="123" x14ac:dyDescent="0.15">
      <c r="C13" s="62"/>
      <c r="D13" s="66" t="s">
        <v>2375</v>
      </c>
      <c r="F13" s="65"/>
      <c r="G13" s="57"/>
      <c r="I13" s="57"/>
      <c r="J13" s="57" t="s">
        <v>2409</v>
      </c>
      <c r="K13" s="57"/>
    </row>
    <row r="14" spans="1:18" ht="14.25" thickBot="1" x14ac:dyDescent="0.2">
      <c r="C14" s="67"/>
      <c r="D14" s="68"/>
      <c r="E14" s="68"/>
      <c r="F14" s="69"/>
      <c r="H14" s="57"/>
      <c r="I14" s="57"/>
      <c r="J14" s="57"/>
      <c r="K14" s="57"/>
      <c r="N14" s="334"/>
      <c r="O14" s="334"/>
      <c r="P14" s="335"/>
      <c r="Q14" s="335"/>
      <c r="R14" s="336"/>
    </row>
    <row r="15" spans="1:18" x14ac:dyDescent="0.15">
      <c r="H15" s="57"/>
      <c r="I15" s="57"/>
      <c r="J15" s="57"/>
      <c r="K15" s="57"/>
      <c r="N15" s="334"/>
      <c r="O15" s="334"/>
      <c r="P15" s="334"/>
      <c r="Q15" s="334"/>
      <c r="R15" s="334"/>
    </row>
    <row r="16" spans="1:18" x14ac:dyDescent="0.15">
      <c r="N16" s="334"/>
      <c r="O16" s="334"/>
      <c r="P16" s="334"/>
      <c r="Q16" s="334"/>
      <c r="R16" s="334"/>
    </row>
    <row r="17" spans="2:18" ht="14.25" x14ac:dyDescent="0.2">
      <c r="B17" s="70" t="s">
        <v>2376</v>
      </c>
      <c r="C17" s="71" t="s">
        <v>2377</v>
      </c>
      <c r="D17" s="71" t="s">
        <v>2378</v>
      </c>
      <c r="E17" s="72" t="s">
        <v>2396</v>
      </c>
      <c r="F17" s="72" t="s">
        <v>2379</v>
      </c>
      <c r="G17" s="73">
        <v>6000</v>
      </c>
      <c r="H17" s="71" t="s">
        <v>2380</v>
      </c>
      <c r="N17" s="334"/>
      <c r="O17" s="334"/>
      <c r="P17" s="334"/>
      <c r="Q17" s="334"/>
      <c r="R17" s="334"/>
    </row>
    <row r="18" spans="2:18" ht="14.25" x14ac:dyDescent="0.2">
      <c r="B18" s="70" t="s">
        <v>2376</v>
      </c>
      <c r="C18" s="71" t="s">
        <v>2381</v>
      </c>
      <c r="D18" s="71" t="s">
        <v>2382</v>
      </c>
      <c r="E18" s="72" t="s">
        <v>2383</v>
      </c>
      <c r="F18" s="72" t="s">
        <v>2379</v>
      </c>
      <c r="G18" s="73">
        <v>3000</v>
      </c>
      <c r="H18" s="71" t="s">
        <v>2380</v>
      </c>
      <c r="N18" s="334"/>
      <c r="O18" s="334"/>
      <c r="P18" s="334"/>
      <c r="Q18" s="334"/>
      <c r="R18" s="334"/>
    </row>
    <row r="19" spans="2:18" ht="14.25" x14ac:dyDescent="0.2">
      <c r="B19" s="70" t="s">
        <v>2376</v>
      </c>
      <c r="C19" s="71" t="s">
        <v>2381</v>
      </c>
      <c r="D19" s="71" t="s">
        <v>2384</v>
      </c>
      <c r="E19" s="72" t="s">
        <v>2407</v>
      </c>
      <c r="F19" s="72" t="s">
        <v>2379</v>
      </c>
      <c r="G19" s="73">
        <v>2000</v>
      </c>
      <c r="H19" s="71" t="s">
        <v>2380</v>
      </c>
      <c r="N19" s="334"/>
      <c r="O19" s="334"/>
      <c r="P19" s="334"/>
      <c r="Q19" s="334"/>
      <c r="R19" s="334"/>
    </row>
    <row r="20" spans="2:18" ht="14.25" x14ac:dyDescent="0.2">
      <c r="B20" s="70" t="s">
        <v>2385</v>
      </c>
      <c r="C20" s="71" t="s">
        <v>2386</v>
      </c>
      <c r="D20" s="71" t="s">
        <v>2378</v>
      </c>
      <c r="E20" s="72" t="s">
        <v>2397</v>
      </c>
      <c r="F20" s="72" t="s">
        <v>2379</v>
      </c>
      <c r="G20" s="73">
        <v>6000</v>
      </c>
      <c r="H20" s="71" t="s">
        <v>2380</v>
      </c>
      <c r="N20" s="334"/>
      <c r="O20" s="334"/>
      <c r="P20" s="334"/>
      <c r="Q20" s="334"/>
      <c r="R20" s="334"/>
    </row>
    <row r="21" spans="2:18" ht="14.25" x14ac:dyDescent="0.2">
      <c r="B21" s="70" t="s">
        <v>2387</v>
      </c>
      <c r="C21" s="71" t="s">
        <v>2381</v>
      </c>
      <c r="D21" s="71" t="s">
        <v>2378</v>
      </c>
      <c r="E21" s="72" t="s">
        <v>2391</v>
      </c>
      <c r="F21" s="72" t="s">
        <v>2379</v>
      </c>
      <c r="G21" s="73">
        <v>5000</v>
      </c>
      <c r="H21" s="71" t="s">
        <v>2380</v>
      </c>
      <c r="N21" s="334"/>
      <c r="O21" s="334"/>
      <c r="P21" s="334"/>
      <c r="Q21" s="334"/>
      <c r="R21" s="334"/>
    </row>
    <row r="22" spans="2:18" ht="14.25" x14ac:dyDescent="0.2">
      <c r="B22" s="70" t="s">
        <v>2388</v>
      </c>
      <c r="C22" s="71" t="s">
        <v>2381</v>
      </c>
      <c r="D22" s="71" t="s">
        <v>2378</v>
      </c>
      <c r="E22" s="72" t="s">
        <v>2398</v>
      </c>
      <c r="F22" s="72" t="s">
        <v>2379</v>
      </c>
      <c r="G22" s="73">
        <v>6000</v>
      </c>
      <c r="H22" s="71" t="s">
        <v>2380</v>
      </c>
      <c r="N22" s="334"/>
      <c r="O22" s="334"/>
      <c r="P22" s="334"/>
      <c r="Q22" s="334"/>
      <c r="R22" s="334"/>
    </row>
    <row r="23" spans="2:18" ht="14.25" x14ac:dyDescent="0.2">
      <c r="B23" s="70" t="s">
        <v>2389</v>
      </c>
      <c r="C23" s="71" t="s">
        <v>2381</v>
      </c>
      <c r="D23" s="71" t="s">
        <v>2378</v>
      </c>
      <c r="E23" s="72" t="s">
        <v>2408</v>
      </c>
      <c r="F23" s="72" t="s">
        <v>2379</v>
      </c>
      <c r="G23" s="73">
        <v>5000</v>
      </c>
      <c r="H23" s="71" t="s">
        <v>2380</v>
      </c>
      <c r="N23" s="334"/>
      <c r="O23" s="334"/>
      <c r="P23" s="334"/>
      <c r="Q23" s="334"/>
      <c r="R23" s="334"/>
    </row>
    <row r="24" spans="2:18" ht="14.25" x14ac:dyDescent="0.2">
      <c r="B24" s="70" t="s">
        <v>2390</v>
      </c>
      <c r="C24" s="71" t="s">
        <v>2381</v>
      </c>
      <c r="D24" s="71" t="s">
        <v>2378</v>
      </c>
      <c r="E24" s="72" t="s">
        <v>2399</v>
      </c>
      <c r="F24" s="72" t="s">
        <v>2379</v>
      </c>
      <c r="G24" s="73">
        <v>5000</v>
      </c>
      <c r="H24" s="71" t="s">
        <v>2380</v>
      </c>
      <c r="N24" s="334"/>
      <c r="O24" s="334"/>
      <c r="P24" s="334"/>
      <c r="Q24" s="334"/>
      <c r="R24" s="334"/>
    </row>
    <row r="25" spans="2:18" ht="14.25" x14ac:dyDescent="0.2">
      <c r="B25" s="70" t="s">
        <v>2392</v>
      </c>
      <c r="C25" s="71" t="s">
        <v>2381</v>
      </c>
      <c r="D25" s="71" t="s">
        <v>2378</v>
      </c>
      <c r="E25" s="72"/>
      <c r="F25" s="72" t="s">
        <v>2379</v>
      </c>
      <c r="G25" s="73"/>
      <c r="H25" s="71" t="s">
        <v>2380</v>
      </c>
      <c r="N25" s="334"/>
      <c r="O25" s="334"/>
      <c r="P25" s="334"/>
      <c r="Q25" s="334"/>
      <c r="R25" s="334"/>
    </row>
    <row r="26" spans="2:18" ht="14.25" x14ac:dyDescent="0.2">
      <c r="B26" s="70" t="s">
        <v>2393</v>
      </c>
      <c r="C26" s="71" t="s">
        <v>2381</v>
      </c>
      <c r="D26" s="71" t="s">
        <v>2378</v>
      </c>
      <c r="E26" s="72"/>
      <c r="F26" s="72" t="s">
        <v>2379</v>
      </c>
      <c r="G26" s="74"/>
      <c r="H26" s="71" t="s">
        <v>2380</v>
      </c>
      <c r="N26" s="334"/>
      <c r="O26" s="334"/>
      <c r="P26" s="334"/>
      <c r="Q26" s="334"/>
      <c r="R26" s="334"/>
    </row>
    <row r="27" spans="2:18" x14ac:dyDescent="0.15">
      <c r="N27" s="334"/>
      <c r="O27" s="334"/>
      <c r="P27" s="334"/>
      <c r="Q27" s="334"/>
      <c r="R27" s="334"/>
    </row>
    <row r="28" spans="2:18" x14ac:dyDescent="0.15">
      <c r="F28" s="75" t="s">
        <v>2394</v>
      </c>
      <c r="G28" s="76">
        <f>SUM(G17:G27)</f>
        <v>38000</v>
      </c>
      <c r="H28" s="57" t="s">
        <v>2380</v>
      </c>
      <c r="N28" s="334"/>
      <c r="O28" s="334"/>
      <c r="P28" s="334"/>
      <c r="Q28" s="334"/>
      <c r="R28" s="334"/>
    </row>
  </sheetData>
  <phoneticPr fontId="36"/>
  <pageMargins left="0.25" right="0.25"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01"/>
  <sheetViews>
    <sheetView workbookViewId="0"/>
  </sheetViews>
  <sheetFormatPr defaultColWidth="16.125" defaultRowHeight="13.5" x14ac:dyDescent="0.15"/>
  <cols>
    <col min="1" max="1" width="8" style="81" customWidth="1"/>
    <col min="2" max="2" width="6.75" style="81" customWidth="1"/>
    <col min="3" max="9" width="1.25" style="81" hidden="1" customWidth="1"/>
    <col min="10" max="11" width="1.25" style="82" hidden="1" customWidth="1"/>
    <col min="12" max="14" width="1.25" style="81" hidden="1" customWidth="1"/>
    <col min="15" max="16384" width="16.125" style="81"/>
  </cols>
  <sheetData>
    <row r="1" spans="1:13" x14ac:dyDescent="0.15">
      <c r="A1" s="81" t="s">
        <v>273</v>
      </c>
      <c r="B1" s="83" t="s">
        <v>274</v>
      </c>
      <c r="C1" s="83" t="s">
        <v>275</v>
      </c>
      <c r="D1" s="81" t="s">
        <v>276</v>
      </c>
      <c r="F1" s="213" t="str">
        <f t="shared" ref="F1:F15" si="0">A1</f>
        <v>あ０１</v>
      </c>
      <c r="G1" s="81" t="str">
        <f t="shared" ref="G1:G15" si="1">B1&amp;C1</f>
        <v>水野圭補</v>
      </c>
      <c r="H1" s="109" t="s">
        <v>277</v>
      </c>
      <c r="I1" s="109" t="s">
        <v>278</v>
      </c>
      <c r="J1" s="129">
        <v>1973</v>
      </c>
      <c r="K1" s="219">
        <f t="shared" ref="K1:K15" si="2">IF(J1="","",(2017-J1))</f>
        <v>44</v>
      </c>
      <c r="L1" s="213" t="str">
        <f t="shared" ref="L1:L15" si="3">IF(G1="","",IF(COUNTIF($G$2:$G$533,G1)&gt;1,"2重登録","OK"))</f>
        <v>OK</v>
      </c>
      <c r="M1" s="83" t="s">
        <v>279</v>
      </c>
    </row>
    <row r="2" spans="1:13" x14ac:dyDescent="0.15">
      <c r="A2" s="81" t="s">
        <v>280</v>
      </c>
      <c r="B2" s="81" t="s">
        <v>281</v>
      </c>
      <c r="C2" s="81" t="s">
        <v>282</v>
      </c>
      <c r="D2" s="81" t="s">
        <v>276</v>
      </c>
      <c r="F2" s="81" t="str">
        <f t="shared" si="0"/>
        <v>あ０２</v>
      </c>
      <c r="G2" s="81" t="str">
        <f t="shared" si="1"/>
        <v>青木重之</v>
      </c>
      <c r="H2" s="109" t="s">
        <v>277</v>
      </c>
      <c r="I2" s="109" t="s">
        <v>278</v>
      </c>
      <c r="J2" s="82">
        <v>1971</v>
      </c>
      <c r="K2" s="219">
        <f t="shared" si="2"/>
        <v>46</v>
      </c>
      <c r="L2" s="213" t="str">
        <f t="shared" si="3"/>
        <v>OK</v>
      </c>
      <c r="M2" s="83" t="s">
        <v>283</v>
      </c>
    </row>
    <row r="3" spans="1:13" x14ac:dyDescent="0.15">
      <c r="A3" s="81" t="s">
        <v>284</v>
      </c>
      <c r="B3" s="83" t="s">
        <v>285</v>
      </c>
      <c r="C3" s="83" t="s">
        <v>286</v>
      </c>
      <c r="D3" s="81" t="s">
        <v>276</v>
      </c>
      <c r="F3" s="213" t="str">
        <f t="shared" si="0"/>
        <v>あ０３</v>
      </c>
      <c r="G3" s="81" t="str">
        <f t="shared" si="1"/>
        <v>乾勝彦</v>
      </c>
      <c r="H3" s="109" t="s">
        <v>277</v>
      </c>
      <c r="I3" s="109" t="s">
        <v>278</v>
      </c>
      <c r="J3" s="129">
        <v>1970</v>
      </c>
      <c r="K3" s="219">
        <f t="shared" si="2"/>
        <v>47</v>
      </c>
      <c r="L3" s="213" t="str">
        <f t="shared" si="3"/>
        <v>OK</v>
      </c>
      <c r="M3" s="83" t="s">
        <v>287</v>
      </c>
    </row>
    <row r="4" spans="1:13" x14ac:dyDescent="0.15">
      <c r="A4" s="81" t="s">
        <v>288</v>
      </c>
      <c r="B4" s="83" t="s">
        <v>289</v>
      </c>
      <c r="C4" s="83" t="s">
        <v>290</v>
      </c>
      <c r="D4" s="81" t="s">
        <v>276</v>
      </c>
      <c r="F4" s="213" t="str">
        <f t="shared" si="0"/>
        <v>あ０４</v>
      </c>
      <c r="G4" s="81" t="str">
        <f t="shared" si="1"/>
        <v>佐藤政之</v>
      </c>
      <c r="H4" s="109" t="s">
        <v>277</v>
      </c>
      <c r="I4" s="109" t="s">
        <v>278</v>
      </c>
      <c r="J4" s="129">
        <v>1972</v>
      </c>
      <c r="K4" s="219">
        <f t="shared" si="2"/>
        <v>45</v>
      </c>
      <c r="L4" s="213" t="str">
        <f t="shared" si="3"/>
        <v>OK</v>
      </c>
      <c r="M4" s="83" t="s">
        <v>287</v>
      </c>
    </row>
    <row r="5" spans="1:13" x14ac:dyDescent="0.15">
      <c r="A5" s="81" t="s">
        <v>291</v>
      </c>
      <c r="B5" s="83" t="s">
        <v>292</v>
      </c>
      <c r="C5" s="83" t="s">
        <v>293</v>
      </c>
      <c r="D5" s="81" t="s">
        <v>276</v>
      </c>
      <c r="F5" s="213" t="str">
        <f t="shared" si="0"/>
        <v>あ０５</v>
      </c>
      <c r="G5" s="81" t="str">
        <f t="shared" si="1"/>
        <v>中村亨</v>
      </c>
      <c r="H5" s="109" t="s">
        <v>277</v>
      </c>
      <c r="I5" s="109" t="s">
        <v>278</v>
      </c>
      <c r="J5" s="129">
        <v>1969</v>
      </c>
      <c r="K5" s="219">
        <f t="shared" si="2"/>
        <v>48</v>
      </c>
      <c r="L5" s="213" t="str">
        <f t="shared" si="3"/>
        <v>OK</v>
      </c>
      <c r="M5" s="83" t="s">
        <v>287</v>
      </c>
    </row>
    <row r="6" spans="1:13" x14ac:dyDescent="0.15">
      <c r="A6" s="81" t="s">
        <v>294</v>
      </c>
      <c r="B6" s="83" t="s">
        <v>295</v>
      </c>
      <c r="C6" s="83" t="s">
        <v>296</v>
      </c>
      <c r="D6" s="81" t="s">
        <v>276</v>
      </c>
      <c r="F6" s="213" t="str">
        <f t="shared" si="0"/>
        <v>あ０６</v>
      </c>
      <c r="G6" s="81" t="str">
        <f t="shared" si="1"/>
        <v>谷崎真也</v>
      </c>
      <c r="H6" s="109" t="s">
        <v>277</v>
      </c>
      <c r="I6" s="109" t="s">
        <v>278</v>
      </c>
      <c r="J6" s="129">
        <v>1972</v>
      </c>
      <c r="K6" s="219">
        <f t="shared" si="2"/>
        <v>45</v>
      </c>
      <c r="L6" s="213" t="str">
        <f t="shared" si="3"/>
        <v>OK</v>
      </c>
      <c r="M6" s="83" t="s">
        <v>297</v>
      </c>
    </row>
    <row r="7" spans="1:13" x14ac:dyDescent="0.15">
      <c r="A7" s="81" t="s">
        <v>298</v>
      </c>
      <c r="B7" s="83" t="s">
        <v>299</v>
      </c>
      <c r="C7" s="83" t="s">
        <v>300</v>
      </c>
      <c r="D7" s="81" t="s">
        <v>276</v>
      </c>
      <c r="F7" s="213" t="str">
        <f t="shared" si="0"/>
        <v>あ０７</v>
      </c>
      <c r="G7" s="81" t="str">
        <f t="shared" si="1"/>
        <v>齋田至</v>
      </c>
      <c r="H7" s="109" t="s">
        <v>277</v>
      </c>
      <c r="I7" s="109" t="s">
        <v>278</v>
      </c>
      <c r="J7" s="129">
        <v>1970</v>
      </c>
      <c r="K7" s="219">
        <f t="shared" si="2"/>
        <v>47</v>
      </c>
      <c r="L7" s="213" t="str">
        <f t="shared" si="3"/>
        <v>OK</v>
      </c>
      <c r="M7" s="83" t="s">
        <v>279</v>
      </c>
    </row>
    <row r="8" spans="1:13" x14ac:dyDescent="0.15">
      <c r="A8" s="81" t="s">
        <v>301</v>
      </c>
      <c r="B8" s="111" t="s">
        <v>299</v>
      </c>
      <c r="C8" s="111" t="s">
        <v>302</v>
      </c>
      <c r="D8" s="81" t="s">
        <v>276</v>
      </c>
      <c r="F8" s="213" t="str">
        <f t="shared" si="0"/>
        <v>あ０８</v>
      </c>
      <c r="G8" s="81" t="str">
        <f t="shared" si="1"/>
        <v>齋田優子</v>
      </c>
      <c r="H8" s="109" t="s">
        <v>277</v>
      </c>
      <c r="I8" s="135" t="s">
        <v>303</v>
      </c>
      <c r="J8" s="129">
        <v>1970</v>
      </c>
      <c r="K8" s="219">
        <f t="shared" si="2"/>
        <v>47</v>
      </c>
      <c r="L8" s="213" t="str">
        <f t="shared" si="3"/>
        <v>OK</v>
      </c>
      <c r="M8" s="83" t="s">
        <v>279</v>
      </c>
    </row>
    <row r="9" spans="1:13" x14ac:dyDescent="0.15">
      <c r="A9" s="81" t="s">
        <v>304</v>
      </c>
      <c r="B9" s="83" t="s">
        <v>305</v>
      </c>
      <c r="C9" s="83" t="s">
        <v>306</v>
      </c>
      <c r="D9" s="81" t="s">
        <v>276</v>
      </c>
      <c r="F9" s="213" t="str">
        <f t="shared" si="0"/>
        <v>あ０９</v>
      </c>
      <c r="G9" s="81" t="str">
        <f t="shared" si="1"/>
        <v>平居崇</v>
      </c>
      <c r="H9" s="109" t="s">
        <v>277</v>
      </c>
      <c r="I9" s="109" t="s">
        <v>278</v>
      </c>
      <c r="J9" s="129">
        <v>1972</v>
      </c>
      <c r="K9" s="219">
        <f t="shared" si="2"/>
        <v>45</v>
      </c>
      <c r="L9" s="213" t="str">
        <f t="shared" si="3"/>
        <v>OK</v>
      </c>
      <c r="M9" s="83" t="s">
        <v>307</v>
      </c>
    </row>
    <row r="10" spans="1:13" x14ac:dyDescent="0.15">
      <c r="A10" s="81" t="s">
        <v>308</v>
      </c>
      <c r="B10" s="83" t="s">
        <v>309</v>
      </c>
      <c r="C10" s="83" t="s">
        <v>310</v>
      </c>
      <c r="D10" s="81" t="s">
        <v>276</v>
      </c>
      <c r="F10" s="213" t="str">
        <f t="shared" si="0"/>
        <v>あ１０</v>
      </c>
      <c r="G10" s="81" t="str">
        <f t="shared" si="1"/>
        <v>土居悟</v>
      </c>
      <c r="H10" s="109" t="s">
        <v>277</v>
      </c>
      <c r="I10" s="109" t="s">
        <v>278</v>
      </c>
      <c r="J10" s="129">
        <v>1969</v>
      </c>
      <c r="K10" s="219">
        <f t="shared" si="2"/>
        <v>48</v>
      </c>
      <c r="L10" s="213" t="str">
        <f t="shared" si="3"/>
        <v>OK</v>
      </c>
      <c r="M10" s="83" t="s">
        <v>311</v>
      </c>
    </row>
    <row r="11" spans="1:13" x14ac:dyDescent="0.15">
      <c r="A11" s="81" t="s">
        <v>312</v>
      </c>
      <c r="B11" s="83" t="s">
        <v>313</v>
      </c>
      <c r="C11" s="83" t="s">
        <v>314</v>
      </c>
      <c r="D11" s="81" t="s">
        <v>276</v>
      </c>
      <c r="F11" s="213" t="str">
        <f t="shared" si="0"/>
        <v>あ１１</v>
      </c>
      <c r="G11" s="81" t="str">
        <f t="shared" si="1"/>
        <v>宮村ナオキ</v>
      </c>
      <c r="H11" s="109" t="s">
        <v>277</v>
      </c>
      <c r="I11" s="109" t="s">
        <v>278</v>
      </c>
      <c r="J11" s="129">
        <v>1996</v>
      </c>
      <c r="K11" s="219">
        <f t="shared" si="2"/>
        <v>21</v>
      </c>
      <c r="L11" s="213" t="str">
        <f t="shared" si="3"/>
        <v>OK</v>
      </c>
      <c r="M11" s="83" t="s">
        <v>279</v>
      </c>
    </row>
    <row r="12" spans="1:13" x14ac:dyDescent="0.15">
      <c r="A12" s="81" t="s">
        <v>315</v>
      </c>
      <c r="B12" s="111" t="s">
        <v>316</v>
      </c>
      <c r="C12" s="111" t="s">
        <v>317</v>
      </c>
      <c r="D12" s="81" t="s">
        <v>276</v>
      </c>
      <c r="F12" s="213" t="str">
        <f t="shared" si="0"/>
        <v>あ１２</v>
      </c>
      <c r="G12" s="81" t="str">
        <f t="shared" si="1"/>
        <v>西山抄千代</v>
      </c>
      <c r="H12" s="109" t="s">
        <v>277</v>
      </c>
      <c r="I12" s="135" t="s">
        <v>303</v>
      </c>
      <c r="J12" s="129">
        <v>1972</v>
      </c>
      <c r="K12" s="219">
        <f t="shared" si="2"/>
        <v>45</v>
      </c>
      <c r="L12" s="213" t="str">
        <f t="shared" si="3"/>
        <v>OK</v>
      </c>
      <c r="M12" s="83" t="s">
        <v>318</v>
      </c>
    </row>
    <row r="13" spans="1:13" x14ac:dyDescent="0.15">
      <c r="A13" s="81" t="s">
        <v>319</v>
      </c>
      <c r="B13" s="111" t="s">
        <v>320</v>
      </c>
      <c r="C13" s="111" t="s">
        <v>321</v>
      </c>
      <c r="D13" s="81" t="s">
        <v>276</v>
      </c>
      <c r="F13" s="213" t="str">
        <f t="shared" si="0"/>
        <v>あ１３</v>
      </c>
      <c r="G13" s="81" t="str">
        <f t="shared" si="1"/>
        <v>三原啓子</v>
      </c>
      <c r="H13" s="109" t="s">
        <v>277</v>
      </c>
      <c r="I13" s="135" t="s">
        <v>303</v>
      </c>
      <c r="J13" s="129">
        <v>1964</v>
      </c>
      <c r="K13" s="219">
        <f t="shared" si="2"/>
        <v>53</v>
      </c>
      <c r="L13" s="213" t="str">
        <f t="shared" si="3"/>
        <v>OK</v>
      </c>
      <c r="M13" s="83" t="s">
        <v>279</v>
      </c>
    </row>
    <row r="14" spans="1:13" x14ac:dyDescent="0.15">
      <c r="A14" s="81" t="s">
        <v>322</v>
      </c>
      <c r="B14" s="83" t="s">
        <v>323</v>
      </c>
      <c r="C14" s="83" t="s">
        <v>324</v>
      </c>
      <c r="D14" s="81" t="s">
        <v>276</v>
      </c>
      <c r="F14" s="213" t="str">
        <f t="shared" si="0"/>
        <v>あ１４</v>
      </c>
      <c r="G14" s="81" t="str">
        <f t="shared" si="1"/>
        <v>落合良弘</v>
      </c>
      <c r="H14" s="109" t="s">
        <v>277</v>
      </c>
      <c r="I14" s="109" t="s">
        <v>278</v>
      </c>
      <c r="J14" s="129">
        <v>1968</v>
      </c>
      <c r="K14" s="219">
        <f t="shared" si="2"/>
        <v>49</v>
      </c>
      <c r="L14" s="213" t="str">
        <f t="shared" si="3"/>
        <v>OK</v>
      </c>
      <c r="M14" s="83" t="s">
        <v>325</v>
      </c>
    </row>
    <row r="15" spans="1:13" s="206" customFormat="1" x14ac:dyDescent="0.15">
      <c r="A15" s="81" t="s">
        <v>326</v>
      </c>
      <c r="B15" s="83" t="s">
        <v>327</v>
      </c>
      <c r="C15" s="83" t="s">
        <v>328</v>
      </c>
      <c r="D15" s="81" t="s">
        <v>276</v>
      </c>
      <c r="F15" s="213" t="str">
        <f t="shared" si="0"/>
        <v>あ１５</v>
      </c>
      <c r="G15" s="81" t="str">
        <f t="shared" si="1"/>
        <v>杉原徹</v>
      </c>
      <c r="H15" s="109" t="s">
        <v>277</v>
      </c>
      <c r="I15" s="109" t="s">
        <v>278</v>
      </c>
      <c r="J15" s="129">
        <v>1990</v>
      </c>
      <c r="K15" s="219">
        <f t="shared" si="2"/>
        <v>27</v>
      </c>
      <c r="L15" s="213" t="str">
        <f t="shared" si="3"/>
        <v>OK</v>
      </c>
      <c r="M15" s="83" t="s">
        <v>287</v>
      </c>
    </row>
    <row r="18" spans="1:17" s="207" customFormat="1" x14ac:dyDescent="0.15">
      <c r="A18" s="207" t="s">
        <v>329</v>
      </c>
      <c r="B18" s="214" t="s">
        <v>330</v>
      </c>
      <c r="C18" s="207" t="s">
        <v>331</v>
      </c>
      <c r="D18" s="207" t="s">
        <v>332</v>
      </c>
      <c r="F18" s="207" t="str">
        <f t="shared" ref="F18:F43" si="4">A18</f>
        <v>ぼ０１</v>
      </c>
      <c r="G18" s="207" t="str">
        <f t="shared" ref="G18:G43" si="5">B18&amp;C18</f>
        <v>池端誠治</v>
      </c>
      <c r="H18" s="207" t="s">
        <v>332</v>
      </c>
      <c r="I18" s="207" t="s">
        <v>278</v>
      </c>
      <c r="J18" s="207">
        <v>1972</v>
      </c>
      <c r="K18" s="220">
        <f>IF(J18="","",(2017-J18))</f>
        <v>45</v>
      </c>
      <c r="L18" s="221" t="str">
        <f>IF(G18="","",IF(COUNTIF($G$1:$G$542,G18)&gt;1,"2重登録","OK"))</f>
        <v>OK</v>
      </c>
      <c r="M18" s="207" t="s">
        <v>279</v>
      </c>
    </row>
    <row r="19" spans="1:17" s="207" customFormat="1" x14ac:dyDescent="0.15">
      <c r="A19" s="207" t="s">
        <v>58</v>
      </c>
      <c r="B19" s="207" t="s">
        <v>333</v>
      </c>
      <c r="C19" s="207" t="s">
        <v>80</v>
      </c>
      <c r="D19" s="207" t="s">
        <v>332</v>
      </c>
      <c r="F19" s="207" t="str">
        <f t="shared" si="4"/>
        <v>ぼ０２</v>
      </c>
      <c r="G19" s="207" t="str">
        <f t="shared" si="5"/>
        <v>金谷太郎</v>
      </c>
      <c r="H19" s="207" t="s">
        <v>332</v>
      </c>
      <c r="I19" s="207" t="s">
        <v>278</v>
      </c>
      <c r="J19" s="207">
        <v>1976</v>
      </c>
      <c r="K19" s="220">
        <f t="shared" ref="K19:K43" si="6">IF(J19="","",(2017-J19))</f>
        <v>41</v>
      </c>
      <c r="L19" s="221" t="str">
        <f t="shared" ref="L19:L43" si="7">IF(G19="","",IF(COUNTIF($G$3:$G$599,G19)&gt;1,"2重登録","OK"))</f>
        <v>OK</v>
      </c>
      <c r="M19" s="207" t="s">
        <v>279</v>
      </c>
      <c r="Q19" s="214"/>
    </row>
    <row r="20" spans="1:17" s="207" customFormat="1" x14ac:dyDescent="0.15">
      <c r="A20" s="207" t="s">
        <v>334</v>
      </c>
      <c r="B20" s="207" t="s">
        <v>335</v>
      </c>
      <c r="C20" s="207" t="s">
        <v>336</v>
      </c>
      <c r="D20" s="207" t="s">
        <v>332</v>
      </c>
      <c r="F20" s="207" t="str">
        <f t="shared" si="4"/>
        <v>ぼ０３</v>
      </c>
      <c r="G20" s="207" t="str">
        <f t="shared" si="5"/>
        <v>小林祐太</v>
      </c>
      <c r="H20" s="207" t="s">
        <v>332</v>
      </c>
      <c r="I20" s="207" t="s">
        <v>278</v>
      </c>
      <c r="J20" s="207">
        <v>1985</v>
      </c>
      <c r="K20" s="220">
        <f t="shared" si="6"/>
        <v>32</v>
      </c>
      <c r="L20" s="221" t="str">
        <f t="shared" si="7"/>
        <v>OK</v>
      </c>
      <c r="M20" s="207" t="s">
        <v>279</v>
      </c>
      <c r="Q20" s="214"/>
    </row>
    <row r="21" spans="1:17" s="207" customFormat="1" x14ac:dyDescent="0.15">
      <c r="A21" s="207" t="s">
        <v>63</v>
      </c>
      <c r="B21" s="207" t="s">
        <v>337</v>
      </c>
      <c r="C21" s="207" t="s">
        <v>338</v>
      </c>
      <c r="D21" s="207" t="s">
        <v>332</v>
      </c>
      <c r="F21" s="207" t="str">
        <f t="shared" si="4"/>
        <v>ぼ０４</v>
      </c>
      <c r="G21" s="207" t="str">
        <f t="shared" si="5"/>
        <v>佐野望</v>
      </c>
      <c r="H21" s="207" t="s">
        <v>332</v>
      </c>
      <c r="I21" s="207" t="s">
        <v>278</v>
      </c>
      <c r="J21" s="207">
        <v>1982</v>
      </c>
      <c r="K21" s="220">
        <f t="shared" si="6"/>
        <v>35</v>
      </c>
      <c r="L21" s="221" t="str">
        <f t="shared" si="7"/>
        <v>OK</v>
      </c>
      <c r="M21" s="207" t="s">
        <v>279</v>
      </c>
      <c r="Q21" s="214"/>
    </row>
    <row r="22" spans="1:17" s="207" customFormat="1" x14ac:dyDescent="0.15">
      <c r="A22" s="207" t="s">
        <v>339</v>
      </c>
      <c r="B22" s="207" t="s">
        <v>340</v>
      </c>
      <c r="C22" s="207" t="s">
        <v>341</v>
      </c>
      <c r="D22" s="207" t="s">
        <v>332</v>
      </c>
      <c r="F22" s="207" t="str">
        <f t="shared" si="4"/>
        <v>ぼ０５</v>
      </c>
      <c r="G22" s="207" t="str">
        <f t="shared" si="5"/>
        <v>谷口友宏</v>
      </c>
      <c r="H22" s="207" t="s">
        <v>332</v>
      </c>
      <c r="I22" s="207" t="s">
        <v>278</v>
      </c>
      <c r="J22" s="207">
        <v>1980</v>
      </c>
      <c r="K22" s="220">
        <f t="shared" si="6"/>
        <v>37</v>
      </c>
      <c r="L22" s="221" t="str">
        <f t="shared" si="7"/>
        <v>OK</v>
      </c>
      <c r="M22" s="207" t="s">
        <v>279</v>
      </c>
      <c r="Q22" s="214"/>
    </row>
    <row r="23" spans="1:17" s="207" customFormat="1" x14ac:dyDescent="0.15">
      <c r="A23" s="207" t="s">
        <v>342</v>
      </c>
      <c r="B23" s="207" t="s">
        <v>343</v>
      </c>
      <c r="C23" s="207" t="s">
        <v>344</v>
      </c>
      <c r="D23" s="207" t="s">
        <v>332</v>
      </c>
      <c r="F23" s="207" t="str">
        <f t="shared" si="4"/>
        <v>ぼ０６</v>
      </c>
      <c r="G23" s="207" t="str">
        <f t="shared" si="5"/>
        <v>土田哲也</v>
      </c>
      <c r="H23" s="207" t="s">
        <v>332</v>
      </c>
      <c r="I23" s="207" t="s">
        <v>278</v>
      </c>
      <c r="J23" s="207">
        <v>1990</v>
      </c>
      <c r="K23" s="220">
        <f t="shared" si="6"/>
        <v>27</v>
      </c>
      <c r="L23" s="221" t="str">
        <f t="shared" si="7"/>
        <v>OK</v>
      </c>
      <c r="M23" s="207" t="s">
        <v>325</v>
      </c>
    </row>
    <row r="24" spans="1:17" s="207" customFormat="1" x14ac:dyDescent="0.15">
      <c r="A24" s="207" t="s">
        <v>72</v>
      </c>
      <c r="B24" s="215" t="s">
        <v>345</v>
      </c>
      <c r="C24" s="215" t="s">
        <v>346</v>
      </c>
      <c r="D24" s="207" t="s">
        <v>332</v>
      </c>
      <c r="F24" s="207" t="str">
        <f t="shared" si="4"/>
        <v>ぼ０７</v>
      </c>
      <c r="G24" s="207" t="str">
        <f t="shared" si="5"/>
        <v>堤内昭仁</v>
      </c>
      <c r="H24" s="207" t="s">
        <v>332</v>
      </c>
      <c r="I24" s="207" t="s">
        <v>278</v>
      </c>
      <c r="J24" s="207">
        <v>1977</v>
      </c>
      <c r="K24" s="220">
        <f t="shared" si="6"/>
        <v>40</v>
      </c>
      <c r="L24" s="221" t="str">
        <f t="shared" si="7"/>
        <v>OK</v>
      </c>
      <c r="M24" s="207" t="s">
        <v>279</v>
      </c>
    </row>
    <row r="25" spans="1:17" s="207" customFormat="1" x14ac:dyDescent="0.15">
      <c r="A25" s="207" t="s">
        <v>61</v>
      </c>
      <c r="B25" s="207" t="s">
        <v>347</v>
      </c>
      <c r="C25" s="207" t="s">
        <v>348</v>
      </c>
      <c r="D25" s="207" t="s">
        <v>332</v>
      </c>
      <c r="F25" s="207" t="str">
        <f t="shared" si="4"/>
        <v>ぼ０８</v>
      </c>
      <c r="G25" s="207" t="str">
        <f t="shared" si="5"/>
        <v>成宮康弘</v>
      </c>
      <c r="H25" s="207" t="s">
        <v>332</v>
      </c>
      <c r="I25" s="207" t="s">
        <v>278</v>
      </c>
      <c r="J25" s="207">
        <v>1970</v>
      </c>
      <c r="K25" s="220">
        <f t="shared" si="6"/>
        <v>47</v>
      </c>
      <c r="L25" s="221" t="str">
        <f t="shared" si="7"/>
        <v>OK</v>
      </c>
      <c r="M25" s="207" t="s">
        <v>279</v>
      </c>
    </row>
    <row r="26" spans="1:17" s="207" customFormat="1" x14ac:dyDescent="0.15">
      <c r="A26" s="207" t="s">
        <v>349</v>
      </c>
      <c r="B26" s="207" t="s">
        <v>350</v>
      </c>
      <c r="C26" s="207" t="s">
        <v>351</v>
      </c>
      <c r="D26" s="207" t="s">
        <v>332</v>
      </c>
      <c r="F26" s="207" t="str">
        <f t="shared" si="4"/>
        <v>ぼ０９</v>
      </c>
      <c r="G26" s="207" t="str">
        <f t="shared" si="5"/>
        <v>西川昌一</v>
      </c>
      <c r="H26" s="207" t="s">
        <v>332</v>
      </c>
      <c r="I26" s="207" t="s">
        <v>278</v>
      </c>
      <c r="J26" s="207">
        <v>1970</v>
      </c>
      <c r="K26" s="220">
        <f t="shared" si="6"/>
        <v>47</v>
      </c>
      <c r="L26" s="221" t="str">
        <f t="shared" si="7"/>
        <v>OK</v>
      </c>
      <c r="M26" s="207" t="s">
        <v>318</v>
      </c>
    </row>
    <row r="27" spans="1:17" s="207" customFormat="1" x14ac:dyDescent="0.15">
      <c r="A27" s="207" t="s">
        <v>352</v>
      </c>
      <c r="B27" s="207" t="s">
        <v>353</v>
      </c>
      <c r="C27" s="207" t="s">
        <v>354</v>
      </c>
      <c r="D27" s="207" t="s">
        <v>332</v>
      </c>
      <c r="F27" s="207" t="str">
        <f t="shared" si="4"/>
        <v>ぼ１０</v>
      </c>
      <c r="G27" s="207" t="str">
        <f t="shared" si="5"/>
        <v>古市卓志</v>
      </c>
      <c r="H27" s="207" t="s">
        <v>332</v>
      </c>
      <c r="I27" s="207" t="s">
        <v>278</v>
      </c>
      <c r="J27" s="207">
        <v>1974</v>
      </c>
      <c r="K27" s="220">
        <f t="shared" si="6"/>
        <v>43</v>
      </c>
      <c r="L27" s="221" t="str">
        <f t="shared" si="7"/>
        <v>OK</v>
      </c>
      <c r="M27" s="207" t="s">
        <v>279</v>
      </c>
    </row>
    <row r="28" spans="1:17" s="207" customFormat="1" x14ac:dyDescent="0.15">
      <c r="A28" s="207" t="s">
        <v>355</v>
      </c>
      <c r="B28" s="207" t="s">
        <v>356</v>
      </c>
      <c r="C28" s="207" t="s">
        <v>357</v>
      </c>
      <c r="D28" s="207" t="s">
        <v>332</v>
      </c>
      <c r="F28" s="207" t="str">
        <f t="shared" si="4"/>
        <v>ぼ１１</v>
      </c>
      <c r="G28" s="207" t="str">
        <f t="shared" si="5"/>
        <v>松井寛司</v>
      </c>
      <c r="H28" s="207" t="s">
        <v>332</v>
      </c>
      <c r="I28" s="207" t="s">
        <v>278</v>
      </c>
      <c r="J28" s="207">
        <v>1980</v>
      </c>
      <c r="K28" s="220">
        <f t="shared" si="6"/>
        <v>37</v>
      </c>
      <c r="L28" s="221" t="str">
        <f t="shared" si="7"/>
        <v>OK</v>
      </c>
      <c r="M28" s="207" t="s">
        <v>325</v>
      </c>
    </row>
    <row r="29" spans="1:17" s="207" customFormat="1" x14ac:dyDescent="0.15">
      <c r="A29" s="207" t="s">
        <v>358</v>
      </c>
      <c r="B29" s="207" t="s">
        <v>359</v>
      </c>
      <c r="C29" s="207" t="s">
        <v>360</v>
      </c>
      <c r="D29" s="207" t="s">
        <v>332</v>
      </c>
      <c r="F29" s="207" t="str">
        <f t="shared" si="4"/>
        <v>ぼ１２</v>
      </c>
      <c r="G29" s="207" t="str">
        <f t="shared" si="5"/>
        <v>村上知孝</v>
      </c>
      <c r="H29" s="207" t="s">
        <v>332</v>
      </c>
      <c r="I29" s="207" t="s">
        <v>278</v>
      </c>
      <c r="J29" s="207">
        <v>1980</v>
      </c>
      <c r="K29" s="220">
        <f t="shared" si="6"/>
        <v>37</v>
      </c>
      <c r="L29" s="221" t="str">
        <f t="shared" si="7"/>
        <v>OK</v>
      </c>
      <c r="M29" s="207" t="s">
        <v>311</v>
      </c>
    </row>
    <row r="30" spans="1:17" s="207" customFormat="1" x14ac:dyDescent="0.15">
      <c r="A30" s="207" t="s">
        <v>68</v>
      </c>
      <c r="B30" s="207" t="s">
        <v>361</v>
      </c>
      <c r="C30" s="207" t="s">
        <v>362</v>
      </c>
      <c r="D30" s="207" t="s">
        <v>332</v>
      </c>
      <c r="F30" s="207" t="str">
        <f t="shared" si="4"/>
        <v>ぼ１３</v>
      </c>
      <c r="G30" s="207" t="str">
        <f t="shared" si="5"/>
        <v>八木篤司</v>
      </c>
      <c r="H30" s="207" t="s">
        <v>332</v>
      </c>
      <c r="I30" s="207" t="s">
        <v>278</v>
      </c>
      <c r="J30" s="207">
        <v>1973</v>
      </c>
      <c r="K30" s="220">
        <f t="shared" si="6"/>
        <v>44</v>
      </c>
      <c r="L30" s="221" t="str">
        <f t="shared" si="7"/>
        <v>OK</v>
      </c>
      <c r="M30" s="207" t="s">
        <v>279</v>
      </c>
      <c r="Q30" s="214"/>
    </row>
    <row r="31" spans="1:17" s="207" customFormat="1" x14ac:dyDescent="0.15">
      <c r="A31" s="207" t="s">
        <v>363</v>
      </c>
      <c r="B31" s="207" t="s">
        <v>364</v>
      </c>
      <c r="C31" s="207" t="s">
        <v>365</v>
      </c>
      <c r="D31" s="207" t="s">
        <v>332</v>
      </c>
      <c r="F31" s="207" t="str">
        <f t="shared" si="4"/>
        <v>ぼ１４</v>
      </c>
      <c r="G31" s="207" t="str">
        <f t="shared" si="5"/>
        <v>山崎正雄</v>
      </c>
      <c r="H31" s="207" t="s">
        <v>332</v>
      </c>
      <c r="I31" s="207" t="s">
        <v>278</v>
      </c>
      <c r="J31" s="207">
        <v>1982</v>
      </c>
      <c r="K31" s="220">
        <f t="shared" si="6"/>
        <v>35</v>
      </c>
      <c r="L31" s="221" t="str">
        <f t="shared" si="7"/>
        <v>OK</v>
      </c>
      <c r="M31" s="207" t="s">
        <v>325</v>
      </c>
      <c r="Q31" s="214"/>
    </row>
    <row r="32" spans="1:17" s="207" customFormat="1" x14ac:dyDescent="0.15">
      <c r="A32" s="207" t="s">
        <v>366</v>
      </c>
      <c r="B32" s="216" t="s">
        <v>367</v>
      </c>
      <c r="C32" s="216" t="s">
        <v>368</v>
      </c>
      <c r="D32" s="207" t="s">
        <v>332</v>
      </c>
      <c r="F32" s="207" t="str">
        <f t="shared" si="4"/>
        <v>ぼ１５</v>
      </c>
      <c r="G32" s="207" t="str">
        <f t="shared" si="5"/>
        <v>伊吹邦子</v>
      </c>
      <c r="H32" s="207" t="s">
        <v>332</v>
      </c>
      <c r="I32" s="216" t="s">
        <v>303</v>
      </c>
      <c r="J32" s="207">
        <v>1969</v>
      </c>
      <c r="K32" s="220">
        <f t="shared" si="6"/>
        <v>48</v>
      </c>
      <c r="L32" s="221" t="str">
        <f t="shared" si="7"/>
        <v>OK</v>
      </c>
      <c r="M32" s="207" t="s">
        <v>279</v>
      </c>
      <c r="Q32" s="214"/>
    </row>
    <row r="33" spans="1:17" s="207" customFormat="1" x14ac:dyDescent="0.15">
      <c r="A33" s="207" t="s">
        <v>369</v>
      </c>
      <c r="B33" s="216" t="s">
        <v>370</v>
      </c>
      <c r="C33" s="216" t="s">
        <v>371</v>
      </c>
      <c r="D33" s="207" t="s">
        <v>332</v>
      </c>
      <c r="F33" s="207" t="str">
        <f t="shared" si="4"/>
        <v>ぼ１６</v>
      </c>
      <c r="G33" s="207" t="str">
        <f t="shared" si="5"/>
        <v>木村美香</v>
      </c>
      <c r="H33" s="207" t="s">
        <v>332</v>
      </c>
      <c r="I33" s="216" t="s">
        <v>303</v>
      </c>
      <c r="J33" s="207">
        <v>1962</v>
      </c>
      <c r="K33" s="220">
        <f t="shared" si="6"/>
        <v>55</v>
      </c>
      <c r="L33" s="221" t="str">
        <f t="shared" si="7"/>
        <v>OK</v>
      </c>
      <c r="M33" s="207" t="s">
        <v>318</v>
      </c>
      <c r="Q33" s="214"/>
    </row>
    <row r="34" spans="1:17" s="207" customFormat="1" x14ac:dyDescent="0.15">
      <c r="A34" s="207" t="s">
        <v>372</v>
      </c>
      <c r="B34" s="216" t="s">
        <v>373</v>
      </c>
      <c r="C34" s="216" t="s">
        <v>374</v>
      </c>
      <c r="D34" s="207" t="s">
        <v>332</v>
      </c>
      <c r="F34" s="207" t="str">
        <f t="shared" si="4"/>
        <v>ぼ１７</v>
      </c>
      <c r="G34" s="207" t="str">
        <f t="shared" si="5"/>
        <v>近藤直美</v>
      </c>
      <c r="H34" s="207" t="s">
        <v>332</v>
      </c>
      <c r="I34" s="216" t="s">
        <v>303</v>
      </c>
      <c r="J34" s="207">
        <v>1963</v>
      </c>
      <c r="K34" s="220">
        <f t="shared" si="6"/>
        <v>54</v>
      </c>
      <c r="L34" s="221" t="str">
        <f t="shared" si="7"/>
        <v>OK</v>
      </c>
      <c r="M34" s="207" t="s">
        <v>279</v>
      </c>
      <c r="Q34" s="214"/>
    </row>
    <row r="35" spans="1:17" s="207" customFormat="1" x14ac:dyDescent="0.15">
      <c r="A35" s="207" t="s">
        <v>375</v>
      </c>
      <c r="B35" s="216" t="s">
        <v>376</v>
      </c>
      <c r="C35" s="216" t="s">
        <v>377</v>
      </c>
      <c r="D35" s="207" t="s">
        <v>332</v>
      </c>
      <c r="F35" s="207" t="str">
        <f t="shared" si="4"/>
        <v>ぼ１８</v>
      </c>
      <c r="G35" s="207" t="str">
        <f t="shared" si="5"/>
        <v>佐竹昌子</v>
      </c>
      <c r="H35" s="207" t="s">
        <v>332</v>
      </c>
      <c r="I35" s="216" t="s">
        <v>303</v>
      </c>
      <c r="J35" s="207">
        <v>1958</v>
      </c>
      <c r="K35" s="220">
        <f t="shared" si="6"/>
        <v>59</v>
      </c>
      <c r="L35" s="221" t="str">
        <f t="shared" si="7"/>
        <v>OK</v>
      </c>
      <c r="M35" s="207" t="s">
        <v>279</v>
      </c>
      <c r="Q35" s="214"/>
    </row>
    <row r="36" spans="1:17" s="207" customFormat="1" x14ac:dyDescent="0.15">
      <c r="A36" s="207" t="s">
        <v>378</v>
      </c>
      <c r="B36" s="216" t="s">
        <v>379</v>
      </c>
      <c r="C36" s="216" t="s">
        <v>380</v>
      </c>
      <c r="D36" s="207" t="s">
        <v>332</v>
      </c>
      <c r="F36" s="207" t="str">
        <f t="shared" si="4"/>
        <v>ぼ１９</v>
      </c>
      <c r="G36" s="207" t="str">
        <f t="shared" si="5"/>
        <v>筒井珠世</v>
      </c>
      <c r="H36" s="207" t="s">
        <v>332</v>
      </c>
      <c r="I36" s="216" t="s">
        <v>303</v>
      </c>
      <c r="J36" s="207">
        <v>1967</v>
      </c>
      <c r="K36" s="220">
        <f t="shared" si="6"/>
        <v>50</v>
      </c>
      <c r="L36" s="221" t="str">
        <f t="shared" si="7"/>
        <v>OK</v>
      </c>
      <c r="M36" s="207" t="s">
        <v>279</v>
      </c>
      <c r="Q36" s="214"/>
    </row>
    <row r="37" spans="1:17" s="207" customFormat="1" x14ac:dyDescent="0.15">
      <c r="A37" s="207" t="s">
        <v>381</v>
      </c>
      <c r="B37" s="216" t="s">
        <v>292</v>
      </c>
      <c r="C37" s="216" t="s">
        <v>382</v>
      </c>
      <c r="D37" s="207" t="s">
        <v>332</v>
      </c>
      <c r="F37" s="207" t="str">
        <f t="shared" si="4"/>
        <v>ぼ２０</v>
      </c>
      <c r="G37" s="207" t="str">
        <f t="shared" si="5"/>
        <v>中村千春</v>
      </c>
      <c r="H37" s="207" t="s">
        <v>332</v>
      </c>
      <c r="I37" s="216" t="s">
        <v>303</v>
      </c>
      <c r="J37" s="207">
        <v>1961</v>
      </c>
      <c r="K37" s="220">
        <f t="shared" si="6"/>
        <v>56</v>
      </c>
      <c r="L37" s="221" t="str">
        <f t="shared" si="7"/>
        <v>OK</v>
      </c>
      <c r="M37" s="207" t="s">
        <v>383</v>
      </c>
      <c r="Q37" s="214"/>
    </row>
    <row r="38" spans="1:17" s="207" customFormat="1" x14ac:dyDescent="0.15">
      <c r="A38" s="207" t="s">
        <v>384</v>
      </c>
      <c r="B38" s="216" t="s">
        <v>347</v>
      </c>
      <c r="C38" s="216" t="s">
        <v>385</v>
      </c>
      <c r="D38" s="207" t="s">
        <v>332</v>
      </c>
      <c r="F38" s="207" t="str">
        <f t="shared" si="4"/>
        <v>ぼ２１</v>
      </c>
      <c r="G38" s="207" t="str">
        <f t="shared" si="5"/>
        <v>成宮まき</v>
      </c>
      <c r="H38" s="207" t="s">
        <v>332</v>
      </c>
      <c r="I38" s="216" t="s">
        <v>303</v>
      </c>
      <c r="J38" s="207">
        <v>1970</v>
      </c>
      <c r="K38" s="220">
        <f t="shared" si="6"/>
        <v>47</v>
      </c>
      <c r="L38" s="221" t="str">
        <f t="shared" si="7"/>
        <v>OK</v>
      </c>
      <c r="M38" s="207" t="s">
        <v>279</v>
      </c>
      <c r="Q38" s="214"/>
    </row>
    <row r="39" spans="1:17" s="207" customFormat="1" x14ac:dyDescent="0.15">
      <c r="A39" s="207" t="s">
        <v>386</v>
      </c>
      <c r="B39" s="216" t="s">
        <v>387</v>
      </c>
      <c r="C39" s="216" t="s">
        <v>388</v>
      </c>
      <c r="D39" s="207" t="s">
        <v>332</v>
      </c>
      <c r="F39" s="207" t="str">
        <f t="shared" si="4"/>
        <v>ぼ２２</v>
      </c>
      <c r="G39" s="207" t="str">
        <f t="shared" si="5"/>
        <v>橋本真理</v>
      </c>
      <c r="H39" s="207" t="s">
        <v>332</v>
      </c>
      <c r="I39" s="216" t="s">
        <v>303</v>
      </c>
      <c r="J39" s="207">
        <v>1977</v>
      </c>
      <c r="K39" s="220">
        <f t="shared" si="6"/>
        <v>40</v>
      </c>
      <c r="L39" s="221" t="str">
        <f t="shared" si="7"/>
        <v>OK</v>
      </c>
      <c r="M39" s="207" t="s">
        <v>325</v>
      </c>
      <c r="Q39" s="214"/>
    </row>
    <row r="40" spans="1:17" s="207" customFormat="1" x14ac:dyDescent="0.15">
      <c r="A40" s="207" t="s">
        <v>389</v>
      </c>
      <c r="B40" s="216" t="s">
        <v>390</v>
      </c>
      <c r="C40" s="216" t="s">
        <v>391</v>
      </c>
      <c r="D40" s="207" t="s">
        <v>332</v>
      </c>
      <c r="F40" s="207" t="str">
        <f t="shared" si="4"/>
        <v>ぼ２３</v>
      </c>
      <c r="G40" s="207" t="str">
        <f t="shared" si="5"/>
        <v>藤田博美</v>
      </c>
      <c r="H40" s="207" t="s">
        <v>332</v>
      </c>
      <c r="I40" s="216" t="s">
        <v>303</v>
      </c>
      <c r="J40" s="207">
        <v>1970</v>
      </c>
      <c r="K40" s="220">
        <f t="shared" si="6"/>
        <v>47</v>
      </c>
      <c r="L40" s="221" t="str">
        <f t="shared" si="7"/>
        <v>OK</v>
      </c>
      <c r="M40" s="207" t="s">
        <v>279</v>
      </c>
      <c r="Q40" s="214"/>
    </row>
    <row r="41" spans="1:17" s="207" customFormat="1" x14ac:dyDescent="0.15">
      <c r="A41" s="207" t="s">
        <v>392</v>
      </c>
      <c r="B41" s="216" t="s">
        <v>393</v>
      </c>
      <c r="C41" s="216" t="s">
        <v>394</v>
      </c>
      <c r="D41" s="207" t="s">
        <v>332</v>
      </c>
      <c r="F41" s="207" t="str">
        <f t="shared" si="4"/>
        <v>ぼ２４</v>
      </c>
      <c r="G41" s="207" t="str">
        <f t="shared" si="5"/>
        <v>藤原泰子</v>
      </c>
      <c r="H41" s="207" t="s">
        <v>332</v>
      </c>
      <c r="I41" s="216" t="s">
        <v>303</v>
      </c>
      <c r="J41" s="207">
        <v>1965</v>
      </c>
      <c r="K41" s="220">
        <f t="shared" si="6"/>
        <v>52</v>
      </c>
      <c r="L41" s="221" t="str">
        <f t="shared" si="7"/>
        <v>OK</v>
      </c>
      <c r="M41" s="207" t="s">
        <v>383</v>
      </c>
      <c r="Q41" s="222"/>
    </row>
    <row r="42" spans="1:17" s="207" customFormat="1" x14ac:dyDescent="0.15">
      <c r="A42" s="207" t="s">
        <v>395</v>
      </c>
      <c r="B42" s="216" t="s">
        <v>396</v>
      </c>
      <c r="C42" s="216" t="s">
        <v>397</v>
      </c>
      <c r="D42" s="207" t="s">
        <v>332</v>
      </c>
      <c r="F42" s="207" t="str">
        <f t="shared" si="4"/>
        <v>ぼ２５</v>
      </c>
      <c r="G42" s="207" t="str">
        <f t="shared" si="5"/>
        <v>森薫吏</v>
      </c>
      <c r="H42" s="207" t="s">
        <v>332</v>
      </c>
      <c r="I42" s="216" t="s">
        <v>303</v>
      </c>
      <c r="J42" s="207">
        <v>1964</v>
      </c>
      <c r="K42" s="220">
        <f t="shared" si="6"/>
        <v>53</v>
      </c>
      <c r="L42" s="221" t="str">
        <f t="shared" si="7"/>
        <v>OK</v>
      </c>
      <c r="M42" s="207" t="s">
        <v>318</v>
      </c>
      <c r="Q42" s="222"/>
    </row>
    <row r="43" spans="1:17" s="207" customFormat="1" x14ac:dyDescent="0.15">
      <c r="A43" s="207" t="s">
        <v>398</v>
      </c>
      <c r="B43" s="216" t="s">
        <v>399</v>
      </c>
      <c r="C43" s="216" t="s">
        <v>400</v>
      </c>
      <c r="D43" s="207" t="s">
        <v>332</v>
      </c>
      <c r="F43" s="207" t="str">
        <f t="shared" si="4"/>
        <v>ぼ２６</v>
      </c>
      <c r="G43" s="207" t="str">
        <f t="shared" si="5"/>
        <v>日髙眞規子</v>
      </c>
      <c r="H43" s="207" t="s">
        <v>332</v>
      </c>
      <c r="I43" s="216" t="s">
        <v>303</v>
      </c>
      <c r="J43" s="207">
        <v>1963</v>
      </c>
      <c r="K43" s="220">
        <f t="shared" si="6"/>
        <v>54</v>
      </c>
      <c r="L43" s="221" t="str">
        <f t="shared" si="7"/>
        <v>OK</v>
      </c>
      <c r="M43" s="207" t="s">
        <v>325</v>
      </c>
      <c r="Q43" s="222"/>
    </row>
    <row r="44" spans="1:17" s="207" customFormat="1" x14ac:dyDescent="0.15">
      <c r="A44" s="206"/>
      <c r="B44" s="206"/>
      <c r="C44" s="206"/>
      <c r="D44" s="206"/>
      <c r="E44" s="206"/>
      <c r="F44" s="206"/>
      <c r="G44" s="206"/>
      <c r="H44" s="206"/>
      <c r="I44" s="206"/>
      <c r="J44" s="206"/>
      <c r="K44" s="206"/>
      <c r="L44" s="206"/>
      <c r="M44" s="206"/>
      <c r="Q44" s="222"/>
    </row>
    <row r="45" spans="1:17" s="208" customFormat="1" x14ac:dyDescent="0.15">
      <c r="B45" s="216"/>
      <c r="C45" s="216"/>
      <c r="D45" s="207"/>
      <c r="E45" s="207"/>
      <c r="F45" s="207"/>
      <c r="G45" s="207"/>
      <c r="H45" s="207"/>
      <c r="I45" s="216"/>
      <c r="J45" s="207"/>
      <c r="K45" s="220"/>
      <c r="L45" s="221"/>
      <c r="M45" s="207"/>
      <c r="Q45" s="110"/>
    </row>
    <row r="46" spans="1:17" s="208" customFormat="1" x14ac:dyDescent="0.15">
      <c r="I46" s="217"/>
      <c r="L46" s="213"/>
      <c r="Q46" s="110"/>
    </row>
    <row r="47" spans="1:17" s="206" customFormat="1" x14ac:dyDescent="0.15">
      <c r="L47" s="213"/>
      <c r="Q47" s="110"/>
    </row>
    <row r="48" spans="1:17" s="208" customFormat="1" x14ac:dyDescent="0.15">
      <c r="B48" s="217"/>
      <c r="C48" s="217"/>
      <c r="K48" s="219"/>
      <c r="L48" s="213"/>
      <c r="Q48" s="110"/>
    </row>
    <row r="49" spans="1:17" s="208" customFormat="1" x14ac:dyDescent="0.15">
      <c r="B49" s="217"/>
      <c r="C49" s="217"/>
      <c r="K49" s="219"/>
      <c r="L49" s="213" t="str">
        <f t="shared" ref="L49:L58" si="8">IF(G49="","",IF(COUNTIF($G$20:$G$533,G49)&gt;1,"2重登録","OK"))</f>
        <v/>
      </c>
      <c r="Q49" s="110"/>
    </row>
    <row r="50" spans="1:17" s="208" customFormat="1" x14ac:dyDescent="0.15">
      <c r="B50" s="217"/>
      <c r="C50" s="217"/>
      <c r="K50" s="219"/>
      <c r="L50" s="213" t="str">
        <f t="shared" si="8"/>
        <v/>
      </c>
      <c r="Q50" s="110"/>
    </row>
    <row r="51" spans="1:17" s="208" customFormat="1" x14ac:dyDescent="0.15">
      <c r="B51" s="217"/>
      <c r="C51" s="217"/>
      <c r="K51" s="219"/>
      <c r="L51" s="213" t="str">
        <f t="shared" si="8"/>
        <v/>
      </c>
      <c r="Q51" s="110"/>
    </row>
    <row r="52" spans="1:17" s="208" customFormat="1" x14ac:dyDescent="0.15">
      <c r="B52" s="217"/>
      <c r="C52" s="217"/>
      <c r="K52" s="219"/>
      <c r="L52" s="213" t="str">
        <f t="shared" si="8"/>
        <v/>
      </c>
      <c r="Q52" s="110"/>
    </row>
    <row r="53" spans="1:17" s="208" customFormat="1" x14ac:dyDescent="0.15">
      <c r="B53" s="217"/>
      <c r="C53" s="217"/>
      <c r="K53" s="219"/>
      <c r="L53" s="213" t="str">
        <f t="shared" si="8"/>
        <v/>
      </c>
      <c r="Q53" s="110"/>
    </row>
    <row r="54" spans="1:17" s="208" customFormat="1" x14ac:dyDescent="0.15">
      <c r="B54" s="217"/>
      <c r="C54" s="217"/>
      <c r="K54" s="219"/>
      <c r="L54" s="213" t="str">
        <f t="shared" si="8"/>
        <v/>
      </c>
      <c r="Q54" s="110"/>
    </row>
    <row r="55" spans="1:17" s="208" customFormat="1" x14ac:dyDescent="0.15">
      <c r="B55" s="217"/>
      <c r="C55" s="217"/>
      <c r="K55" s="219"/>
      <c r="L55" s="213" t="str">
        <f t="shared" si="8"/>
        <v/>
      </c>
      <c r="Q55" s="110"/>
    </row>
    <row r="56" spans="1:17" s="209" customFormat="1" x14ac:dyDescent="0.15">
      <c r="A56" s="107"/>
      <c r="B56" s="110"/>
      <c r="C56" s="110"/>
      <c r="D56" s="107"/>
      <c r="F56" s="213"/>
      <c r="G56" s="111"/>
      <c r="H56" s="107"/>
      <c r="I56" s="213"/>
      <c r="K56" s="219"/>
      <c r="L56" s="213" t="str">
        <f t="shared" si="8"/>
        <v/>
      </c>
      <c r="N56" s="81"/>
      <c r="O56" s="81"/>
    </row>
    <row r="57" spans="1:17" s="209" customFormat="1" x14ac:dyDescent="0.15">
      <c r="A57" s="107"/>
      <c r="B57" s="110"/>
      <c r="C57" s="110"/>
      <c r="D57" s="107"/>
      <c r="F57" s="213"/>
      <c r="G57" s="111"/>
      <c r="H57" s="107"/>
      <c r="I57" s="213"/>
      <c r="K57" s="219"/>
      <c r="L57" s="213" t="str">
        <f t="shared" si="8"/>
        <v/>
      </c>
      <c r="N57" s="81"/>
      <c r="O57" s="81"/>
    </row>
    <row r="58" spans="1:17" s="209" customFormat="1" x14ac:dyDescent="0.15">
      <c r="A58" s="107"/>
      <c r="B58" s="110"/>
      <c r="C58" s="110"/>
      <c r="D58" s="107"/>
      <c r="F58" s="213"/>
      <c r="G58" s="111"/>
      <c r="H58" s="107"/>
      <c r="I58" s="213"/>
      <c r="K58" s="219"/>
      <c r="L58" s="213" t="str">
        <f t="shared" si="8"/>
        <v/>
      </c>
      <c r="N58" s="81"/>
      <c r="O58" s="81"/>
    </row>
    <row r="59" spans="1:17" s="210" customFormat="1" x14ac:dyDescent="0.15">
      <c r="A59" s="81" t="s">
        <v>401</v>
      </c>
      <c r="B59" s="218" t="s">
        <v>402</v>
      </c>
      <c r="C59" s="218" t="s">
        <v>403</v>
      </c>
      <c r="D59" s="83" t="s">
        <v>404</v>
      </c>
      <c r="E59" s="81"/>
      <c r="F59" s="213" t="str">
        <f>A59</f>
        <v>き０１</v>
      </c>
      <c r="G59" s="81" t="str">
        <f t="shared" ref="G59:G90" si="9">B59&amp;C59</f>
        <v>片岡春己</v>
      </c>
      <c r="H59" s="83" t="s">
        <v>405</v>
      </c>
      <c r="I59" s="83" t="s">
        <v>278</v>
      </c>
      <c r="J59" s="129">
        <v>1953</v>
      </c>
      <c r="K59" s="219">
        <f t="shared" ref="K59:K113" si="10">IF(J59="","",(2017-J59))</f>
        <v>64</v>
      </c>
      <c r="L59" s="213" t="str">
        <f t="shared" ref="L59:L82" si="11">IF(G59="","",IF(COUNTIF($G$1:$G$80,G59)&gt;1,"2重登録","OK"))</f>
        <v>OK</v>
      </c>
      <c r="M59" s="130" t="s">
        <v>406</v>
      </c>
    </row>
    <row r="60" spans="1:17" s="210" customFormat="1" x14ac:dyDescent="0.15">
      <c r="A60" s="81" t="s">
        <v>407</v>
      </c>
      <c r="B60" s="218" t="s">
        <v>408</v>
      </c>
      <c r="C60" s="218" t="s">
        <v>409</v>
      </c>
      <c r="D60" s="83" t="s">
        <v>404</v>
      </c>
      <c r="E60" s="81"/>
      <c r="F60" s="213" t="str">
        <f>A60</f>
        <v>き０２</v>
      </c>
      <c r="G60" s="81" t="str">
        <f t="shared" si="9"/>
        <v>山本　真</v>
      </c>
      <c r="H60" s="83" t="s">
        <v>405</v>
      </c>
      <c r="I60" s="83" t="s">
        <v>278</v>
      </c>
      <c r="J60" s="129">
        <v>1970</v>
      </c>
      <c r="K60" s="219">
        <f t="shared" si="10"/>
        <v>47</v>
      </c>
      <c r="L60" s="213" t="str">
        <f t="shared" si="11"/>
        <v>OK</v>
      </c>
      <c r="M60" s="114" t="s">
        <v>279</v>
      </c>
    </row>
    <row r="61" spans="1:17" s="210" customFormat="1" x14ac:dyDescent="0.15">
      <c r="A61" s="81" t="s">
        <v>410</v>
      </c>
      <c r="B61" s="218" t="s">
        <v>411</v>
      </c>
      <c r="C61" s="218" t="s">
        <v>412</v>
      </c>
      <c r="D61" s="83" t="s">
        <v>404</v>
      </c>
      <c r="E61" s="81"/>
      <c r="F61" s="213" t="str">
        <f t="shared" ref="F61:F82" si="12">A61</f>
        <v>き０３</v>
      </c>
      <c r="G61" s="81" t="str">
        <f t="shared" si="9"/>
        <v>西田裕信</v>
      </c>
      <c r="H61" s="83" t="s">
        <v>405</v>
      </c>
      <c r="I61" s="83" t="s">
        <v>278</v>
      </c>
      <c r="J61" s="129">
        <v>1960</v>
      </c>
      <c r="K61" s="219">
        <f t="shared" si="10"/>
        <v>57</v>
      </c>
      <c r="L61" s="213" t="str">
        <f t="shared" si="11"/>
        <v>OK</v>
      </c>
      <c r="M61" s="114" t="s">
        <v>283</v>
      </c>
    </row>
    <row r="62" spans="1:17" s="210" customFormat="1" x14ac:dyDescent="0.15">
      <c r="A62" s="81" t="s">
        <v>413</v>
      </c>
      <c r="B62" s="218" t="s">
        <v>414</v>
      </c>
      <c r="C62" s="218" t="s">
        <v>415</v>
      </c>
      <c r="D62" s="83" t="s">
        <v>404</v>
      </c>
      <c r="E62" s="81"/>
      <c r="F62" s="213" t="str">
        <f t="shared" si="12"/>
        <v>き０４</v>
      </c>
      <c r="G62" s="81" t="str">
        <f t="shared" si="9"/>
        <v>柴谷義信</v>
      </c>
      <c r="H62" s="83" t="s">
        <v>405</v>
      </c>
      <c r="I62" s="83" t="s">
        <v>278</v>
      </c>
      <c r="J62" s="129">
        <v>1962</v>
      </c>
      <c r="K62" s="219">
        <f t="shared" si="10"/>
        <v>55</v>
      </c>
      <c r="L62" s="213" t="str">
        <f t="shared" si="11"/>
        <v>OK</v>
      </c>
      <c r="M62" s="114" t="s">
        <v>279</v>
      </c>
    </row>
    <row r="63" spans="1:17" s="210" customFormat="1" x14ac:dyDescent="0.15">
      <c r="A63" s="81" t="s">
        <v>416</v>
      </c>
      <c r="B63" s="218" t="s">
        <v>417</v>
      </c>
      <c r="C63" s="109" t="s">
        <v>418</v>
      </c>
      <c r="D63" s="83" t="s">
        <v>404</v>
      </c>
      <c r="E63" s="81"/>
      <c r="F63" s="213" t="str">
        <f t="shared" si="12"/>
        <v>き０５</v>
      </c>
      <c r="G63" s="81" t="str">
        <f t="shared" si="9"/>
        <v>坂元智成</v>
      </c>
      <c r="H63" s="83" t="s">
        <v>405</v>
      </c>
      <c r="I63" s="83" t="s">
        <v>278</v>
      </c>
      <c r="J63" s="129">
        <v>1975</v>
      </c>
      <c r="K63" s="219">
        <f t="shared" si="10"/>
        <v>42</v>
      </c>
      <c r="L63" s="213" t="str">
        <f t="shared" si="11"/>
        <v>OK</v>
      </c>
      <c r="M63" s="130" t="s">
        <v>406</v>
      </c>
    </row>
    <row r="64" spans="1:17" s="210" customFormat="1" x14ac:dyDescent="0.15">
      <c r="A64" s="81" t="s">
        <v>419</v>
      </c>
      <c r="B64" s="218" t="s">
        <v>420</v>
      </c>
      <c r="C64" s="109" t="s">
        <v>421</v>
      </c>
      <c r="D64" s="83" t="s">
        <v>404</v>
      </c>
      <c r="E64" s="81"/>
      <c r="F64" s="213" t="str">
        <f t="shared" si="12"/>
        <v>き０６</v>
      </c>
      <c r="G64" s="81" t="str">
        <f t="shared" si="9"/>
        <v>荒浪順次</v>
      </c>
      <c r="H64" s="83" t="s">
        <v>405</v>
      </c>
      <c r="I64" s="83" t="s">
        <v>278</v>
      </c>
      <c r="J64" s="129">
        <v>1977</v>
      </c>
      <c r="K64" s="219">
        <f t="shared" si="10"/>
        <v>40</v>
      </c>
      <c r="L64" s="213" t="str">
        <f t="shared" si="11"/>
        <v>OK</v>
      </c>
      <c r="M64" s="114" t="s">
        <v>422</v>
      </c>
    </row>
    <row r="65" spans="1:15" s="210" customFormat="1" x14ac:dyDescent="0.15">
      <c r="A65" s="81" t="s">
        <v>423</v>
      </c>
      <c r="B65" s="218" t="s">
        <v>424</v>
      </c>
      <c r="C65" s="109" t="s">
        <v>425</v>
      </c>
      <c r="D65" s="83" t="s">
        <v>404</v>
      </c>
      <c r="E65" s="81"/>
      <c r="F65" s="213" t="str">
        <f t="shared" si="12"/>
        <v>き０７</v>
      </c>
      <c r="G65" s="81" t="str">
        <f t="shared" si="9"/>
        <v>中本隆司</v>
      </c>
      <c r="H65" s="83" t="s">
        <v>405</v>
      </c>
      <c r="I65" s="83" t="s">
        <v>278</v>
      </c>
      <c r="J65" s="129">
        <v>1968</v>
      </c>
      <c r="K65" s="219">
        <f t="shared" si="10"/>
        <v>49</v>
      </c>
      <c r="L65" s="213" t="str">
        <f t="shared" si="11"/>
        <v>OK</v>
      </c>
      <c r="M65" s="130" t="s">
        <v>406</v>
      </c>
    </row>
    <row r="66" spans="1:15" s="210" customFormat="1" x14ac:dyDescent="0.15">
      <c r="A66" s="81" t="s">
        <v>426</v>
      </c>
      <c r="B66" s="218" t="s">
        <v>427</v>
      </c>
      <c r="C66" s="109" t="s">
        <v>428</v>
      </c>
      <c r="D66" s="83" t="s">
        <v>404</v>
      </c>
      <c r="E66" s="81"/>
      <c r="F66" s="213" t="str">
        <f t="shared" si="12"/>
        <v>き０８</v>
      </c>
      <c r="G66" s="81" t="str">
        <f t="shared" si="9"/>
        <v>鉄川聡志</v>
      </c>
      <c r="H66" s="83" t="s">
        <v>405</v>
      </c>
      <c r="I66" s="83" t="s">
        <v>278</v>
      </c>
      <c r="J66" s="129">
        <v>1986</v>
      </c>
      <c r="K66" s="219">
        <f t="shared" si="10"/>
        <v>31</v>
      </c>
      <c r="L66" s="213" t="str">
        <f t="shared" si="11"/>
        <v>OK</v>
      </c>
      <c r="M66" s="114" t="s">
        <v>311</v>
      </c>
    </row>
    <row r="67" spans="1:15" s="210" customFormat="1" x14ac:dyDescent="0.15">
      <c r="A67" s="81" t="s">
        <v>429</v>
      </c>
      <c r="B67" s="218" t="s">
        <v>430</v>
      </c>
      <c r="C67" s="109" t="s">
        <v>431</v>
      </c>
      <c r="D67" s="83" t="s">
        <v>404</v>
      </c>
      <c r="E67" s="81"/>
      <c r="F67" s="213" t="str">
        <f t="shared" si="12"/>
        <v>き０９</v>
      </c>
      <c r="G67" s="81" t="str">
        <f t="shared" si="9"/>
        <v>宮道祐介</v>
      </c>
      <c r="H67" s="83" t="s">
        <v>405</v>
      </c>
      <c r="I67" s="83" t="s">
        <v>278</v>
      </c>
      <c r="J67" s="129">
        <v>1983</v>
      </c>
      <c r="K67" s="219">
        <f t="shared" si="10"/>
        <v>34</v>
      </c>
      <c r="L67" s="213" t="str">
        <f t="shared" si="11"/>
        <v>OK</v>
      </c>
      <c r="M67" s="114" t="s">
        <v>279</v>
      </c>
    </row>
    <row r="68" spans="1:15" s="210" customFormat="1" x14ac:dyDescent="0.15">
      <c r="A68" s="81" t="s">
        <v>432</v>
      </c>
      <c r="B68" s="218" t="s">
        <v>433</v>
      </c>
      <c r="C68" s="109" t="s">
        <v>434</v>
      </c>
      <c r="D68" s="83" t="s">
        <v>404</v>
      </c>
      <c r="E68" s="81"/>
      <c r="F68" s="213" t="str">
        <f t="shared" si="12"/>
        <v>き１０</v>
      </c>
      <c r="G68" s="81" t="str">
        <f t="shared" si="9"/>
        <v>本間靖教</v>
      </c>
      <c r="H68" s="83" t="s">
        <v>405</v>
      </c>
      <c r="I68" s="83" t="s">
        <v>278</v>
      </c>
      <c r="J68" s="129">
        <v>1985</v>
      </c>
      <c r="K68" s="219">
        <f t="shared" si="10"/>
        <v>32</v>
      </c>
      <c r="L68" s="213" t="str">
        <f t="shared" si="11"/>
        <v>OK</v>
      </c>
      <c r="M68" s="130" t="s">
        <v>406</v>
      </c>
    </row>
    <row r="69" spans="1:15" s="210" customFormat="1" x14ac:dyDescent="0.15">
      <c r="A69" s="81" t="s">
        <v>435</v>
      </c>
      <c r="B69" s="223" t="s">
        <v>436</v>
      </c>
      <c r="C69" s="223" t="s">
        <v>437</v>
      </c>
      <c r="D69" s="83" t="s">
        <v>404</v>
      </c>
      <c r="E69" s="81"/>
      <c r="F69" s="213" t="str">
        <f t="shared" si="12"/>
        <v>き１１</v>
      </c>
      <c r="G69" s="83" t="str">
        <f t="shared" si="9"/>
        <v>並河智加</v>
      </c>
      <c r="H69" s="83" t="s">
        <v>405</v>
      </c>
      <c r="I69" s="111" t="s">
        <v>303</v>
      </c>
      <c r="J69" s="129">
        <v>1979</v>
      </c>
      <c r="K69" s="219">
        <f t="shared" si="10"/>
        <v>38</v>
      </c>
      <c r="L69" s="213" t="str">
        <f t="shared" si="11"/>
        <v>OK</v>
      </c>
      <c r="M69" s="114" t="s">
        <v>279</v>
      </c>
    </row>
    <row r="70" spans="1:15" s="210" customFormat="1" x14ac:dyDescent="0.15">
      <c r="A70" s="81" t="s">
        <v>438</v>
      </c>
      <c r="B70" s="83" t="s">
        <v>439</v>
      </c>
      <c r="C70" s="83" t="s">
        <v>440</v>
      </c>
      <c r="D70" s="83" t="s">
        <v>404</v>
      </c>
      <c r="E70" s="81"/>
      <c r="F70" s="213" t="str">
        <f t="shared" si="12"/>
        <v>き１２</v>
      </c>
      <c r="G70" s="83" t="str">
        <f t="shared" si="9"/>
        <v>橘　崇博</v>
      </c>
      <c r="H70" s="83" t="s">
        <v>405</v>
      </c>
      <c r="I70" s="83" t="s">
        <v>278</v>
      </c>
      <c r="J70" s="129">
        <v>1980</v>
      </c>
      <c r="K70" s="219">
        <f t="shared" si="10"/>
        <v>37</v>
      </c>
      <c r="L70" s="213" t="str">
        <f t="shared" si="11"/>
        <v>OK</v>
      </c>
      <c r="M70" s="130" t="s">
        <v>406</v>
      </c>
    </row>
    <row r="71" spans="1:15" s="210" customFormat="1" x14ac:dyDescent="0.15">
      <c r="A71" s="81" t="s">
        <v>441</v>
      </c>
      <c r="B71" s="109" t="s">
        <v>442</v>
      </c>
      <c r="C71" s="109" t="s">
        <v>443</v>
      </c>
      <c r="D71" s="83" t="s">
        <v>404</v>
      </c>
      <c r="E71" s="81"/>
      <c r="F71" s="213" t="str">
        <f t="shared" si="12"/>
        <v>き１３</v>
      </c>
      <c r="G71" s="83" t="str">
        <f t="shared" si="9"/>
        <v>岡本　彰</v>
      </c>
      <c r="H71" s="83" t="s">
        <v>405</v>
      </c>
      <c r="I71" s="83" t="s">
        <v>278</v>
      </c>
      <c r="J71" s="129">
        <v>1986</v>
      </c>
      <c r="K71" s="219">
        <f t="shared" si="10"/>
        <v>31</v>
      </c>
      <c r="L71" s="213" t="str">
        <f t="shared" si="11"/>
        <v>OK</v>
      </c>
      <c r="M71" s="114" t="s">
        <v>311</v>
      </c>
    </row>
    <row r="72" spans="1:15" s="210" customFormat="1" x14ac:dyDescent="0.15">
      <c r="A72" s="81" t="s">
        <v>444</v>
      </c>
      <c r="B72" s="109" t="s">
        <v>445</v>
      </c>
      <c r="C72" s="109" t="s">
        <v>446</v>
      </c>
      <c r="D72" s="83" t="s">
        <v>404</v>
      </c>
      <c r="E72" s="81"/>
      <c r="F72" s="213" t="str">
        <f t="shared" si="12"/>
        <v>き１４</v>
      </c>
      <c r="G72" s="83" t="str">
        <f t="shared" si="9"/>
        <v>辻井貴大</v>
      </c>
      <c r="H72" s="83" t="s">
        <v>405</v>
      </c>
      <c r="I72" s="83" t="s">
        <v>278</v>
      </c>
      <c r="J72" s="129">
        <v>1992</v>
      </c>
      <c r="K72" s="219">
        <f t="shared" si="10"/>
        <v>25</v>
      </c>
      <c r="L72" s="213" t="str">
        <f t="shared" si="11"/>
        <v>OK</v>
      </c>
      <c r="M72" s="130" t="s">
        <v>406</v>
      </c>
    </row>
    <row r="73" spans="1:15" s="210" customFormat="1" x14ac:dyDescent="0.15">
      <c r="A73" s="81" t="s">
        <v>447</v>
      </c>
      <c r="B73" s="109" t="s">
        <v>448</v>
      </c>
      <c r="C73" s="109" t="s">
        <v>449</v>
      </c>
      <c r="D73" s="83" t="s">
        <v>404</v>
      </c>
      <c r="E73" s="81"/>
      <c r="F73" s="213" t="str">
        <f t="shared" si="12"/>
        <v>き１５</v>
      </c>
      <c r="G73" s="83" t="str">
        <f t="shared" si="9"/>
        <v>寺岡淳平</v>
      </c>
      <c r="H73" s="83" t="s">
        <v>405</v>
      </c>
      <c r="I73" s="83" t="s">
        <v>278</v>
      </c>
      <c r="J73" s="129">
        <v>1990</v>
      </c>
      <c r="K73" s="219">
        <f t="shared" si="10"/>
        <v>27</v>
      </c>
      <c r="L73" s="213" t="str">
        <f t="shared" si="11"/>
        <v>OK</v>
      </c>
      <c r="M73" s="130" t="s">
        <v>406</v>
      </c>
    </row>
    <row r="74" spans="1:15" s="210" customFormat="1" x14ac:dyDescent="0.15">
      <c r="A74" s="81" t="s">
        <v>450</v>
      </c>
      <c r="B74" s="109" t="s">
        <v>451</v>
      </c>
      <c r="C74" s="109" t="s">
        <v>452</v>
      </c>
      <c r="D74" s="83" t="s">
        <v>404</v>
      </c>
      <c r="E74" s="81"/>
      <c r="F74" s="213" t="str">
        <f t="shared" si="12"/>
        <v>き１６</v>
      </c>
      <c r="G74" s="83" t="str">
        <f t="shared" si="9"/>
        <v>牛尾紳之介</v>
      </c>
      <c r="H74" s="83" t="s">
        <v>405</v>
      </c>
      <c r="I74" s="83" t="s">
        <v>278</v>
      </c>
      <c r="J74" s="129">
        <v>1984</v>
      </c>
      <c r="K74" s="219">
        <f t="shared" si="10"/>
        <v>33</v>
      </c>
      <c r="L74" s="213" t="str">
        <f t="shared" si="11"/>
        <v>OK</v>
      </c>
      <c r="M74" s="130" t="s">
        <v>406</v>
      </c>
    </row>
    <row r="75" spans="1:15" s="210" customFormat="1" x14ac:dyDescent="0.15">
      <c r="A75" s="81" t="s">
        <v>453</v>
      </c>
      <c r="B75" s="81" t="s">
        <v>454</v>
      </c>
      <c r="C75" s="81" t="s">
        <v>455</v>
      </c>
      <c r="D75" s="83" t="s">
        <v>404</v>
      </c>
      <c r="E75" s="81"/>
      <c r="F75" s="213" t="str">
        <f t="shared" si="12"/>
        <v>き１７</v>
      </c>
      <c r="G75" s="83" t="str">
        <f t="shared" si="9"/>
        <v>神山孝行</v>
      </c>
      <c r="H75" s="83" t="s">
        <v>405</v>
      </c>
      <c r="I75" s="83" t="s">
        <v>278</v>
      </c>
      <c r="J75" s="129">
        <v>1984</v>
      </c>
      <c r="K75" s="219">
        <f t="shared" si="10"/>
        <v>33</v>
      </c>
      <c r="L75" s="213" t="str">
        <f t="shared" si="11"/>
        <v>OK</v>
      </c>
      <c r="M75" s="130" t="s">
        <v>406</v>
      </c>
    </row>
    <row r="76" spans="1:15" s="114" customFormat="1" x14ac:dyDescent="0.15">
      <c r="A76" s="81" t="s">
        <v>456</v>
      </c>
      <c r="B76" s="224" t="s">
        <v>457</v>
      </c>
      <c r="C76" s="224" t="s">
        <v>458</v>
      </c>
      <c r="D76" s="83" t="s">
        <v>404</v>
      </c>
      <c r="E76" s="81"/>
      <c r="F76" s="213" t="str">
        <f t="shared" si="12"/>
        <v>き１８</v>
      </c>
      <c r="G76" s="83" t="str">
        <f t="shared" si="9"/>
        <v>曽我卓矢</v>
      </c>
      <c r="H76" s="83" t="s">
        <v>405</v>
      </c>
      <c r="I76" s="83" t="s">
        <v>278</v>
      </c>
      <c r="J76" s="129">
        <v>1986</v>
      </c>
      <c r="K76" s="219">
        <f t="shared" si="10"/>
        <v>31</v>
      </c>
      <c r="L76" s="213" t="str">
        <f t="shared" si="11"/>
        <v>OK</v>
      </c>
      <c r="M76" s="114" t="s">
        <v>311</v>
      </c>
      <c r="N76" s="210"/>
      <c r="O76" s="209"/>
    </row>
    <row r="77" spans="1:15" s="210" customFormat="1" x14ac:dyDescent="0.15">
      <c r="A77" s="81" t="s">
        <v>459</v>
      </c>
      <c r="B77" s="218" t="s">
        <v>460</v>
      </c>
      <c r="C77" s="218" t="s">
        <v>461</v>
      </c>
      <c r="D77" s="83" t="s">
        <v>404</v>
      </c>
      <c r="E77" s="81"/>
      <c r="F77" s="213" t="str">
        <f t="shared" si="12"/>
        <v>き１９</v>
      </c>
      <c r="G77" s="83" t="str">
        <f t="shared" si="9"/>
        <v>薮内陸久</v>
      </c>
      <c r="H77" s="83" t="s">
        <v>405</v>
      </c>
      <c r="I77" s="83" t="s">
        <v>278</v>
      </c>
      <c r="J77" s="129">
        <v>1997</v>
      </c>
      <c r="K77" s="219">
        <f t="shared" si="10"/>
        <v>20</v>
      </c>
      <c r="L77" s="213" t="str">
        <f t="shared" si="11"/>
        <v>OK</v>
      </c>
      <c r="M77" s="130" t="s">
        <v>406</v>
      </c>
    </row>
    <row r="78" spans="1:15" s="210" customFormat="1" x14ac:dyDescent="0.15">
      <c r="A78" s="81" t="s">
        <v>462</v>
      </c>
      <c r="B78" s="218" t="s">
        <v>463</v>
      </c>
      <c r="C78" s="218" t="s">
        <v>464</v>
      </c>
      <c r="D78" s="83" t="s">
        <v>404</v>
      </c>
      <c r="E78" s="81"/>
      <c r="F78" s="213" t="str">
        <f t="shared" si="12"/>
        <v>き２０</v>
      </c>
      <c r="G78" s="83" t="str">
        <f t="shared" si="9"/>
        <v>龍村信</v>
      </c>
      <c r="H78" s="83" t="s">
        <v>405</v>
      </c>
      <c r="I78" s="83" t="s">
        <v>278</v>
      </c>
      <c r="J78" s="129">
        <v>1989</v>
      </c>
      <c r="K78" s="219">
        <f t="shared" si="10"/>
        <v>28</v>
      </c>
      <c r="L78" s="213" t="str">
        <f t="shared" si="11"/>
        <v>OK</v>
      </c>
      <c r="M78" s="130" t="s">
        <v>406</v>
      </c>
    </row>
    <row r="79" spans="1:15" s="210" customFormat="1" x14ac:dyDescent="0.15">
      <c r="A79" s="81" t="s">
        <v>465</v>
      </c>
      <c r="B79" s="224" t="s">
        <v>466</v>
      </c>
      <c r="C79" s="224" t="s">
        <v>467</v>
      </c>
      <c r="D79" s="83" t="s">
        <v>404</v>
      </c>
      <c r="E79" s="81"/>
      <c r="F79" s="213" t="str">
        <f t="shared" si="12"/>
        <v>き２１</v>
      </c>
      <c r="G79" s="83" t="str">
        <f t="shared" si="9"/>
        <v>松島理和</v>
      </c>
      <c r="H79" s="83" t="s">
        <v>405</v>
      </c>
      <c r="I79" s="83" t="s">
        <v>278</v>
      </c>
      <c r="J79" s="129">
        <v>1981</v>
      </c>
      <c r="K79" s="219">
        <f t="shared" si="10"/>
        <v>36</v>
      </c>
      <c r="L79" s="213" t="str">
        <f t="shared" si="11"/>
        <v>OK</v>
      </c>
      <c r="M79" s="114" t="s">
        <v>287</v>
      </c>
      <c r="O79" s="209"/>
    </row>
    <row r="80" spans="1:15" s="209" customFormat="1" x14ac:dyDescent="0.15">
      <c r="A80" s="81" t="s">
        <v>468</v>
      </c>
      <c r="B80" s="83" t="s">
        <v>469</v>
      </c>
      <c r="C80" s="83" t="s">
        <v>470</v>
      </c>
      <c r="D80" s="83" t="s">
        <v>404</v>
      </c>
      <c r="E80" s="81"/>
      <c r="F80" s="213" t="str">
        <f t="shared" si="12"/>
        <v>き２２</v>
      </c>
      <c r="G80" s="83" t="str">
        <f t="shared" si="9"/>
        <v>西岡庸介</v>
      </c>
      <c r="H80" s="83" t="s">
        <v>405</v>
      </c>
      <c r="I80" s="83" t="s">
        <v>278</v>
      </c>
      <c r="J80" s="129">
        <v>1983</v>
      </c>
      <c r="K80" s="219">
        <f t="shared" si="10"/>
        <v>34</v>
      </c>
      <c r="L80" s="213" t="str">
        <f t="shared" si="11"/>
        <v>OK</v>
      </c>
      <c r="M80" s="114" t="s">
        <v>471</v>
      </c>
      <c r="N80" s="206"/>
    </row>
    <row r="81" spans="1:13" s="210" customFormat="1" x14ac:dyDescent="0.15">
      <c r="A81" s="81" t="s">
        <v>472</v>
      </c>
      <c r="B81" s="81" t="s">
        <v>473</v>
      </c>
      <c r="C81" s="224" t="s">
        <v>474</v>
      </c>
      <c r="D81" s="83" t="s">
        <v>404</v>
      </c>
      <c r="E81" s="81"/>
      <c r="F81" s="213" t="str">
        <f t="shared" si="12"/>
        <v>き２３</v>
      </c>
      <c r="G81" s="83" t="str">
        <f t="shared" si="9"/>
        <v>石川和洋</v>
      </c>
      <c r="H81" s="83" t="s">
        <v>405</v>
      </c>
      <c r="I81" s="83" t="s">
        <v>278</v>
      </c>
      <c r="J81" s="129">
        <v>1979</v>
      </c>
      <c r="K81" s="219">
        <f t="shared" si="10"/>
        <v>38</v>
      </c>
      <c r="L81" s="213" t="str">
        <f t="shared" si="11"/>
        <v>OK</v>
      </c>
      <c r="M81" s="114" t="s">
        <v>471</v>
      </c>
    </row>
    <row r="82" spans="1:13" s="210" customFormat="1" x14ac:dyDescent="0.15">
      <c r="A82" s="81" t="s">
        <v>475</v>
      </c>
      <c r="B82" s="81" t="s">
        <v>476</v>
      </c>
      <c r="C82" s="224" t="s">
        <v>477</v>
      </c>
      <c r="D82" s="83" t="s">
        <v>404</v>
      </c>
      <c r="E82" s="81"/>
      <c r="F82" s="213" t="str">
        <f t="shared" si="12"/>
        <v>き２４</v>
      </c>
      <c r="G82" s="83" t="str">
        <f t="shared" si="9"/>
        <v>兼古翔太</v>
      </c>
      <c r="H82" s="83" t="s">
        <v>405</v>
      </c>
      <c r="I82" s="83" t="s">
        <v>278</v>
      </c>
      <c r="J82" s="129">
        <v>1989</v>
      </c>
      <c r="K82" s="219">
        <f t="shared" si="10"/>
        <v>28</v>
      </c>
      <c r="L82" s="213" t="str">
        <f t="shared" si="11"/>
        <v>OK</v>
      </c>
      <c r="M82" s="114" t="s">
        <v>471</v>
      </c>
    </row>
    <row r="83" spans="1:13" s="210" customFormat="1" x14ac:dyDescent="0.15">
      <c r="A83" s="81" t="s">
        <v>478</v>
      </c>
      <c r="B83" s="109" t="s">
        <v>479</v>
      </c>
      <c r="C83" s="109" t="s">
        <v>480</v>
      </c>
      <c r="D83" s="83" t="s">
        <v>404</v>
      </c>
      <c r="E83" s="81"/>
      <c r="F83" s="213" t="s">
        <v>481</v>
      </c>
      <c r="G83" s="83" t="str">
        <f t="shared" si="9"/>
        <v>井澤　匡志</v>
      </c>
      <c r="H83" s="83" t="s">
        <v>405</v>
      </c>
      <c r="I83" s="83" t="s">
        <v>278</v>
      </c>
      <c r="J83" s="129">
        <v>1967</v>
      </c>
      <c r="K83" s="219">
        <f t="shared" si="10"/>
        <v>50</v>
      </c>
      <c r="L83" s="213" t="s">
        <v>482</v>
      </c>
      <c r="M83" s="227" t="s">
        <v>483</v>
      </c>
    </row>
    <row r="84" spans="1:13" s="210" customFormat="1" x14ac:dyDescent="0.15">
      <c r="A84" s="81" t="s">
        <v>484</v>
      </c>
      <c r="B84" s="218" t="s">
        <v>485</v>
      </c>
      <c r="C84" s="218" t="s">
        <v>486</v>
      </c>
      <c r="D84" s="83" t="s">
        <v>404</v>
      </c>
      <c r="E84" s="81"/>
      <c r="F84" s="213" t="str">
        <f t="shared" ref="F84:F90" si="13">A84</f>
        <v>き２６</v>
      </c>
      <c r="G84" s="83" t="str">
        <f t="shared" si="9"/>
        <v>奥田康博</v>
      </c>
      <c r="H84" s="83" t="s">
        <v>405</v>
      </c>
      <c r="I84" s="83" t="s">
        <v>278</v>
      </c>
      <c r="J84" s="129">
        <v>1966</v>
      </c>
      <c r="K84" s="219">
        <f t="shared" si="10"/>
        <v>51</v>
      </c>
      <c r="L84" s="213" t="str">
        <f t="shared" ref="L84:L90" si="14">IF(G84="","",IF(COUNTIF($G$1:$G$80,G84)&gt;1,"2重登録","OK"))</f>
        <v>OK</v>
      </c>
      <c r="M84" s="130" t="s">
        <v>406</v>
      </c>
    </row>
    <row r="85" spans="1:13" s="210" customFormat="1" x14ac:dyDescent="0.15">
      <c r="A85" s="81" t="s">
        <v>487</v>
      </c>
      <c r="B85" s="218" t="s">
        <v>364</v>
      </c>
      <c r="C85" s="218" t="s">
        <v>488</v>
      </c>
      <c r="D85" s="83" t="s">
        <v>404</v>
      </c>
      <c r="E85" s="81"/>
      <c r="F85" s="213" t="str">
        <f t="shared" si="13"/>
        <v>き２７</v>
      </c>
      <c r="G85" s="83" t="str">
        <f t="shared" si="9"/>
        <v>山崎茂智</v>
      </c>
      <c r="H85" s="83" t="s">
        <v>405</v>
      </c>
      <c r="I85" s="83" t="s">
        <v>278</v>
      </c>
      <c r="J85" s="129">
        <v>1963</v>
      </c>
      <c r="K85" s="219">
        <f t="shared" si="10"/>
        <v>54</v>
      </c>
      <c r="L85" s="213" t="str">
        <f t="shared" si="14"/>
        <v>OK</v>
      </c>
      <c r="M85" s="114" t="s">
        <v>489</v>
      </c>
    </row>
    <row r="86" spans="1:13" s="210" customFormat="1" x14ac:dyDescent="0.15">
      <c r="A86" s="81" t="s">
        <v>490</v>
      </c>
      <c r="B86" s="218" t="s">
        <v>491</v>
      </c>
      <c r="C86" s="218" t="s">
        <v>492</v>
      </c>
      <c r="D86" s="83" t="s">
        <v>404</v>
      </c>
      <c r="E86" s="81"/>
      <c r="F86" s="213" t="str">
        <f t="shared" si="13"/>
        <v>き２８</v>
      </c>
      <c r="G86" s="83" t="str">
        <f t="shared" si="9"/>
        <v>秋山太助</v>
      </c>
      <c r="H86" s="83" t="s">
        <v>405</v>
      </c>
      <c r="I86" s="83" t="s">
        <v>278</v>
      </c>
      <c r="J86" s="129">
        <v>1975</v>
      </c>
      <c r="K86" s="219">
        <f t="shared" si="10"/>
        <v>42</v>
      </c>
      <c r="L86" s="213" t="str">
        <f t="shared" si="14"/>
        <v>OK</v>
      </c>
      <c r="M86" s="130" t="s">
        <v>406</v>
      </c>
    </row>
    <row r="87" spans="1:13" s="210" customFormat="1" x14ac:dyDescent="0.15">
      <c r="A87" s="81" t="s">
        <v>493</v>
      </c>
      <c r="B87" s="218" t="s">
        <v>494</v>
      </c>
      <c r="C87" s="218" t="s">
        <v>495</v>
      </c>
      <c r="D87" s="83" t="s">
        <v>404</v>
      </c>
      <c r="E87" s="81"/>
      <c r="F87" s="213" t="str">
        <f t="shared" si="13"/>
        <v>き２９</v>
      </c>
      <c r="G87" s="83" t="str">
        <f t="shared" si="9"/>
        <v>廣瀬智也</v>
      </c>
      <c r="H87" s="83" t="s">
        <v>405</v>
      </c>
      <c r="I87" s="83" t="s">
        <v>278</v>
      </c>
      <c r="J87" s="129">
        <v>1977</v>
      </c>
      <c r="K87" s="219">
        <f t="shared" si="10"/>
        <v>40</v>
      </c>
      <c r="L87" s="213" t="str">
        <f t="shared" si="14"/>
        <v>OK</v>
      </c>
      <c r="M87" s="130" t="s">
        <v>406</v>
      </c>
    </row>
    <row r="88" spans="1:13" s="210" customFormat="1" x14ac:dyDescent="0.15">
      <c r="A88" s="81" t="s">
        <v>496</v>
      </c>
      <c r="B88" s="218" t="s">
        <v>497</v>
      </c>
      <c r="C88" s="218" t="s">
        <v>498</v>
      </c>
      <c r="D88" s="83" t="s">
        <v>404</v>
      </c>
      <c r="E88" s="81"/>
      <c r="F88" s="213" t="str">
        <f t="shared" si="13"/>
        <v>き３０</v>
      </c>
      <c r="G88" s="83" t="str">
        <f t="shared" si="9"/>
        <v>玉川敬三</v>
      </c>
      <c r="H88" s="83" t="s">
        <v>405</v>
      </c>
      <c r="I88" s="83" t="s">
        <v>278</v>
      </c>
      <c r="J88" s="129">
        <v>1969</v>
      </c>
      <c r="K88" s="219">
        <f t="shared" si="10"/>
        <v>48</v>
      </c>
      <c r="L88" s="213" t="str">
        <f t="shared" si="14"/>
        <v>OK</v>
      </c>
      <c r="M88" s="130" t="s">
        <v>406</v>
      </c>
    </row>
    <row r="89" spans="1:13" s="210" customFormat="1" x14ac:dyDescent="0.15">
      <c r="A89" s="81" t="s">
        <v>499</v>
      </c>
      <c r="B89" s="218" t="s">
        <v>500</v>
      </c>
      <c r="C89" s="218" t="s">
        <v>501</v>
      </c>
      <c r="D89" s="83" t="s">
        <v>404</v>
      </c>
      <c r="E89" s="81"/>
      <c r="F89" s="213" t="str">
        <f t="shared" si="13"/>
        <v>き３１</v>
      </c>
      <c r="G89" s="83" t="str">
        <f t="shared" si="9"/>
        <v>太田圭亮</v>
      </c>
      <c r="H89" s="83" t="s">
        <v>405</v>
      </c>
      <c r="I89" s="83" t="s">
        <v>278</v>
      </c>
      <c r="J89" s="129">
        <v>1981</v>
      </c>
      <c r="K89" s="219">
        <f t="shared" si="10"/>
        <v>36</v>
      </c>
      <c r="L89" s="213" t="str">
        <f t="shared" si="14"/>
        <v>OK</v>
      </c>
      <c r="M89" s="114" t="s">
        <v>311</v>
      </c>
    </row>
    <row r="90" spans="1:13" s="210" customFormat="1" x14ac:dyDescent="0.15">
      <c r="A90" s="81" t="s">
        <v>502</v>
      </c>
      <c r="B90" s="218" t="s">
        <v>503</v>
      </c>
      <c r="C90" s="218" t="s">
        <v>504</v>
      </c>
      <c r="D90" s="83" t="s">
        <v>404</v>
      </c>
      <c r="E90" s="81"/>
      <c r="F90" s="213" t="str">
        <f t="shared" si="13"/>
        <v>き３２</v>
      </c>
      <c r="G90" s="83" t="str">
        <f t="shared" si="9"/>
        <v>馬場英年</v>
      </c>
      <c r="H90" s="83" t="s">
        <v>405</v>
      </c>
      <c r="I90" s="83" t="s">
        <v>278</v>
      </c>
      <c r="J90" s="129">
        <v>1980</v>
      </c>
      <c r="K90" s="219">
        <f t="shared" si="10"/>
        <v>37</v>
      </c>
      <c r="L90" s="213" t="str">
        <f t="shared" si="14"/>
        <v>OK</v>
      </c>
      <c r="M90" s="130" t="s">
        <v>406</v>
      </c>
    </row>
    <row r="91" spans="1:13" s="210" customFormat="1" x14ac:dyDescent="0.15">
      <c r="A91" s="81" t="s">
        <v>505</v>
      </c>
      <c r="B91" s="218" t="s">
        <v>506</v>
      </c>
      <c r="C91" s="109" t="s">
        <v>507</v>
      </c>
      <c r="D91" s="83" t="s">
        <v>404</v>
      </c>
      <c r="E91" s="81"/>
      <c r="F91" s="213" t="s">
        <v>508</v>
      </c>
      <c r="G91" s="83" t="s">
        <v>509</v>
      </c>
      <c r="H91" s="83" t="s">
        <v>405</v>
      </c>
      <c r="I91" s="83" t="s">
        <v>278</v>
      </c>
      <c r="J91" s="129">
        <v>1993</v>
      </c>
      <c r="K91" s="219">
        <f t="shared" si="10"/>
        <v>24</v>
      </c>
      <c r="L91" s="213" t="s">
        <v>482</v>
      </c>
      <c r="M91" s="130" t="s">
        <v>406</v>
      </c>
    </row>
    <row r="92" spans="1:13" s="210" customFormat="1" x14ac:dyDescent="0.15">
      <c r="A92" s="81" t="s">
        <v>510</v>
      </c>
      <c r="B92" s="109" t="s">
        <v>511</v>
      </c>
      <c r="C92" s="109" t="s">
        <v>512</v>
      </c>
      <c r="D92" s="83" t="s">
        <v>404</v>
      </c>
      <c r="E92" s="81"/>
      <c r="F92" s="213" t="str">
        <f t="shared" ref="F92:F113" si="15">A92</f>
        <v>き３４</v>
      </c>
      <c r="G92" s="83" t="str">
        <f t="shared" ref="G92:G113" si="16">B92&amp;C92</f>
        <v>田中正行</v>
      </c>
      <c r="H92" s="83" t="s">
        <v>405</v>
      </c>
      <c r="I92" s="83" t="s">
        <v>278</v>
      </c>
      <c r="J92" s="129">
        <v>1980</v>
      </c>
      <c r="K92" s="219">
        <f t="shared" si="10"/>
        <v>37</v>
      </c>
      <c r="L92" s="213" t="str">
        <f t="shared" ref="L92:L113" si="17">IF(G92="","",IF(COUNTIF($G$1:$G$80,G92)&gt;1,"2重登録","OK"))</f>
        <v>OK</v>
      </c>
      <c r="M92" s="114" t="s">
        <v>311</v>
      </c>
    </row>
    <row r="93" spans="1:13" s="210" customFormat="1" x14ac:dyDescent="0.15">
      <c r="A93" s="81" t="s">
        <v>513</v>
      </c>
      <c r="B93" s="109" t="s">
        <v>514</v>
      </c>
      <c r="C93" s="109" t="s">
        <v>515</v>
      </c>
      <c r="D93" s="83" t="s">
        <v>404</v>
      </c>
      <c r="E93" s="81"/>
      <c r="F93" s="213" t="str">
        <f t="shared" si="15"/>
        <v>き３５</v>
      </c>
      <c r="G93" s="83" t="str">
        <f t="shared" si="16"/>
        <v>一色翼</v>
      </c>
      <c r="H93" s="83" t="s">
        <v>405</v>
      </c>
      <c r="I93" s="83" t="s">
        <v>278</v>
      </c>
      <c r="J93" s="129">
        <v>1984</v>
      </c>
      <c r="K93" s="219">
        <f t="shared" si="10"/>
        <v>33</v>
      </c>
      <c r="L93" s="213" t="str">
        <f t="shared" si="17"/>
        <v>OK</v>
      </c>
      <c r="M93" s="130" t="s">
        <v>406</v>
      </c>
    </row>
    <row r="94" spans="1:13" s="210" customFormat="1" x14ac:dyDescent="0.15">
      <c r="A94" s="81" t="s">
        <v>516</v>
      </c>
      <c r="B94" s="223" t="s">
        <v>517</v>
      </c>
      <c r="C94" s="135" t="s">
        <v>518</v>
      </c>
      <c r="D94" s="83" t="s">
        <v>404</v>
      </c>
      <c r="E94" s="81"/>
      <c r="F94" s="213" t="str">
        <f t="shared" si="15"/>
        <v>き３６</v>
      </c>
      <c r="G94" s="83" t="str">
        <f t="shared" si="16"/>
        <v>菊井鈴夏</v>
      </c>
      <c r="H94" s="83" t="s">
        <v>405</v>
      </c>
      <c r="I94" s="111" t="s">
        <v>303</v>
      </c>
      <c r="J94" s="129">
        <v>1997</v>
      </c>
      <c r="K94" s="219">
        <f t="shared" si="10"/>
        <v>20</v>
      </c>
      <c r="L94" s="213" t="str">
        <f t="shared" si="17"/>
        <v>OK</v>
      </c>
      <c r="M94" s="227" t="s">
        <v>422</v>
      </c>
    </row>
    <row r="95" spans="1:13" s="210" customFormat="1" x14ac:dyDescent="0.15">
      <c r="A95" s="81" t="s">
        <v>519</v>
      </c>
      <c r="B95" s="218" t="s">
        <v>408</v>
      </c>
      <c r="C95" s="109" t="s">
        <v>520</v>
      </c>
      <c r="D95" s="83" t="s">
        <v>404</v>
      </c>
      <c r="E95" s="81"/>
      <c r="F95" s="213" t="str">
        <f t="shared" si="15"/>
        <v>き３７</v>
      </c>
      <c r="G95" s="83" t="str">
        <f t="shared" si="16"/>
        <v>山本和樹</v>
      </c>
      <c r="H95" s="83" t="s">
        <v>405</v>
      </c>
      <c r="I95" s="83" t="s">
        <v>278</v>
      </c>
      <c r="J95" s="129">
        <v>1997</v>
      </c>
      <c r="K95" s="219">
        <f t="shared" si="10"/>
        <v>20</v>
      </c>
      <c r="L95" s="213" t="str">
        <f t="shared" si="17"/>
        <v>OK</v>
      </c>
      <c r="M95" s="227" t="s">
        <v>422</v>
      </c>
    </row>
    <row r="96" spans="1:13" s="210" customFormat="1" x14ac:dyDescent="0.15">
      <c r="A96" s="81" t="s">
        <v>521</v>
      </c>
      <c r="B96" s="225" t="s">
        <v>522</v>
      </c>
      <c r="C96" s="225" t="s">
        <v>523</v>
      </c>
      <c r="D96" s="83" t="s">
        <v>404</v>
      </c>
      <c r="E96" s="81"/>
      <c r="F96" s="213" t="str">
        <f t="shared" si="15"/>
        <v>き３８</v>
      </c>
      <c r="G96" s="83" t="str">
        <f t="shared" si="16"/>
        <v>島山莉旺</v>
      </c>
      <c r="H96" s="83" t="s">
        <v>405</v>
      </c>
      <c r="I96" s="83" t="s">
        <v>278</v>
      </c>
      <c r="J96" s="129">
        <v>1995</v>
      </c>
      <c r="K96" s="219">
        <f t="shared" si="10"/>
        <v>22</v>
      </c>
      <c r="L96" s="213" t="str">
        <f t="shared" si="17"/>
        <v>OK</v>
      </c>
      <c r="M96" s="114" t="s">
        <v>483</v>
      </c>
    </row>
    <row r="97" spans="1:15" s="210" customFormat="1" x14ac:dyDescent="0.15">
      <c r="A97" s="81" t="s">
        <v>524</v>
      </c>
      <c r="B97" s="81" t="s">
        <v>525</v>
      </c>
      <c r="C97" s="81" t="s">
        <v>526</v>
      </c>
      <c r="D97" s="83" t="s">
        <v>404</v>
      </c>
      <c r="E97" s="81"/>
      <c r="F97" s="213" t="str">
        <f t="shared" si="15"/>
        <v>き３９</v>
      </c>
      <c r="G97" s="83" t="str">
        <f t="shared" si="16"/>
        <v>浅田光</v>
      </c>
      <c r="H97" s="83" t="s">
        <v>405</v>
      </c>
      <c r="I97" s="83" t="s">
        <v>278</v>
      </c>
      <c r="J97" s="129">
        <v>1985</v>
      </c>
      <c r="K97" s="219">
        <f t="shared" si="10"/>
        <v>32</v>
      </c>
      <c r="L97" s="213" t="str">
        <f t="shared" si="17"/>
        <v>OK</v>
      </c>
      <c r="M97" s="130" t="s">
        <v>406</v>
      </c>
    </row>
    <row r="98" spans="1:15" s="210" customFormat="1" x14ac:dyDescent="0.15">
      <c r="A98" s="81" t="s">
        <v>527</v>
      </c>
      <c r="B98" s="81" t="s">
        <v>528</v>
      </c>
      <c r="C98" s="81" t="s">
        <v>529</v>
      </c>
      <c r="D98" s="83" t="s">
        <v>404</v>
      </c>
      <c r="E98" s="81"/>
      <c r="F98" s="213" t="str">
        <f t="shared" si="15"/>
        <v>き４０</v>
      </c>
      <c r="G98" s="83" t="str">
        <f t="shared" si="16"/>
        <v>桜井貴哉</v>
      </c>
      <c r="H98" s="83" t="s">
        <v>405</v>
      </c>
      <c r="I98" s="83" t="s">
        <v>278</v>
      </c>
      <c r="J98" s="129">
        <v>1994</v>
      </c>
      <c r="K98" s="219">
        <f t="shared" si="10"/>
        <v>23</v>
      </c>
      <c r="L98" s="213" t="str">
        <f t="shared" si="17"/>
        <v>OK</v>
      </c>
      <c r="M98" s="130" t="s">
        <v>406</v>
      </c>
    </row>
    <row r="99" spans="1:15" s="210" customFormat="1" x14ac:dyDescent="0.15">
      <c r="A99" s="81" t="s">
        <v>530</v>
      </c>
      <c r="B99" s="218" t="s">
        <v>531</v>
      </c>
      <c r="C99" s="109" t="s">
        <v>532</v>
      </c>
      <c r="D99" s="83" t="s">
        <v>404</v>
      </c>
      <c r="E99" s="81"/>
      <c r="F99" s="213" t="str">
        <f t="shared" si="15"/>
        <v>き４１</v>
      </c>
      <c r="G99" s="83" t="str">
        <f t="shared" si="16"/>
        <v>湯本芳明</v>
      </c>
      <c r="H99" s="83" t="s">
        <v>405</v>
      </c>
      <c r="I99" s="83" t="s">
        <v>278</v>
      </c>
      <c r="J99" s="129">
        <v>1952</v>
      </c>
      <c r="K99" s="219">
        <f t="shared" si="10"/>
        <v>65</v>
      </c>
      <c r="L99" s="213" t="str">
        <f t="shared" si="17"/>
        <v>OK</v>
      </c>
      <c r="M99" s="114" t="s">
        <v>311</v>
      </c>
    </row>
    <row r="100" spans="1:15" s="210" customFormat="1" x14ac:dyDescent="0.15">
      <c r="A100" s="81" t="s">
        <v>533</v>
      </c>
      <c r="B100" s="218" t="s">
        <v>534</v>
      </c>
      <c r="C100" s="109" t="s">
        <v>535</v>
      </c>
      <c r="D100" s="83" t="s">
        <v>404</v>
      </c>
      <c r="E100" s="81"/>
      <c r="F100" s="213" t="str">
        <f t="shared" si="15"/>
        <v>き４２</v>
      </c>
      <c r="G100" s="83" t="str">
        <f t="shared" si="16"/>
        <v>高橋雄祐</v>
      </c>
      <c r="H100" s="83" t="s">
        <v>405</v>
      </c>
      <c r="I100" s="83" t="s">
        <v>278</v>
      </c>
      <c r="J100" s="129">
        <v>1985</v>
      </c>
      <c r="K100" s="219">
        <f t="shared" si="10"/>
        <v>32</v>
      </c>
      <c r="L100" s="213" t="str">
        <f t="shared" si="17"/>
        <v>OK</v>
      </c>
      <c r="M100" s="114" t="s">
        <v>483</v>
      </c>
    </row>
    <row r="101" spans="1:15" s="210" customFormat="1" x14ac:dyDescent="0.15">
      <c r="A101" s="81" t="s">
        <v>536</v>
      </c>
      <c r="B101" s="218" t="s">
        <v>537</v>
      </c>
      <c r="C101" s="109" t="s">
        <v>538</v>
      </c>
      <c r="D101" s="83" t="s">
        <v>404</v>
      </c>
      <c r="E101" s="81"/>
      <c r="F101" s="213" t="str">
        <f t="shared" si="15"/>
        <v>き４３</v>
      </c>
      <c r="G101" s="83" t="str">
        <f t="shared" si="16"/>
        <v>吉本泰二</v>
      </c>
      <c r="H101" s="83" t="s">
        <v>405</v>
      </c>
      <c r="I101" s="83" t="s">
        <v>278</v>
      </c>
      <c r="J101" s="129">
        <v>1976</v>
      </c>
      <c r="K101" s="219">
        <f t="shared" si="10"/>
        <v>41</v>
      </c>
      <c r="L101" s="213" t="str">
        <f t="shared" si="17"/>
        <v>OK</v>
      </c>
      <c r="M101" s="130" t="s">
        <v>406</v>
      </c>
    </row>
    <row r="102" spans="1:15" s="210" customFormat="1" x14ac:dyDescent="0.15">
      <c r="A102" s="81" t="s">
        <v>539</v>
      </c>
      <c r="B102" s="218" t="s">
        <v>540</v>
      </c>
      <c r="C102" s="109" t="s">
        <v>541</v>
      </c>
      <c r="D102" s="83" t="s">
        <v>404</v>
      </c>
      <c r="E102" s="81"/>
      <c r="F102" s="213" t="str">
        <f t="shared" si="15"/>
        <v>き４４</v>
      </c>
      <c r="G102" s="83" t="str">
        <f t="shared" si="16"/>
        <v>村尾彰了</v>
      </c>
      <c r="H102" s="83" t="s">
        <v>405</v>
      </c>
      <c r="I102" s="83" t="s">
        <v>278</v>
      </c>
      <c r="J102" s="129">
        <v>1982</v>
      </c>
      <c r="K102" s="219">
        <f t="shared" si="10"/>
        <v>35</v>
      </c>
      <c r="L102" s="213" t="str">
        <f t="shared" si="17"/>
        <v>OK</v>
      </c>
      <c r="M102" s="114" t="s">
        <v>383</v>
      </c>
    </row>
    <row r="103" spans="1:15" s="209" customFormat="1" x14ac:dyDescent="0.15">
      <c r="A103" s="81" t="s">
        <v>99</v>
      </c>
      <c r="B103" s="83" t="s">
        <v>542</v>
      </c>
      <c r="C103" s="83" t="s">
        <v>543</v>
      </c>
      <c r="D103" s="83" t="s">
        <v>404</v>
      </c>
      <c r="E103" s="81"/>
      <c r="F103" s="213" t="str">
        <f t="shared" si="15"/>
        <v>き４５</v>
      </c>
      <c r="G103" s="83" t="str">
        <f t="shared" si="16"/>
        <v>澤田啓一</v>
      </c>
      <c r="H103" s="83" t="s">
        <v>405</v>
      </c>
      <c r="I103" s="83" t="s">
        <v>278</v>
      </c>
      <c r="J103" s="129">
        <v>1970</v>
      </c>
      <c r="K103" s="219">
        <f t="shared" si="10"/>
        <v>47</v>
      </c>
      <c r="L103" s="213" t="str">
        <f t="shared" si="17"/>
        <v>OK</v>
      </c>
      <c r="M103" s="81" t="s">
        <v>483</v>
      </c>
      <c r="N103" s="206"/>
    </row>
    <row r="104" spans="1:15" s="210" customFormat="1" x14ac:dyDescent="0.15">
      <c r="A104" s="81" t="s">
        <v>544</v>
      </c>
      <c r="B104" s="135" t="s">
        <v>525</v>
      </c>
      <c r="C104" s="135" t="s">
        <v>545</v>
      </c>
      <c r="D104" s="83" t="s">
        <v>404</v>
      </c>
      <c r="E104" s="81"/>
      <c r="F104" s="213" t="str">
        <f t="shared" si="15"/>
        <v>き４６</v>
      </c>
      <c r="G104" s="83" t="str">
        <f t="shared" si="16"/>
        <v>浅田亜祐子</v>
      </c>
      <c r="H104" s="83" t="s">
        <v>405</v>
      </c>
      <c r="I104" s="111" t="s">
        <v>303</v>
      </c>
      <c r="J104" s="129">
        <v>1984</v>
      </c>
      <c r="K104" s="219">
        <f t="shared" si="10"/>
        <v>33</v>
      </c>
      <c r="L104" s="213" t="str">
        <f t="shared" si="17"/>
        <v>OK</v>
      </c>
      <c r="M104" s="114" t="s">
        <v>422</v>
      </c>
    </row>
    <row r="105" spans="1:15" s="210" customFormat="1" x14ac:dyDescent="0.15">
      <c r="A105" s="81" t="s">
        <v>546</v>
      </c>
      <c r="B105" s="218" t="s">
        <v>547</v>
      </c>
      <c r="C105" s="218" t="s">
        <v>548</v>
      </c>
      <c r="D105" s="83" t="s">
        <v>404</v>
      </c>
      <c r="E105" s="81"/>
      <c r="F105" s="213" t="str">
        <f t="shared" si="15"/>
        <v>き４７</v>
      </c>
      <c r="G105" s="83" t="str">
        <f t="shared" si="16"/>
        <v>赤木拓</v>
      </c>
      <c r="H105" s="83" t="s">
        <v>405</v>
      </c>
      <c r="I105" s="83" t="s">
        <v>278</v>
      </c>
      <c r="J105" s="129">
        <v>1980</v>
      </c>
      <c r="K105" s="219">
        <f t="shared" si="10"/>
        <v>37</v>
      </c>
      <c r="L105" s="213" t="str">
        <f t="shared" si="17"/>
        <v>OK</v>
      </c>
      <c r="M105" s="114" t="s">
        <v>311</v>
      </c>
    </row>
    <row r="106" spans="1:15" s="210" customFormat="1" x14ac:dyDescent="0.15">
      <c r="A106" s="81" t="s">
        <v>549</v>
      </c>
      <c r="B106" s="218" t="s">
        <v>550</v>
      </c>
      <c r="C106" s="109" t="s">
        <v>551</v>
      </c>
      <c r="D106" s="83" t="s">
        <v>404</v>
      </c>
      <c r="E106" s="81"/>
      <c r="F106" s="213" t="str">
        <f t="shared" si="15"/>
        <v>き４８</v>
      </c>
      <c r="G106" s="83" t="str">
        <f t="shared" si="16"/>
        <v>住谷岳司</v>
      </c>
      <c r="H106" s="83" t="s">
        <v>405</v>
      </c>
      <c r="I106" s="83" t="s">
        <v>278</v>
      </c>
      <c r="J106" s="129">
        <v>1967</v>
      </c>
      <c r="K106" s="219">
        <f t="shared" si="10"/>
        <v>50</v>
      </c>
      <c r="L106" s="213" t="str">
        <f t="shared" si="17"/>
        <v>OK</v>
      </c>
      <c r="M106" s="114" t="s">
        <v>552</v>
      </c>
    </row>
    <row r="107" spans="1:15" s="210" customFormat="1" x14ac:dyDescent="0.15">
      <c r="A107" s="81" t="s">
        <v>553</v>
      </c>
      <c r="B107" s="218" t="s">
        <v>554</v>
      </c>
      <c r="C107" s="109" t="s">
        <v>555</v>
      </c>
      <c r="D107" s="83" t="s">
        <v>404</v>
      </c>
      <c r="E107" s="81"/>
      <c r="F107" s="213" t="str">
        <f t="shared" si="15"/>
        <v>き４９</v>
      </c>
      <c r="G107" s="83" t="str">
        <f t="shared" si="16"/>
        <v>永田寛教</v>
      </c>
      <c r="H107" s="83" t="s">
        <v>405</v>
      </c>
      <c r="I107" s="83" t="s">
        <v>278</v>
      </c>
      <c r="J107" s="129">
        <v>1981</v>
      </c>
      <c r="K107" s="219">
        <f t="shared" si="10"/>
        <v>36</v>
      </c>
      <c r="L107" s="213" t="str">
        <f t="shared" si="17"/>
        <v>OK</v>
      </c>
      <c r="M107" s="114" t="s">
        <v>483</v>
      </c>
      <c r="O107" s="209"/>
    </row>
    <row r="108" spans="1:15" s="210" customFormat="1" x14ac:dyDescent="0.15">
      <c r="A108" s="81" t="s">
        <v>556</v>
      </c>
      <c r="B108" s="109" t="s">
        <v>557</v>
      </c>
      <c r="C108" s="109" t="s">
        <v>558</v>
      </c>
      <c r="D108" s="83" t="s">
        <v>404</v>
      </c>
      <c r="E108" s="81"/>
      <c r="F108" s="213" t="str">
        <f t="shared" si="15"/>
        <v>き５０</v>
      </c>
      <c r="G108" s="83" t="str">
        <f t="shared" si="16"/>
        <v>柴田雅寛</v>
      </c>
      <c r="H108" s="83" t="s">
        <v>405</v>
      </c>
      <c r="I108" s="83" t="s">
        <v>278</v>
      </c>
      <c r="J108" s="129">
        <v>1982</v>
      </c>
      <c r="K108" s="219">
        <f t="shared" si="10"/>
        <v>35</v>
      </c>
      <c r="L108" s="213" t="str">
        <f t="shared" si="17"/>
        <v>OK</v>
      </c>
      <c r="M108" s="227" t="s">
        <v>559</v>
      </c>
      <c r="O108" s="209"/>
    </row>
    <row r="109" spans="1:15" s="114" customFormat="1" x14ac:dyDescent="0.15">
      <c r="A109" s="81" t="s">
        <v>560</v>
      </c>
      <c r="B109" s="135" t="s">
        <v>561</v>
      </c>
      <c r="C109" s="135" t="s">
        <v>562</v>
      </c>
      <c r="D109" s="83" t="s">
        <v>404</v>
      </c>
      <c r="E109" s="81"/>
      <c r="F109" s="213" t="str">
        <f t="shared" si="15"/>
        <v>き５１</v>
      </c>
      <c r="G109" s="83" t="str">
        <f t="shared" si="16"/>
        <v>大鳥有希子</v>
      </c>
      <c r="H109" s="83" t="s">
        <v>405</v>
      </c>
      <c r="I109" s="111" t="s">
        <v>303</v>
      </c>
      <c r="J109" s="129">
        <v>1988</v>
      </c>
      <c r="K109" s="219">
        <f t="shared" si="10"/>
        <v>29</v>
      </c>
      <c r="L109" s="213" t="str">
        <f t="shared" si="17"/>
        <v>OK</v>
      </c>
      <c r="M109" s="114" t="s">
        <v>563</v>
      </c>
      <c r="N109" s="210"/>
      <c r="O109" s="209"/>
    </row>
    <row r="110" spans="1:15" s="210" customFormat="1" x14ac:dyDescent="0.15">
      <c r="A110" s="81" t="s">
        <v>564</v>
      </c>
      <c r="B110" s="109" t="s">
        <v>565</v>
      </c>
      <c r="C110" s="109" t="s">
        <v>566</v>
      </c>
      <c r="D110" s="83" t="s">
        <v>404</v>
      </c>
      <c r="E110" s="81"/>
      <c r="F110" s="213" t="str">
        <f t="shared" si="15"/>
        <v>き５２</v>
      </c>
      <c r="G110" s="83" t="str">
        <f t="shared" si="16"/>
        <v>菊池健太郎</v>
      </c>
      <c r="H110" s="83" t="s">
        <v>405</v>
      </c>
      <c r="I110" s="83" t="s">
        <v>278</v>
      </c>
      <c r="J110" s="129">
        <v>1990</v>
      </c>
      <c r="K110" s="219">
        <f t="shared" si="10"/>
        <v>27</v>
      </c>
      <c r="L110" s="213" t="str">
        <f t="shared" si="17"/>
        <v>OK</v>
      </c>
      <c r="M110" s="227" t="s">
        <v>567</v>
      </c>
    </row>
    <row r="111" spans="1:15" s="210" customFormat="1" x14ac:dyDescent="0.15">
      <c r="A111" s="81" t="s">
        <v>568</v>
      </c>
      <c r="B111" s="109" t="s">
        <v>569</v>
      </c>
      <c r="C111" s="109" t="s">
        <v>328</v>
      </c>
      <c r="D111" s="83" t="s">
        <v>404</v>
      </c>
      <c r="E111" s="81"/>
      <c r="F111" s="213" t="str">
        <f t="shared" si="15"/>
        <v>き５３</v>
      </c>
      <c r="G111" s="83" t="str">
        <f t="shared" si="16"/>
        <v>村西徹</v>
      </c>
      <c r="H111" s="83" t="s">
        <v>405</v>
      </c>
      <c r="I111" s="83" t="s">
        <v>278</v>
      </c>
      <c r="J111" s="129">
        <v>1988</v>
      </c>
      <c r="K111" s="219">
        <f t="shared" si="10"/>
        <v>29</v>
      </c>
      <c r="L111" s="213" t="str">
        <f t="shared" si="17"/>
        <v>OK</v>
      </c>
      <c r="M111" s="227" t="s">
        <v>383</v>
      </c>
    </row>
    <row r="112" spans="1:15" s="210" customFormat="1" x14ac:dyDescent="0.15">
      <c r="A112" s="81" t="s">
        <v>570</v>
      </c>
      <c r="B112" s="81" t="s">
        <v>571</v>
      </c>
      <c r="C112" s="81" t="s">
        <v>572</v>
      </c>
      <c r="D112" s="83" t="s">
        <v>404</v>
      </c>
      <c r="E112" s="81"/>
      <c r="F112" s="213" t="str">
        <f t="shared" si="15"/>
        <v>き５４</v>
      </c>
      <c r="G112" s="83" t="str">
        <f t="shared" si="16"/>
        <v>松本太一</v>
      </c>
      <c r="H112" s="83" t="s">
        <v>405</v>
      </c>
      <c r="I112" s="83" t="s">
        <v>278</v>
      </c>
      <c r="J112" s="129">
        <v>1993</v>
      </c>
      <c r="K112" s="219">
        <f t="shared" si="10"/>
        <v>24</v>
      </c>
      <c r="L112" s="213" t="str">
        <f t="shared" si="17"/>
        <v>OK</v>
      </c>
      <c r="M112" s="227" t="s">
        <v>567</v>
      </c>
    </row>
    <row r="113" spans="1:15" s="114" customFormat="1" x14ac:dyDescent="0.15">
      <c r="A113" s="81" t="s">
        <v>573</v>
      </c>
      <c r="B113" s="209" t="s">
        <v>574</v>
      </c>
      <c r="C113" s="209" t="s">
        <v>575</v>
      </c>
      <c r="D113" s="83" t="s">
        <v>404</v>
      </c>
      <c r="E113" s="209"/>
      <c r="F113" s="213" t="str">
        <f t="shared" si="15"/>
        <v>き５５</v>
      </c>
      <c r="G113" s="83" t="str">
        <f t="shared" si="16"/>
        <v>竹村仁志</v>
      </c>
      <c r="H113" s="83" t="s">
        <v>405</v>
      </c>
      <c r="I113" s="83" t="s">
        <v>278</v>
      </c>
      <c r="J113" s="129">
        <v>1962</v>
      </c>
      <c r="K113" s="219">
        <f t="shared" si="10"/>
        <v>55</v>
      </c>
      <c r="L113" s="213" t="str">
        <f t="shared" si="17"/>
        <v>OK</v>
      </c>
      <c r="M113" s="81" t="s">
        <v>576</v>
      </c>
      <c r="N113" s="210"/>
      <c r="O113" s="209"/>
    </row>
    <row r="114" spans="1:15" s="210" customFormat="1" x14ac:dyDescent="0.15">
      <c r="A114" s="81"/>
      <c r="B114" s="135"/>
      <c r="C114" s="135"/>
      <c r="D114" s="83"/>
      <c r="E114" s="81"/>
      <c r="F114" s="213"/>
      <c r="G114" s="83"/>
      <c r="H114" s="83"/>
      <c r="I114" s="83"/>
      <c r="J114" s="129"/>
      <c r="K114" s="219"/>
      <c r="L114" s="213" t="str">
        <f t="shared" ref="L114:L122" si="18">IF(G114="","",IF(COUNTIF($G$20:$G$533,G114)&gt;1,"2重登録","OK"))</f>
        <v/>
      </c>
      <c r="M114" s="114"/>
    </row>
    <row r="115" spans="1:15" s="210" customFormat="1" x14ac:dyDescent="0.15">
      <c r="A115" s="81"/>
      <c r="B115" s="135"/>
      <c r="C115" s="135"/>
      <c r="D115" s="83"/>
      <c r="E115" s="81"/>
      <c r="F115" s="213"/>
      <c r="G115" s="111"/>
      <c r="H115" s="83"/>
      <c r="I115" s="83"/>
      <c r="J115" s="129"/>
      <c r="K115" s="219"/>
      <c r="L115" s="213" t="str">
        <f t="shared" si="18"/>
        <v/>
      </c>
      <c r="M115" s="114"/>
    </row>
    <row r="116" spans="1:15" s="210" customFormat="1" x14ac:dyDescent="0.15">
      <c r="A116" s="81"/>
      <c r="B116" s="135"/>
      <c r="C116" s="135"/>
      <c r="D116" s="83"/>
      <c r="E116" s="81"/>
      <c r="F116" s="213"/>
      <c r="G116" s="111"/>
      <c r="H116" s="83"/>
      <c r="I116" s="83"/>
      <c r="J116" s="129"/>
      <c r="K116" s="219"/>
      <c r="L116" s="213" t="str">
        <f t="shared" si="18"/>
        <v/>
      </c>
      <c r="M116" s="114"/>
    </row>
    <row r="117" spans="1:15" s="210" customFormat="1" x14ac:dyDescent="0.15">
      <c r="A117" s="81"/>
      <c r="B117" s="135"/>
      <c r="C117" s="135"/>
      <c r="D117" s="83"/>
      <c r="E117" s="81"/>
      <c r="F117" s="213"/>
      <c r="G117" s="111"/>
      <c r="H117" s="83"/>
      <c r="I117" s="83"/>
      <c r="J117" s="129"/>
      <c r="K117" s="219"/>
      <c r="L117" s="213" t="str">
        <f t="shared" si="18"/>
        <v/>
      </c>
      <c r="M117" s="114"/>
    </row>
    <row r="118" spans="1:15" s="210" customFormat="1" x14ac:dyDescent="0.15">
      <c r="A118" s="81"/>
      <c r="B118" s="135"/>
      <c r="C118" s="135"/>
      <c r="D118" s="83"/>
      <c r="E118" s="81"/>
      <c r="F118" s="213"/>
      <c r="G118" s="111"/>
      <c r="H118" s="83"/>
      <c r="I118" s="83"/>
      <c r="J118" s="129"/>
      <c r="K118" s="219"/>
      <c r="L118" s="213" t="str">
        <f t="shared" si="18"/>
        <v/>
      </c>
      <c r="M118" s="114"/>
    </row>
    <row r="119" spans="1:15" s="210" customFormat="1" x14ac:dyDescent="0.15">
      <c r="A119" s="81"/>
      <c r="B119" s="135"/>
      <c r="C119" s="135"/>
      <c r="D119" s="83"/>
      <c r="E119" s="81"/>
      <c r="F119" s="213"/>
      <c r="G119" s="111"/>
      <c r="H119" s="83"/>
      <c r="I119" s="83"/>
      <c r="J119" s="129"/>
      <c r="K119" s="219"/>
      <c r="L119" s="213" t="str">
        <f t="shared" si="18"/>
        <v/>
      </c>
      <c r="M119" s="114"/>
    </row>
    <row r="120" spans="1:15" s="114" customFormat="1" x14ac:dyDescent="0.15">
      <c r="A120" s="81"/>
      <c r="B120" s="135"/>
      <c r="C120" s="135"/>
      <c r="D120" s="83"/>
      <c r="E120" s="81"/>
      <c r="F120" s="213"/>
      <c r="G120" s="111"/>
      <c r="H120" s="83"/>
      <c r="I120" s="83"/>
      <c r="J120" s="129"/>
      <c r="K120" s="219"/>
      <c r="L120" s="213" t="str">
        <f t="shared" si="18"/>
        <v/>
      </c>
    </row>
    <row r="121" spans="1:15" s="114" customFormat="1" x14ac:dyDescent="0.15">
      <c r="A121" s="81"/>
      <c r="B121" s="135"/>
      <c r="C121" s="135"/>
      <c r="D121" s="83"/>
      <c r="E121" s="81"/>
      <c r="F121" s="213"/>
      <c r="G121" s="111"/>
      <c r="H121" s="83"/>
      <c r="I121" s="83"/>
      <c r="J121" s="129"/>
      <c r="K121" s="219"/>
      <c r="L121" s="213" t="str">
        <f t="shared" si="18"/>
        <v/>
      </c>
    </row>
    <row r="122" spans="1:15" s="114" customFormat="1" x14ac:dyDescent="0.15">
      <c r="A122" s="81"/>
      <c r="B122" s="135"/>
      <c r="C122" s="135"/>
      <c r="D122" s="83"/>
      <c r="E122" s="81"/>
      <c r="F122" s="213"/>
      <c r="G122" s="111"/>
      <c r="H122" s="83"/>
      <c r="I122" s="83"/>
      <c r="J122" s="129"/>
      <c r="K122" s="219"/>
      <c r="L122" s="213" t="str">
        <f t="shared" si="18"/>
        <v/>
      </c>
    </row>
    <row r="123" spans="1:15" s="209" customFormat="1" x14ac:dyDescent="0.15">
      <c r="A123" s="81" t="s">
        <v>577</v>
      </c>
      <c r="B123" s="226" t="s">
        <v>578</v>
      </c>
      <c r="C123" s="226" t="s">
        <v>579</v>
      </c>
      <c r="D123" s="80" t="s">
        <v>580</v>
      </c>
      <c r="E123" s="80"/>
      <c r="F123" s="81" t="s">
        <v>581</v>
      </c>
      <c r="G123" s="81" t="str">
        <f t="shared" ref="G123:G138" si="19">B123&amp;C123</f>
        <v>水本佑人</v>
      </c>
      <c r="H123" s="80" t="s">
        <v>580</v>
      </c>
      <c r="I123" s="81" t="s">
        <v>278</v>
      </c>
      <c r="J123" s="82">
        <v>1998</v>
      </c>
      <c r="K123" s="219">
        <f>IF(J123="","",(2017-J123))</f>
        <v>19</v>
      </c>
      <c r="L123" s="213" t="str">
        <f t="shared" ref="L123:L152" si="20">IF(G123="","",IF(COUNTIF($G$1:$G$537,G123)&gt;1,"2重登録","OK"))</f>
        <v>OK</v>
      </c>
      <c r="M123" s="81" t="s">
        <v>279</v>
      </c>
    </row>
    <row r="124" spans="1:15" s="209" customFormat="1" x14ac:dyDescent="0.15">
      <c r="A124" s="81" t="s">
        <v>582</v>
      </c>
      <c r="B124" s="226" t="s">
        <v>583</v>
      </c>
      <c r="C124" s="226" t="s">
        <v>584</v>
      </c>
      <c r="D124" s="80" t="s">
        <v>580</v>
      </c>
      <c r="E124" s="80"/>
      <c r="F124" s="80" t="str">
        <f t="shared" ref="F124:F152" si="21">A124</f>
        <v>ふ０２</v>
      </c>
      <c r="G124" s="81" t="str">
        <f t="shared" si="19"/>
        <v>大島巧也</v>
      </c>
      <c r="H124" s="80" t="s">
        <v>580</v>
      </c>
      <c r="I124" s="81" t="s">
        <v>278</v>
      </c>
      <c r="J124" s="82">
        <v>1989</v>
      </c>
      <c r="K124" s="219">
        <f t="shared" ref="K124:K152" si="22">IF(J124="","",(2017-J124))</f>
        <v>28</v>
      </c>
      <c r="L124" s="213" t="str">
        <f t="shared" si="20"/>
        <v>OK</v>
      </c>
      <c r="M124" s="81" t="s">
        <v>483</v>
      </c>
    </row>
    <row r="125" spans="1:15" s="209" customFormat="1" x14ac:dyDescent="0.15">
      <c r="A125" s="81" t="s">
        <v>585</v>
      </c>
      <c r="B125" s="226" t="s">
        <v>586</v>
      </c>
      <c r="C125" s="226" t="s">
        <v>587</v>
      </c>
      <c r="D125" s="80" t="s">
        <v>580</v>
      </c>
      <c r="E125" s="80"/>
      <c r="F125" s="80" t="str">
        <f t="shared" si="21"/>
        <v>ふ０３</v>
      </c>
      <c r="G125" s="81" t="str">
        <f t="shared" si="19"/>
        <v>津田原樹</v>
      </c>
      <c r="H125" s="80" t="s">
        <v>580</v>
      </c>
      <c r="I125" s="81" t="s">
        <v>278</v>
      </c>
      <c r="J125" s="82">
        <v>1954</v>
      </c>
      <c r="K125" s="219">
        <f t="shared" si="22"/>
        <v>63</v>
      </c>
      <c r="L125" s="213" t="str">
        <f t="shared" si="20"/>
        <v>OK</v>
      </c>
      <c r="M125" s="81" t="s">
        <v>311</v>
      </c>
    </row>
    <row r="126" spans="1:15" s="209" customFormat="1" x14ac:dyDescent="0.15">
      <c r="A126" s="81" t="s">
        <v>588</v>
      </c>
      <c r="B126" s="226" t="s">
        <v>589</v>
      </c>
      <c r="C126" s="226" t="s">
        <v>590</v>
      </c>
      <c r="D126" s="80" t="s">
        <v>580</v>
      </c>
      <c r="E126" s="80"/>
      <c r="F126" s="80" t="str">
        <f t="shared" si="21"/>
        <v>ふ０４</v>
      </c>
      <c r="G126" s="81" t="str">
        <f t="shared" si="19"/>
        <v>土肥将博</v>
      </c>
      <c r="H126" s="80" t="s">
        <v>580</v>
      </c>
      <c r="I126" s="81" t="s">
        <v>278</v>
      </c>
      <c r="J126" s="82">
        <v>1964</v>
      </c>
      <c r="K126" s="219">
        <f t="shared" si="22"/>
        <v>53</v>
      </c>
      <c r="L126" s="213" t="str">
        <f t="shared" si="20"/>
        <v>OK</v>
      </c>
      <c r="M126" s="100" t="s">
        <v>311</v>
      </c>
    </row>
    <row r="127" spans="1:15" s="209" customFormat="1" x14ac:dyDescent="0.15">
      <c r="A127" s="81" t="s">
        <v>591</v>
      </c>
      <c r="B127" s="226" t="s">
        <v>592</v>
      </c>
      <c r="C127" s="226" t="s">
        <v>593</v>
      </c>
      <c r="D127" s="80" t="s">
        <v>580</v>
      </c>
      <c r="E127" s="80"/>
      <c r="F127" s="80" t="str">
        <f t="shared" si="21"/>
        <v>ふ０５</v>
      </c>
      <c r="G127" s="81" t="str">
        <f t="shared" si="19"/>
        <v>奥内栄治</v>
      </c>
      <c r="H127" s="80" t="s">
        <v>580</v>
      </c>
      <c r="I127" s="81" t="s">
        <v>278</v>
      </c>
      <c r="J127" s="82">
        <v>1969</v>
      </c>
      <c r="K127" s="219">
        <f t="shared" si="22"/>
        <v>48</v>
      </c>
      <c r="L127" s="213" t="str">
        <f t="shared" si="20"/>
        <v>OK</v>
      </c>
      <c r="M127" s="100" t="s">
        <v>311</v>
      </c>
    </row>
    <row r="128" spans="1:15" s="209" customFormat="1" x14ac:dyDescent="0.15">
      <c r="A128" s="81" t="s">
        <v>594</v>
      </c>
      <c r="B128" s="226" t="s">
        <v>595</v>
      </c>
      <c r="C128" s="226" t="s">
        <v>596</v>
      </c>
      <c r="D128" s="80" t="s">
        <v>580</v>
      </c>
      <c r="E128" s="80"/>
      <c r="F128" s="80" t="str">
        <f t="shared" si="21"/>
        <v>ふ０６</v>
      </c>
      <c r="G128" s="81" t="str">
        <f t="shared" si="19"/>
        <v>油利 享</v>
      </c>
      <c r="H128" s="80" t="s">
        <v>580</v>
      </c>
      <c r="I128" s="81" t="s">
        <v>278</v>
      </c>
      <c r="J128" s="82">
        <v>1955</v>
      </c>
      <c r="K128" s="219">
        <f t="shared" si="22"/>
        <v>62</v>
      </c>
      <c r="L128" s="213" t="str">
        <f t="shared" si="20"/>
        <v>OK</v>
      </c>
      <c r="M128" s="142" t="s">
        <v>406</v>
      </c>
    </row>
    <row r="129" spans="1:13" s="209" customFormat="1" x14ac:dyDescent="0.15">
      <c r="A129" s="81" t="s">
        <v>597</v>
      </c>
      <c r="B129" s="226" t="s">
        <v>598</v>
      </c>
      <c r="C129" s="226" t="s">
        <v>599</v>
      </c>
      <c r="D129" s="80" t="s">
        <v>580</v>
      </c>
      <c r="E129" s="80"/>
      <c r="F129" s="80" t="str">
        <f t="shared" si="21"/>
        <v>ふ０７</v>
      </c>
      <c r="G129" s="81" t="str">
        <f t="shared" si="19"/>
        <v>鈴木英夫</v>
      </c>
      <c r="H129" s="80" t="s">
        <v>580</v>
      </c>
      <c r="I129" s="81" t="s">
        <v>278</v>
      </c>
      <c r="J129" s="82">
        <v>1955</v>
      </c>
      <c r="K129" s="219">
        <f t="shared" si="22"/>
        <v>62</v>
      </c>
      <c r="L129" s="213" t="str">
        <f t="shared" si="20"/>
        <v>OK</v>
      </c>
      <c r="M129" s="142" t="s">
        <v>406</v>
      </c>
    </row>
    <row r="130" spans="1:13" s="209" customFormat="1" x14ac:dyDescent="0.15">
      <c r="A130" s="81" t="s">
        <v>600</v>
      </c>
      <c r="B130" s="226" t="s">
        <v>601</v>
      </c>
      <c r="C130" s="226" t="s">
        <v>602</v>
      </c>
      <c r="D130" s="80" t="s">
        <v>580</v>
      </c>
      <c r="E130" s="80"/>
      <c r="F130" s="80" t="str">
        <f t="shared" si="21"/>
        <v>ふ０８</v>
      </c>
      <c r="G130" s="81" t="str">
        <f t="shared" si="19"/>
        <v>長谷出 浩</v>
      </c>
      <c r="H130" s="80" t="s">
        <v>580</v>
      </c>
      <c r="I130" s="81" t="s">
        <v>278</v>
      </c>
      <c r="J130" s="82">
        <v>1960</v>
      </c>
      <c r="K130" s="219">
        <f t="shared" si="22"/>
        <v>57</v>
      </c>
      <c r="L130" s="213" t="str">
        <f t="shared" si="20"/>
        <v>OK</v>
      </c>
      <c r="M130" s="142" t="s">
        <v>406</v>
      </c>
    </row>
    <row r="131" spans="1:13" s="209" customFormat="1" x14ac:dyDescent="0.15">
      <c r="A131" s="81" t="s">
        <v>62</v>
      </c>
      <c r="B131" s="226" t="s">
        <v>603</v>
      </c>
      <c r="C131" s="226" t="s">
        <v>604</v>
      </c>
      <c r="D131" s="80" t="s">
        <v>580</v>
      </c>
      <c r="E131" s="80"/>
      <c r="F131" s="80" t="str">
        <f t="shared" si="21"/>
        <v>ふ０９</v>
      </c>
      <c r="G131" s="81" t="str">
        <f t="shared" si="19"/>
        <v>山崎  豊</v>
      </c>
      <c r="H131" s="80" t="s">
        <v>580</v>
      </c>
      <c r="I131" s="81" t="s">
        <v>278</v>
      </c>
      <c r="J131" s="82">
        <v>1975</v>
      </c>
      <c r="K131" s="219">
        <f t="shared" si="22"/>
        <v>42</v>
      </c>
      <c r="L131" s="213" t="str">
        <f t="shared" si="20"/>
        <v>OK</v>
      </c>
      <c r="M131" s="142" t="s">
        <v>406</v>
      </c>
    </row>
    <row r="132" spans="1:13" s="209" customFormat="1" x14ac:dyDescent="0.15">
      <c r="A132" s="81" t="s">
        <v>57</v>
      </c>
      <c r="B132" s="226" t="s">
        <v>605</v>
      </c>
      <c r="C132" s="226" t="s">
        <v>606</v>
      </c>
      <c r="D132" s="80" t="s">
        <v>580</v>
      </c>
      <c r="E132" s="80"/>
      <c r="F132" s="80" t="str">
        <f t="shared" si="21"/>
        <v>ふ１０</v>
      </c>
      <c r="G132" s="81" t="str">
        <f t="shared" si="19"/>
        <v>三代康成</v>
      </c>
      <c r="H132" s="80" t="s">
        <v>580</v>
      </c>
      <c r="I132" s="81" t="s">
        <v>278</v>
      </c>
      <c r="J132" s="82">
        <v>1968</v>
      </c>
      <c r="K132" s="219">
        <f t="shared" si="22"/>
        <v>49</v>
      </c>
      <c r="L132" s="213" t="str">
        <f t="shared" si="20"/>
        <v>OK</v>
      </c>
      <c r="M132" s="100" t="s">
        <v>311</v>
      </c>
    </row>
    <row r="133" spans="1:13" s="209" customFormat="1" x14ac:dyDescent="0.15">
      <c r="A133" s="81" t="s">
        <v>66</v>
      </c>
      <c r="B133" s="226" t="s">
        <v>578</v>
      </c>
      <c r="C133" s="226" t="s">
        <v>607</v>
      </c>
      <c r="D133" s="80" t="s">
        <v>580</v>
      </c>
      <c r="E133" s="80"/>
      <c r="F133" s="80" t="str">
        <f t="shared" si="21"/>
        <v>ふ１１</v>
      </c>
      <c r="G133" s="81" t="str">
        <f t="shared" si="19"/>
        <v>水本淳史</v>
      </c>
      <c r="H133" s="80" t="s">
        <v>580</v>
      </c>
      <c r="I133" s="81" t="s">
        <v>278</v>
      </c>
      <c r="J133" s="82">
        <v>1970</v>
      </c>
      <c r="K133" s="219">
        <f t="shared" si="22"/>
        <v>47</v>
      </c>
      <c r="L133" s="213" t="str">
        <f t="shared" si="20"/>
        <v>OK</v>
      </c>
      <c r="M133" s="77" t="s">
        <v>279</v>
      </c>
    </row>
    <row r="134" spans="1:13" s="209" customFormat="1" x14ac:dyDescent="0.15">
      <c r="A134" s="81" t="s">
        <v>608</v>
      </c>
      <c r="B134" s="83" t="s">
        <v>408</v>
      </c>
      <c r="C134" s="83" t="s">
        <v>609</v>
      </c>
      <c r="D134" s="81" t="s">
        <v>580</v>
      </c>
      <c r="E134" s="81"/>
      <c r="F134" s="213" t="str">
        <f t="shared" si="21"/>
        <v>ふ１２</v>
      </c>
      <c r="G134" s="81" t="str">
        <f t="shared" si="19"/>
        <v>山本将義</v>
      </c>
      <c r="H134" s="80" t="s">
        <v>580</v>
      </c>
      <c r="I134" s="109" t="s">
        <v>278</v>
      </c>
      <c r="J134" s="129">
        <v>1986</v>
      </c>
      <c r="K134" s="219">
        <f t="shared" si="22"/>
        <v>31</v>
      </c>
      <c r="L134" s="213" t="str">
        <f t="shared" si="20"/>
        <v>OK</v>
      </c>
      <c r="M134" s="100" t="s">
        <v>279</v>
      </c>
    </row>
    <row r="135" spans="1:13" s="209" customFormat="1" x14ac:dyDescent="0.15">
      <c r="A135" s="81" t="s">
        <v>610</v>
      </c>
      <c r="B135" s="83" t="s">
        <v>611</v>
      </c>
      <c r="C135" s="83" t="s">
        <v>612</v>
      </c>
      <c r="D135" s="80" t="s">
        <v>580</v>
      </c>
      <c r="E135" s="81"/>
      <c r="F135" s="213" t="str">
        <f t="shared" si="21"/>
        <v>ふ１３</v>
      </c>
      <c r="G135" s="81" t="str">
        <f t="shared" si="19"/>
        <v>大丸和輝</v>
      </c>
      <c r="H135" s="80" t="s">
        <v>580</v>
      </c>
      <c r="I135" s="109" t="s">
        <v>278</v>
      </c>
      <c r="J135" s="129">
        <v>1991</v>
      </c>
      <c r="K135" s="219">
        <f t="shared" si="22"/>
        <v>26</v>
      </c>
      <c r="L135" s="213" t="str">
        <f t="shared" si="20"/>
        <v>OK</v>
      </c>
      <c r="M135" s="81" t="s">
        <v>311</v>
      </c>
    </row>
    <row r="136" spans="1:13" s="209" customFormat="1" x14ac:dyDescent="0.15">
      <c r="A136" s="81" t="s">
        <v>69</v>
      </c>
      <c r="B136" s="226" t="s">
        <v>613</v>
      </c>
      <c r="C136" s="226" t="s">
        <v>614</v>
      </c>
      <c r="D136" s="80" t="s">
        <v>580</v>
      </c>
      <c r="E136" s="80"/>
      <c r="F136" s="80" t="str">
        <f t="shared" si="21"/>
        <v>ふ１４</v>
      </c>
      <c r="G136" s="81" t="str">
        <f t="shared" si="19"/>
        <v>清水善弘</v>
      </c>
      <c r="H136" s="80" t="s">
        <v>580</v>
      </c>
      <c r="I136" s="81" t="s">
        <v>278</v>
      </c>
      <c r="J136" s="82">
        <v>1952</v>
      </c>
      <c r="K136" s="219">
        <f t="shared" si="22"/>
        <v>65</v>
      </c>
      <c r="L136" s="213" t="str">
        <f t="shared" si="20"/>
        <v>OK</v>
      </c>
      <c r="M136" s="100" t="s">
        <v>311</v>
      </c>
    </row>
    <row r="137" spans="1:13" s="209" customFormat="1" x14ac:dyDescent="0.15">
      <c r="A137" s="81" t="s">
        <v>615</v>
      </c>
      <c r="B137" s="226" t="s">
        <v>616</v>
      </c>
      <c r="C137" s="226" t="s">
        <v>617</v>
      </c>
      <c r="D137" s="80" t="s">
        <v>580</v>
      </c>
      <c r="E137" s="80"/>
      <c r="F137" s="80" t="str">
        <f t="shared" si="21"/>
        <v>ふ１５</v>
      </c>
      <c r="G137" s="81" t="str">
        <f t="shared" si="19"/>
        <v>平塚 聡</v>
      </c>
      <c r="H137" s="80" t="s">
        <v>580</v>
      </c>
      <c r="I137" s="81" t="s">
        <v>278</v>
      </c>
      <c r="J137" s="82">
        <v>1960</v>
      </c>
      <c r="K137" s="219">
        <f t="shared" si="22"/>
        <v>57</v>
      </c>
      <c r="L137" s="213" t="str">
        <f t="shared" si="20"/>
        <v>OK</v>
      </c>
      <c r="M137" s="100" t="s">
        <v>279</v>
      </c>
    </row>
    <row r="138" spans="1:13" s="209" customFormat="1" x14ac:dyDescent="0.15">
      <c r="A138" s="81" t="s">
        <v>618</v>
      </c>
      <c r="B138" s="81" t="s">
        <v>619</v>
      </c>
      <c r="C138" s="81" t="s">
        <v>620</v>
      </c>
      <c r="D138" s="81" t="s">
        <v>580</v>
      </c>
      <c r="E138" s="81"/>
      <c r="F138" s="81" t="str">
        <f t="shared" si="21"/>
        <v>ふ１６</v>
      </c>
      <c r="G138" s="81" t="str">
        <f t="shared" si="19"/>
        <v>脇野佳邦</v>
      </c>
      <c r="H138" s="80" t="s">
        <v>580</v>
      </c>
      <c r="I138" s="81" t="s">
        <v>278</v>
      </c>
      <c r="J138" s="82">
        <v>1973</v>
      </c>
      <c r="K138" s="219">
        <f t="shared" si="22"/>
        <v>44</v>
      </c>
      <c r="L138" s="213" t="str">
        <f t="shared" si="20"/>
        <v>OK</v>
      </c>
      <c r="M138" s="81" t="s">
        <v>311</v>
      </c>
    </row>
    <row r="139" spans="1:13" s="209" customFormat="1" x14ac:dyDescent="0.15">
      <c r="A139" s="81" t="s">
        <v>621</v>
      </c>
      <c r="B139" s="81" t="s">
        <v>622</v>
      </c>
      <c r="C139" s="81" t="s">
        <v>623</v>
      </c>
      <c r="D139" s="81" t="s">
        <v>580</v>
      </c>
      <c r="E139" s="81"/>
      <c r="F139" s="228" t="str">
        <f t="shared" si="21"/>
        <v>ふ１７</v>
      </c>
      <c r="G139" s="81" t="s">
        <v>624</v>
      </c>
      <c r="H139" s="80" t="s">
        <v>580</v>
      </c>
      <c r="I139" s="224" t="s">
        <v>278</v>
      </c>
      <c r="J139" s="129">
        <v>1971</v>
      </c>
      <c r="K139" s="219">
        <f t="shared" si="22"/>
        <v>46</v>
      </c>
      <c r="L139" s="213" t="str">
        <f t="shared" si="20"/>
        <v>OK</v>
      </c>
      <c r="M139" s="81" t="s">
        <v>567</v>
      </c>
    </row>
    <row r="140" spans="1:13" s="209" customFormat="1" x14ac:dyDescent="0.15">
      <c r="A140" s="81" t="s">
        <v>625</v>
      </c>
      <c r="B140" s="81" t="s">
        <v>626</v>
      </c>
      <c r="C140" s="81" t="s">
        <v>627</v>
      </c>
      <c r="D140" s="81" t="s">
        <v>580</v>
      </c>
      <c r="E140" s="81"/>
      <c r="F140" s="228" t="str">
        <f t="shared" si="21"/>
        <v>ふ１８</v>
      </c>
      <c r="G140" s="81" t="s">
        <v>628</v>
      </c>
      <c r="H140" s="80" t="s">
        <v>580</v>
      </c>
      <c r="I140" s="224" t="s">
        <v>278</v>
      </c>
      <c r="J140" s="129">
        <v>1970</v>
      </c>
      <c r="K140" s="219">
        <f t="shared" si="22"/>
        <v>47</v>
      </c>
      <c r="L140" s="213" t="str">
        <f t="shared" si="20"/>
        <v>OK</v>
      </c>
      <c r="M140" s="81" t="s">
        <v>318</v>
      </c>
    </row>
    <row r="141" spans="1:13" s="209" customFormat="1" x14ac:dyDescent="0.15">
      <c r="A141" s="81" t="s">
        <v>629</v>
      </c>
      <c r="B141" s="226" t="s">
        <v>616</v>
      </c>
      <c r="C141" s="226" t="s">
        <v>630</v>
      </c>
      <c r="D141" s="80" t="s">
        <v>580</v>
      </c>
      <c r="E141" s="81" t="s">
        <v>631</v>
      </c>
      <c r="F141" s="80" t="str">
        <f t="shared" si="21"/>
        <v>ふ１９</v>
      </c>
      <c r="G141" s="81" t="str">
        <f t="shared" ref="G141:G149" si="23">B141&amp;C141</f>
        <v>平塚好真</v>
      </c>
      <c r="H141" s="80" t="s">
        <v>580</v>
      </c>
      <c r="I141" s="81" t="s">
        <v>278</v>
      </c>
      <c r="J141" s="82">
        <v>2004</v>
      </c>
      <c r="K141" s="219">
        <f t="shared" si="22"/>
        <v>13</v>
      </c>
      <c r="L141" s="213" t="str">
        <f t="shared" si="20"/>
        <v>OK</v>
      </c>
      <c r="M141" s="81" t="s">
        <v>279</v>
      </c>
    </row>
    <row r="142" spans="1:13" s="209" customFormat="1" x14ac:dyDescent="0.15">
      <c r="A142" s="81" t="s">
        <v>632</v>
      </c>
      <c r="B142" s="111" t="s">
        <v>356</v>
      </c>
      <c r="C142" s="111" t="s">
        <v>633</v>
      </c>
      <c r="D142" s="80" t="s">
        <v>580</v>
      </c>
      <c r="E142" s="81"/>
      <c r="F142" s="213" t="str">
        <f t="shared" si="21"/>
        <v>ふ２０</v>
      </c>
      <c r="G142" s="83" t="str">
        <f t="shared" si="23"/>
        <v>松井美和子</v>
      </c>
      <c r="H142" s="80" t="s">
        <v>580</v>
      </c>
      <c r="I142" s="135" t="s">
        <v>303</v>
      </c>
      <c r="J142" s="129">
        <v>1969</v>
      </c>
      <c r="K142" s="219">
        <f t="shared" si="22"/>
        <v>48</v>
      </c>
      <c r="L142" s="213" t="str">
        <f t="shared" si="20"/>
        <v>OK</v>
      </c>
      <c r="M142" s="81" t="s">
        <v>325</v>
      </c>
    </row>
    <row r="143" spans="1:13" s="209" customFormat="1" x14ac:dyDescent="0.15">
      <c r="A143" s="81" t="s">
        <v>634</v>
      </c>
      <c r="B143" s="111" t="s">
        <v>605</v>
      </c>
      <c r="C143" s="111" t="s">
        <v>635</v>
      </c>
      <c r="D143" s="80" t="s">
        <v>580</v>
      </c>
      <c r="E143" s="81"/>
      <c r="F143" s="81" t="str">
        <f t="shared" si="21"/>
        <v>ふ２１</v>
      </c>
      <c r="G143" s="83" t="str">
        <f t="shared" si="23"/>
        <v>三代梨絵</v>
      </c>
      <c r="H143" s="80" t="s">
        <v>580</v>
      </c>
      <c r="I143" s="135" t="s">
        <v>303</v>
      </c>
      <c r="J143" s="82">
        <v>1976</v>
      </c>
      <c r="K143" s="219">
        <f t="shared" si="22"/>
        <v>41</v>
      </c>
      <c r="L143" s="213" t="str">
        <f t="shared" si="20"/>
        <v>OK</v>
      </c>
      <c r="M143" s="81" t="s">
        <v>311</v>
      </c>
    </row>
    <row r="144" spans="1:13" s="209" customFormat="1" x14ac:dyDescent="0.15">
      <c r="A144" s="81" t="s">
        <v>636</v>
      </c>
      <c r="B144" s="111" t="s">
        <v>589</v>
      </c>
      <c r="C144" s="111" t="s">
        <v>637</v>
      </c>
      <c r="D144" s="80" t="s">
        <v>580</v>
      </c>
      <c r="E144" s="81"/>
      <c r="F144" s="213" t="str">
        <f t="shared" si="21"/>
        <v>ふ２２</v>
      </c>
      <c r="G144" s="83" t="str">
        <f t="shared" si="23"/>
        <v>土肥祐子</v>
      </c>
      <c r="H144" s="80" t="s">
        <v>580</v>
      </c>
      <c r="I144" s="135" t="s">
        <v>303</v>
      </c>
      <c r="J144" s="129">
        <v>1971</v>
      </c>
      <c r="K144" s="219">
        <f t="shared" si="22"/>
        <v>46</v>
      </c>
      <c r="L144" s="213" t="str">
        <f t="shared" si="20"/>
        <v>OK</v>
      </c>
      <c r="M144" s="81" t="s">
        <v>311</v>
      </c>
    </row>
    <row r="145" spans="1:13" s="209" customFormat="1" x14ac:dyDescent="0.15">
      <c r="A145" s="81" t="s">
        <v>638</v>
      </c>
      <c r="B145" s="142" t="s">
        <v>639</v>
      </c>
      <c r="C145" s="142" t="s">
        <v>640</v>
      </c>
      <c r="D145" s="80" t="s">
        <v>580</v>
      </c>
      <c r="E145" s="81"/>
      <c r="F145" s="213" t="str">
        <f t="shared" si="21"/>
        <v>ふ２３</v>
      </c>
      <c r="G145" s="83" t="str">
        <f t="shared" si="23"/>
        <v>西村千秋</v>
      </c>
      <c r="H145" s="80" t="s">
        <v>580</v>
      </c>
      <c r="I145" s="135" t="s">
        <v>303</v>
      </c>
      <c r="J145" s="129">
        <v>1960</v>
      </c>
      <c r="K145" s="219">
        <f t="shared" si="22"/>
        <v>57</v>
      </c>
      <c r="L145" s="213" t="str">
        <f t="shared" si="20"/>
        <v>OK</v>
      </c>
      <c r="M145" s="81" t="s">
        <v>641</v>
      </c>
    </row>
    <row r="146" spans="1:13" s="209" customFormat="1" x14ac:dyDescent="0.15">
      <c r="A146" s="81" t="s">
        <v>642</v>
      </c>
      <c r="B146" s="111" t="s">
        <v>586</v>
      </c>
      <c r="C146" s="111" t="s">
        <v>643</v>
      </c>
      <c r="D146" s="80" t="s">
        <v>580</v>
      </c>
      <c r="E146" s="81"/>
      <c r="F146" s="213" t="str">
        <f t="shared" si="21"/>
        <v>ふ２４</v>
      </c>
      <c r="G146" s="83" t="str">
        <f t="shared" si="23"/>
        <v>津田伸子</v>
      </c>
      <c r="H146" s="80" t="s">
        <v>580</v>
      </c>
      <c r="I146" s="135" t="s">
        <v>303</v>
      </c>
      <c r="J146" s="129">
        <v>1956</v>
      </c>
      <c r="K146" s="219">
        <f t="shared" si="22"/>
        <v>61</v>
      </c>
      <c r="L146" s="213" t="str">
        <f t="shared" si="20"/>
        <v>OK</v>
      </c>
      <c r="M146" s="81" t="s">
        <v>311</v>
      </c>
    </row>
    <row r="147" spans="1:13" s="209" customFormat="1" x14ac:dyDescent="0.15">
      <c r="A147" s="81" t="s">
        <v>644</v>
      </c>
      <c r="B147" s="111" t="s">
        <v>645</v>
      </c>
      <c r="C147" s="111" t="s">
        <v>646</v>
      </c>
      <c r="D147" s="80" t="s">
        <v>580</v>
      </c>
      <c r="E147" s="81"/>
      <c r="F147" s="81" t="str">
        <f t="shared" si="21"/>
        <v>ふ２５</v>
      </c>
      <c r="G147" s="83" t="str">
        <f t="shared" si="23"/>
        <v>岩崎ひとみ</v>
      </c>
      <c r="H147" s="80" t="s">
        <v>580</v>
      </c>
      <c r="I147" s="135" t="s">
        <v>303</v>
      </c>
      <c r="J147" s="82">
        <v>1976</v>
      </c>
      <c r="K147" s="219">
        <f t="shared" si="22"/>
        <v>41</v>
      </c>
      <c r="L147" s="213" t="str">
        <f t="shared" si="20"/>
        <v>OK</v>
      </c>
      <c r="M147" s="81" t="s">
        <v>279</v>
      </c>
    </row>
    <row r="148" spans="1:13" s="209" customFormat="1" x14ac:dyDescent="0.15">
      <c r="A148" s="81" t="s">
        <v>647</v>
      </c>
      <c r="B148" s="111" t="s">
        <v>592</v>
      </c>
      <c r="C148" s="111" t="s">
        <v>648</v>
      </c>
      <c r="D148" s="80" t="s">
        <v>580</v>
      </c>
      <c r="E148" s="81" t="s">
        <v>631</v>
      </c>
      <c r="F148" s="213" t="str">
        <f t="shared" si="21"/>
        <v>ふ２６</v>
      </c>
      <c r="G148" s="83" t="str">
        <f t="shared" si="23"/>
        <v>奥内菜々</v>
      </c>
      <c r="H148" s="80" t="s">
        <v>580</v>
      </c>
      <c r="I148" s="135" t="s">
        <v>303</v>
      </c>
      <c r="J148" s="129">
        <v>1999</v>
      </c>
      <c r="K148" s="219">
        <f t="shared" si="22"/>
        <v>18</v>
      </c>
      <c r="L148" s="213" t="str">
        <f t="shared" si="20"/>
        <v>OK</v>
      </c>
      <c r="M148" s="81" t="s">
        <v>311</v>
      </c>
    </row>
    <row r="149" spans="1:13" s="209" customFormat="1" x14ac:dyDescent="0.15">
      <c r="A149" s="81" t="s">
        <v>649</v>
      </c>
      <c r="B149" s="142" t="s">
        <v>650</v>
      </c>
      <c r="C149" s="142" t="s">
        <v>651</v>
      </c>
      <c r="D149" s="80" t="s">
        <v>580</v>
      </c>
      <c r="E149" s="81"/>
      <c r="F149" s="213" t="str">
        <f t="shared" si="21"/>
        <v>ふ２７</v>
      </c>
      <c r="G149" s="83" t="str">
        <f t="shared" si="23"/>
        <v>志村 桃</v>
      </c>
      <c r="H149" s="80" t="s">
        <v>580</v>
      </c>
      <c r="I149" s="135" t="s">
        <v>303</v>
      </c>
      <c r="J149" s="129">
        <v>1994</v>
      </c>
      <c r="K149" s="219">
        <f t="shared" si="22"/>
        <v>23</v>
      </c>
      <c r="L149" s="213" t="str">
        <f t="shared" si="20"/>
        <v>OK</v>
      </c>
      <c r="M149" s="81" t="s">
        <v>311</v>
      </c>
    </row>
    <row r="150" spans="1:13" s="209" customFormat="1" x14ac:dyDescent="0.15">
      <c r="A150" s="81" t="s">
        <v>652</v>
      </c>
      <c r="B150" s="111" t="s">
        <v>653</v>
      </c>
      <c r="C150" s="111" t="s">
        <v>654</v>
      </c>
      <c r="D150" s="81" t="s">
        <v>580</v>
      </c>
      <c r="E150" s="81"/>
      <c r="F150" s="213" t="str">
        <f t="shared" si="21"/>
        <v>ふ２８</v>
      </c>
      <c r="G150" s="83" t="s">
        <v>655</v>
      </c>
      <c r="H150" s="80" t="s">
        <v>580</v>
      </c>
      <c r="I150" s="135" t="s">
        <v>303</v>
      </c>
      <c r="J150" s="129">
        <v>1994</v>
      </c>
      <c r="K150" s="219">
        <f t="shared" si="22"/>
        <v>23</v>
      </c>
      <c r="L150" s="213" t="str">
        <f t="shared" si="20"/>
        <v>OK</v>
      </c>
      <c r="M150" s="81" t="s">
        <v>279</v>
      </c>
    </row>
    <row r="151" spans="1:13" s="209" customFormat="1" x14ac:dyDescent="0.15">
      <c r="A151" s="81" t="s">
        <v>656</v>
      </c>
      <c r="B151" s="111" t="s">
        <v>657</v>
      </c>
      <c r="C151" s="111" t="s">
        <v>658</v>
      </c>
      <c r="D151" s="80" t="s">
        <v>580</v>
      </c>
      <c r="E151" s="81"/>
      <c r="F151" s="213" t="str">
        <f t="shared" si="21"/>
        <v>ふ２９</v>
      </c>
      <c r="G151" s="83" t="str">
        <f>B151&amp;C151</f>
        <v>廣部節恵</v>
      </c>
      <c r="H151" s="80" t="s">
        <v>580</v>
      </c>
      <c r="I151" s="135" t="s">
        <v>303</v>
      </c>
      <c r="J151" s="129">
        <v>1961</v>
      </c>
      <c r="K151" s="219">
        <f t="shared" si="22"/>
        <v>56</v>
      </c>
      <c r="L151" s="213" t="str">
        <f t="shared" si="20"/>
        <v>OK</v>
      </c>
      <c r="M151" s="81" t="s">
        <v>279</v>
      </c>
    </row>
    <row r="152" spans="1:13" s="209" customFormat="1" x14ac:dyDescent="0.15">
      <c r="A152" s="81" t="s">
        <v>659</v>
      </c>
      <c r="B152" s="111" t="s">
        <v>660</v>
      </c>
      <c r="C152" s="111" t="s">
        <v>661</v>
      </c>
      <c r="D152" s="81" t="s">
        <v>580</v>
      </c>
      <c r="E152" s="81"/>
      <c r="F152" s="81" t="str">
        <f t="shared" si="21"/>
        <v>ふ３０</v>
      </c>
      <c r="G152" s="83" t="str">
        <f>B152&amp;C152</f>
        <v>吉岡京子</v>
      </c>
      <c r="H152" s="80" t="s">
        <v>580</v>
      </c>
      <c r="I152" s="135" t="s">
        <v>303</v>
      </c>
      <c r="J152" s="82">
        <v>1959</v>
      </c>
      <c r="K152" s="219">
        <f t="shared" si="22"/>
        <v>58</v>
      </c>
      <c r="L152" s="213" t="str">
        <f t="shared" si="20"/>
        <v>OK</v>
      </c>
      <c r="M152" s="81" t="s">
        <v>662</v>
      </c>
    </row>
    <row r="153" spans="1:13" s="209" customFormat="1" x14ac:dyDescent="0.15">
      <c r="A153" s="81"/>
      <c r="B153" s="111"/>
      <c r="C153" s="111"/>
      <c r="D153" s="81"/>
      <c r="E153" s="81"/>
      <c r="F153" s="213"/>
      <c r="G153" s="83"/>
      <c r="H153" s="80"/>
      <c r="I153" s="135"/>
      <c r="J153" s="129"/>
      <c r="K153" s="219"/>
      <c r="L153" s="213" t="str">
        <f>IF(G153="","",IF(COUNTIF($F$1:$F$57,G153)&gt;1,"2重登録","OK"))</f>
        <v/>
      </c>
      <c r="M153" s="81"/>
    </row>
    <row r="154" spans="1:13" s="209" customFormat="1" x14ac:dyDescent="0.15">
      <c r="A154" s="81"/>
      <c r="B154" s="111"/>
      <c r="C154" s="111"/>
      <c r="D154" s="81"/>
      <c r="E154" s="81"/>
      <c r="F154" s="213"/>
      <c r="G154" s="111"/>
      <c r="H154" s="80"/>
      <c r="I154" s="135"/>
      <c r="J154" s="129"/>
      <c r="K154" s="219"/>
      <c r="L154" s="213" t="str">
        <f t="shared" ref="L154:L175" si="24">IF(G154="","",IF(COUNTIF($G$20:$G$533,G154)&gt;1,"2重登録","OK"))</f>
        <v/>
      </c>
      <c r="M154" s="81"/>
    </row>
    <row r="155" spans="1:13" s="209" customFormat="1" x14ac:dyDescent="0.15">
      <c r="A155" s="81"/>
      <c r="B155" s="111"/>
      <c r="C155" s="111"/>
      <c r="D155" s="80"/>
      <c r="E155" s="81"/>
      <c r="F155" s="213"/>
      <c r="G155" s="111"/>
      <c r="H155" s="80"/>
      <c r="I155" s="135"/>
      <c r="J155" s="129"/>
      <c r="K155" s="219"/>
      <c r="L155" s="213" t="str">
        <f t="shared" si="24"/>
        <v/>
      </c>
      <c r="M155" s="81"/>
    </row>
    <row r="156" spans="1:13" s="209" customFormat="1" x14ac:dyDescent="0.15">
      <c r="A156" s="81"/>
      <c r="B156" s="111"/>
      <c r="C156" s="111"/>
      <c r="D156" s="80"/>
      <c r="E156" s="81"/>
      <c r="F156" s="213"/>
      <c r="G156" s="111"/>
      <c r="H156" s="80"/>
      <c r="I156" s="135"/>
      <c r="J156" s="129"/>
      <c r="K156" s="219"/>
      <c r="L156" s="213" t="str">
        <f t="shared" si="24"/>
        <v/>
      </c>
      <c r="M156" s="81"/>
    </row>
    <row r="157" spans="1:13" s="209" customFormat="1" x14ac:dyDescent="0.15">
      <c r="A157" s="81"/>
      <c r="B157" s="111"/>
      <c r="C157" s="111"/>
      <c r="D157" s="80"/>
      <c r="E157" s="81"/>
      <c r="F157" s="81"/>
      <c r="G157" s="111"/>
      <c r="H157" s="80"/>
      <c r="I157" s="135"/>
      <c r="J157" s="82"/>
      <c r="K157" s="219"/>
      <c r="L157" s="213" t="str">
        <f t="shared" si="24"/>
        <v/>
      </c>
      <c r="M157" s="81"/>
    </row>
    <row r="158" spans="1:13" s="209" customFormat="1" x14ac:dyDescent="0.15">
      <c r="A158" s="81"/>
      <c r="B158" s="111"/>
      <c r="C158" s="111"/>
      <c r="D158" s="80"/>
      <c r="E158" s="81"/>
      <c r="F158" s="213"/>
      <c r="G158" s="111"/>
      <c r="H158" s="80"/>
      <c r="I158" s="135"/>
      <c r="J158" s="129"/>
      <c r="K158" s="219"/>
      <c r="L158" s="213" t="str">
        <f t="shared" si="24"/>
        <v/>
      </c>
      <c r="M158" s="81"/>
    </row>
    <row r="159" spans="1:13" s="209" customFormat="1" x14ac:dyDescent="0.15">
      <c r="A159" s="81"/>
      <c r="B159" s="142"/>
      <c r="C159" s="142"/>
      <c r="D159" s="80"/>
      <c r="E159" s="81"/>
      <c r="F159" s="213"/>
      <c r="G159" s="111"/>
      <c r="H159" s="80"/>
      <c r="I159" s="135"/>
      <c r="J159" s="129"/>
      <c r="K159" s="219"/>
      <c r="L159" s="213" t="str">
        <f t="shared" si="24"/>
        <v/>
      </c>
      <c r="M159" s="81"/>
    </row>
    <row r="160" spans="1:13" s="209" customFormat="1" x14ac:dyDescent="0.15">
      <c r="A160" s="81"/>
      <c r="B160" s="111"/>
      <c r="C160" s="111"/>
      <c r="D160" s="80"/>
      <c r="E160" s="81"/>
      <c r="F160" s="213"/>
      <c r="G160" s="111"/>
      <c r="H160" s="80"/>
      <c r="I160" s="135"/>
      <c r="J160" s="129"/>
      <c r="K160" s="219"/>
      <c r="L160" s="213" t="str">
        <f t="shared" si="24"/>
        <v/>
      </c>
      <c r="M160" s="81"/>
    </row>
    <row r="161" spans="1:13" s="209" customFormat="1" x14ac:dyDescent="0.15">
      <c r="A161" s="81"/>
      <c r="B161" s="111"/>
      <c r="C161" s="111"/>
      <c r="D161" s="81"/>
      <c r="E161" s="81"/>
      <c r="F161" s="213"/>
      <c r="G161" s="111"/>
      <c r="H161" s="80"/>
      <c r="I161" s="135"/>
      <c r="J161" s="129"/>
      <c r="K161" s="219"/>
      <c r="L161" s="213" t="str">
        <f t="shared" si="24"/>
        <v/>
      </c>
      <c r="M161" s="81"/>
    </row>
    <row r="162" spans="1:13" s="209" customFormat="1" x14ac:dyDescent="0.15">
      <c r="A162" s="81"/>
      <c r="B162" s="111"/>
      <c r="C162" s="111"/>
      <c r="D162" s="81"/>
      <c r="E162" s="81"/>
      <c r="F162" s="81"/>
      <c r="G162" s="111"/>
      <c r="H162" s="80"/>
      <c r="I162" s="135"/>
      <c r="J162" s="82"/>
      <c r="K162" s="219"/>
      <c r="L162" s="213" t="str">
        <f t="shared" si="24"/>
        <v/>
      </c>
      <c r="M162" s="81"/>
    </row>
    <row r="163" spans="1:13" s="209" customFormat="1" x14ac:dyDescent="0.15">
      <c r="A163" s="81"/>
      <c r="B163" s="111"/>
      <c r="C163" s="111"/>
      <c r="D163" s="81"/>
      <c r="E163" s="81"/>
      <c r="F163" s="81"/>
      <c r="G163" s="81"/>
      <c r="H163" s="80"/>
      <c r="I163" s="109"/>
      <c r="J163" s="82"/>
      <c r="K163" s="219"/>
      <c r="L163" s="213" t="str">
        <f t="shared" si="24"/>
        <v/>
      </c>
      <c r="M163" s="81"/>
    </row>
    <row r="164" spans="1:13" s="209" customFormat="1" x14ac:dyDescent="0.15">
      <c r="A164" s="81"/>
      <c r="B164" s="111"/>
      <c r="C164" s="111"/>
      <c r="D164" s="81"/>
      <c r="E164" s="81"/>
      <c r="F164" s="81"/>
      <c r="G164" s="81"/>
      <c r="H164" s="80"/>
      <c r="I164" s="109"/>
      <c r="J164" s="82"/>
      <c r="K164" s="219"/>
      <c r="L164" s="213" t="str">
        <f t="shared" si="24"/>
        <v/>
      </c>
      <c r="M164" s="81"/>
    </row>
    <row r="165" spans="1:13" s="209" customFormat="1" x14ac:dyDescent="0.15">
      <c r="A165" s="81"/>
      <c r="B165" s="111"/>
      <c r="C165" s="111"/>
      <c r="D165" s="81"/>
      <c r="E165" s="81"/>
      <c r="F165" s="81"/>
      <c r="G165" s="81"/>
      <c r="H165" s="80"/>
      <c r="I165" s="109"/>
      <c r="J165" s="82"/>
      <c r="K165" s="219"/>
      <c r="L165" s="213" t="str">
        <f t="shared" si="24"/>
        <v/>
      </c>
      <c r="M165" s="81"/>
    </row>
    <row r="166" spans="1:13" s="209" customFormat="1" x14ac:dyDescent="0.15">
      <c r="A166" s="81"/>
      <c r="B166" s="111"/>
      <c r="C166" s="111"/>
      <c r="D166" s="81"/>
      <c r="E166" s="81"/>
      <c r="F166" s="81"/>
      <c r="G166" s="81"/>
      <c r="H166" s="80"/>
      <c r="I166" s="109"/>
      <c r="J166" s="82"/>
      <c r="K166" s="219"/>
      <c r="L166" s="213" t="str">
        <f t="shared" si="24"/>
        <v/>
      </c>
      <c r="M166" s="81"/>
    </row>
    <row r="167" spans="1:13" s="209" customFormat="1" x14ac:dyDescent="0.15">
      <c r="A167" s="81"/>
      <c r="B167" s="111"/>
      <c r="C167" s="111"/>
      <c r="D167" s="81"/>
      <c r="E167" s="81"/>
      <c r="F167" s="81"/>
      <c r="G167" s="81"/>
      <c r="H167" s="80"/>
      <c r="I167" s="109"/>
      <c r="J167" s="82"/>
      <c r="K167" s="219"/>
      <c r="L167" s="213" t="str">
        <f t="shared" si="24"/>
        <v/>
      </c>
      <c r="M167" s="81"/>
    </row>
    <row r="168" spans="1:13" s="209" customFormat="1" x14ac:dyDescent="0.15">
      <c r="A168" s="81"/>
      <c r="B168" s="111"/>
      <c r="C168" s="111"/>
      <c r="D168" s="81"/>
      <c r="E168" s="81"/>
      <c r="F168" s="81"/>
      <c r="G168" s="81"/>
      <c r="H168" s="80"/>
      <c r="I168" s="109"/>
      <c r="J168" s="82"/>
      <c r="K168" s="219"/>
      <c r="L168" s="213" t="str">
        <f t="shared" si="24"/>
        <v/>
      </c>
      <c r="M168" s="81"/>
    </row>
    <row r="169" spans="1:13" s="209" customFormat="1" x14ac:dyDescent="0.15">
      <c r="A169" s="81"/>
      <c r="B169" s="111"/>
      <c r="C169" s="111"/>
      <c r="D169" s="81"/>
      <c r="E169" s="81"/>
      <c r="F169" s="81"/>
      <c r="G169" s="81"/>
      <c r="H169" s="80"/>
      <c r="I169" s="109"/>
      <c r="J169" s="82"/>
      <c r="K169" s="219"/>
      <c r="L169" s="213" t="str">
        <f t="shared" si="24"/>
        <v/>
      </c>
      <c r="M169" s="81"/>
    </row>
    <row r="170" spans="1:13" s="209" customFormat="1" x14ac:dyDescent="0.15">
      <c r="A170" s="81"/>
      <c r="B170" s="111"/>
      <c r="C170" s="111"/>
      <c r="D170" s="81"/>
      <c r="E170" s="81"/>
      <c r="F170" s="81"/>
      <c r="G170" s="81"/>
      <c r="H170" s="80"/>
      <c r="I170" s="109"/>
      <c r="J170" s="82"/>
      <c r="K170" s="219"/>
      <c r="L170" s="213" t="str">
        <f t="shared" si="24"/>
        <v/>
      </c>
      <c r="M170" s="81"/>
    </row>
    <row r="171" spans="1:13" s="209" customFormat="1" x14ac:dyDescent="0.15">
      <c r="A171" s="81"/>
      <c r="B171" s="111"/>
      <c r="C171" s="111"/>
      <c r="D171" s="81"/>
      <c r="E171" s="81"/>
      <c r="F171" s="81"/>
      <c r="G171" s="81"/>
      <c r="H171" s="80"/>
      <c r="I171" s="109"/>
      <c r="J171" s="82"/>
      <c r="K171" s="219"/>
      <c r="L171" s="213" t="str">
        <f t="shared" si="24"/>
        <v/>
      </c>
      <c r="M171" s="81"/>
    </row>
    <row r="172" spans="1:13" s="209" customFormat="1" x14ac:dyDescent="0.15">
      <c r="A172" s="81"/>
      <c r="B172" s="111"/>
      <c r="C172" s="111"/>
      <c r="D172" s="81"/>
      <c r="E172" s="81"/>
      <c r="F172" s="81"/>
      <c r="G172" s="81"/>
      <c r="H172" s="80"/>
      <c r="I172" s="109"/>
      <c r="J172" s="82"/>
      <c r="K172" s="219"/>
      <c r="L172" s="213" t="str">
        <f t="shared" si="24"/>
        <v/>
      </c>
      <c r="M172" s="81"/>
    </row>
    <row r="173" spans="1:13" s="209" customFormat="1" x14ac:dyDescent="0.15">
      <c r="A173" s="81"/>
      <c r="B173" s="111"/>
      <c r="C173" s="111"/>
      <c r="D173" s="81"/>
      <c r="E173" s="81"/>
      <c r="F173" s="81"/>
      <c r="G173" s="81"/>
      <c r="H173" s="80"/>
      <c r="I173" s="109"/>
      <c r="J173" s="82"/>
      <c r="K173" s="219"/>
      <c r="L173" s="213" t="str">
        <f t="shared" si="24"/>
        <v/>
      </c>
      <c r="M173" s="81"/>
    </row>
    <row r="174" spans="1:13" s="209" customFormat="1" x14ac:dyDescent="0.15">
      <c r="A174" s="81"/>
      <c r="B174" s="111"/>
      <c r="C174" s="111"/>
      <c r="D174" s="81"/>
      <c r="E174" s="81"/>
      <c r="F174" s="81"/>
      <c r="G174" s="81"/>
      <c r="H174" s="80"/>
      <c r="I174" s="109"/>
      <c r="J174" s="82"/>
      <c r="K174" s="219"/>
      <c r="L174" s="213" t="str">
        <f t="shared" si="24"/>
        <v/>
      </c>
      <c r="M174" s="81"/>
    </row>
    <row r="175" spans="1:13" s="209" customFormat="1" x14ac:dyDescent="0.15">
      <c r="A175" s="81"/>
      <c r="B175" s="111"/>
      <c r="C175" s="111"/>
      <c r="D175" s="81"/>
      <c r="E175" s="81"/>
      <c r="F175" s="81"/>
      <c r="G175" s="81"/>
      <c r="H175" s="80"/>
      <c r="I175" s="109"/>
      <c r="J175" s="82"/>
      <c r="K175" s="219"/>
      <c r="L175" s="213" t="str">
        <f t="shared" si="24"/>
        <v/>
      </c>
      <c r="M175" s="81"/>
    </row>
    <row r="176" spans="1:13" s="206" customFormat="1" x14ac:dyDescent="0.15">
      <c r="A176" s="81" t="s">
        <v>663</v>
      </c>
      <c r="B176" s="83" t="s">
        <v>525</v>
      </c>
      <c r="C176" s="83" t="s">
        <v>664</v>
      </c>
      <c r="D176" s="205" t="s">
        <v>665</v>
      </c>
      <c r="E176" s="81"/>
      <c r="F176" s="213" t="str">
        <f>A176</f>
        <v>ぐ０１</v>
      </c>
      <c r="G176" s="81" t="str">
        <f>B176&amp;C176</f>
        <v>浅田恵亮</v>
      </c>
      <c r="H176" s="148" t="s">
        <v>666</v>
      </c>
      <c r="I176" s="148" t="s">
        <v>278</v>
      </c>
      <c r="J176" s="129">
        <v>1987</v>
      </c>
      <c r="K176" s="219">
        <f>IF(J176="","",(2017-J176))</f>
        <v>30</v>
      </c>
      <c r="L176" s="213" t="str">
        <f t="shared" ref="L176:L225" si="25">IF(G176="","",IF(COUNTIF($G$1:$G$20,G176)&gt;1,"2重登録","OK"))</f>
        <v>OK</v>
      </c>
      <c r="M176" s="209" t="s">
        <v>283</v>
      </c>
    </row>
    <row r="177" spans="1:13" s="206" customFormat="1" x14ac:dyDescent="0.15">
      <c r="A177" s="81" t="s">
        <v>667</v>
      </c>
      <c r="B177" s="83" t="s">
        <v>668</v>
      </c>
      <c r="C177" s="83" t="s">
        <v>669</v>
      </c>
      <c r="D177" s="205" t="s">
        <v>665</v>
      </c>
      <c r="E177" s="81"/>
      <c r="F177" s="213" t="str">
        <f t="shared" ref="F177:F225" si="26">A177</f>
        <v>ぐ０２</v>
      </c>
      <c r="G177" s="81" t="str">
        <f t="shared" ref="G177:G225" si="27">B177&amp;C177</f>
        <v>石橋和基</v>
      </c>
      <c r="H177" s="148" t="s">
        <v>666</v>
      </c>
      <c r="I177" s="148" t="s">
        <v>278</v>
      </c>
      <c r="J177" s="129">
        <v>1985</v>
      </c>
      <c r="K177" s="219">
        <f t="shared" ref="K177:K225" si="28">IF(J177="","",(2017-J177))</f>
        <v>32</v>
      </c>
      <c r="L177" s="213" t="str">
        <f t="shared" si="25"/>
        <v>OK</v>
      </c>
      <c r="M177" s="209" t="s">
        <v>311</v>
      </c>
    </row>
    <row r="178" spans="1:13" s="206" customFormat="1" x14ac:dyDescent="0.15">
      <c r="A178" s="81" t="s">
        <v>670</v>
      </c>
      <c r="B178" s="208" t="s">
        <v>671</v>
      </c>
      <c r="C178" s="83" t="s">
        <v>672</v>
      </c>
      <c r="D178" s="205" t="s">
        <v>665</v>
      </c>
      <c r="E178" s="81"/>
      <c r="F178" s="213" t="str">
        <f t="shared" si="26"/>
        <v>ぐ０３</v>
      </c>
      <c r="G178" s="81" t="str">
        <f t="shared" si="27"/>
        <v>井ノ口弘祐</v>
      </c>
      <c r="H178" s="148" t="s">
        <v>666</v>
      </c>
      <c r="I178" s="148" t="s">
        <v>278</v>
      </c>
      <c r="J178" s="129">
        <v>1986</v>
      </c>
      <c r="K178" s="219">
        <f t="shared" si="28"/>
        <v>31</v>
      </c>
      <c r="L178" s="213" t="str">
        <f t="shared" si="25"/>
        <v>OK</v>
      </c>
      <c r="M178" s="217" t="s">
        <v>406</v>
      </c>
    </row>
    <row r="179" spans="1:13" s="206" customFormat="1" x14ac:dyDescent="0.15">
      <c r="A179" s="81" t="s">
        <v>673</v>
      </c>
      <c r="B179" s="208" t="s">
        <v>671</v>
      </c>
      <c r="C179" s="208" t="s">
        <v>674</v>
      </c>
      <c r="D179" s="205" t="s">
        <v>665</v>
      </c>
      <c r="F179" s="213" t="str">
        <f t="shared" si="26"/>
        <v>ぐ０４</v>
      </c>
      <c r="G179" s="81" t="str">
        <f t="shared" si="27"/>
        <v>井ノ口幹也</v>
      </c>
      <c r="H179" s="148" t="s">
        <v>666</v>
      </c>
      <c r="I179" s="148" t="s">
        <v>278</v>
      </c>
      <c r="J179" s="129">
        <v>1990</v>
      </c>
      <c r="K179" s="219">
        <f t="shared" si="28"/>
        <v>27</v>
      </c>
      <c r="L179" s="213" t="str">
        <f t="shared" si="25"/>
        <v>OK</v>
      </c>
      <c r="M179" s="217" t="s">
        <v>406</v>
      </c>
    </row>
    <row r="180" spans="1:13" s="206" customFormat="1" ht="13.5" customHeight="1" x14ac:dyDescent="0.15">
      <c r="A180" s="81" t="s">
        <v>675</v>
      </c>
      <c r="B180" s="83" t="s">
        <v>676</v>
      </c>
      <c r="C180" s="83" t="s">
        <v>677</v>
      </c>
      <c r="D180" s="205" t="s">
        <v>665</v>
      </c>
      <c r="E180" s="81"/>
      <c r="F180" s="213" t="str">
        <f t="shared" si="26"/>
        <v>ぐ０５</v>
      </c>
      <c r="G180" s="81" t="str">
        <f t="shared" si="27"/>
        <v>梅本彬充</v>
      </c>
      <c r="H180" s="148" t="s">
        <v>666</v>
      </c>
      <c r="I180" s="148" t="s">
        <v>278</v>
      </c>
      <c r="J180" s="129">
        <v>1986</v>
      </c>
      <c r="K180" s="219">
        <f t="shared" si="28"/>
        <v>31</v>
      </c>
      <c r="L180" s="213" t="str">
        <f t="shared" si="25"/>
        <v>OK</v>
      </c>
      <c r="M180" s="209" t="s">
        <v>311</v>
      </c>
    </row>
    <row r="181" spans="1:13" s="206" customFormat="1" ht="13.5" customHeight="1" x14ac:dyDescent="0.15">
      <c r="A181" s="81" t="s">
        <v>678</v>
      </c>
      <c r="B181" s="83" t="s">
        <v>679</v>
      </c>
      <c r="C181" s="83" t="s">
        <v>680</v>
      </c>
      <c r="D181" s="205" t="s">
        <v>665</v>
      </c>
      <c r="E181" s="81"/>
      <c r="F181" s="213" t="str">
        <f t="shared" si="26"/>
        <v>ぐ０６</v>
      </c>
      <c r="G181" s="81" t="str">
        <f t="shared" si="27"/>
        <v>浦崎康平</v>
      </c>
      <c r="H181" s="148" t="s">
        <v>666</v>
      </c>
      <c r="I181" s="148" t="s">
        <v>278</v>
      </c>
      <c r="J181" s="129">
        <v>1991</v>
      </c>
      <c r="K181" s="219">
        <f t="shared" si="28"/>
        <v>26</v>
      </c>
      <c r="L181" s="213" t="str">
        <f t="shared" si="25"/>
        <v>OK</v>
      </c>
      <c r="M181" s="209" t="s">
        <v>279</v>
      </c>
    </row>
    <row r="182" spans="1:13" s="206" customFormat="1" x14ac:dyDescent="0.15">
      <c r="A182" s="81" t="s">
        <v>681</v>
      </c>
      <c r="B182" s="209" t="s">
        <v>682</v>
      </c>
      <c r="C182" s="83" t="s">
        <v>683</v>
      </c>
      <c r="D182" s="205" t="s">
        <v>665</v>
      </c>
      <c r="F182" s="213" t="str">
        <f t="shared" si="26"/>
        <v>ぐ０７</v>
      </c>
      <c r="G182" s="81" t="str">
        <f t="shared" si="27"/>
        <v>岡　仁史</v>
      </c>
      <c r="H182" s="148" t="s">
        <v>666</v>
      </c>
      <c r="I182" s="148" t="s">
        <v>278</v>
      </c>
      <c r="J182" s="129">
        <v>1971</v>
      </c>
      <c r="K182" s="219">
        <f t="shared" si="28"/>
        <v>46</v>
      </c>
      <c r="L182" s="213" t="str">
        <f t="shared" si="25"/>
        <v>OK</v>
      </c>
      <c r="M182" s="209" t="s">
        <v>283</v>
      </c>
    </row>
    <row r="183" spans="1:13" s="206" customFormat="1" x14ac:dyDescent="0.15">
      <c r="A183" s="81" t="s">
        <v>684</v>
      </c>
      <c r="B183" s="209" t="s">
        <v>685</v>
      </c>
      <c r="C183" s="83" t="s">
        <v>686</v>
      </c>
      <c r="D183" s="205" t="s">
        <v>665</v>
      </c>
      <c r="F183" s="213" t="str">
        <f t="shared" si="26"/>
        <v>ぐ０８</v>
      </c>
      <c r="G183" s="81" t="str">
        <f t="shared" si="27"/>
        <v>岡田真樹</v>
      </c>
      <c r="H183" s="148" t="s">
        <v>666</v>
      </c>
      <c r="I183" s="148" t="s">
        <v>278</v>
      </c>
      <c r="J183" s="129">
        <v>1981</v>
      </c>
      <c r="K183" s="219">
        <f t="shared" si="28"/>
        <v>36</v>
      </c>
      <c r="L183" s="213" t="str">
        <f t="shared" si="25"/>
        <v>OK</v>
      </c>
      <c r="M183" s="209" t="s">
        <v>283</v>
      </c>
    </row>
    <row r="184" spans="1:13" s="206" customFormat="1" x14ac:dyDescent="0.15">
      <c r="A184" s="81" t="s">
        <v>687</v>
      </c>
      <c r="B184" s="209" t="s">
        <v>688</v>
      </c>
      <c r="C184" s="83" t="s">
        <v>689</v>
      </c>
      <c r="D184" s="205" t="s">
        <v>665</v>
      </c>
      <c r="E184" s="81"/>
      <c r="F184" s="213" t="str">
        <f t="shared" si="26"/>
        <v>ぐ０９</v>
      </c>
      <c r="G184" s="81" t="str">
        <f t="shared" si="27"/>
        <v>奥村隆広</v>
      </c>
      <c r="H184" s="148" t="s">
        <v>666</v>
      </c>
      <c r="I184" s="148" t="s">
        <v>278</v>
      </c>
      <c r="J184" s="129">
        <v>1976</v>
      </c>
      <c r="K184" s="219">
        <f t="shared" si="28"/>
        <v>41</v>
      </c>
      <c r="L184" s="213" t="str">
        <f t="shared" si="25"/>
        <v>OK</v>
      </c>
      <c r="M184" s="209" t="s">
        <v>690</v>
      </c>
    </row>
    <row r="185" spans="1:13" s="206" customFormat="1" ht="13.5" customHeight="1" x14ac:dyDescent="0.15">
      <c r="A185" s="81" t="s">
        <v>691</v>
      </c>
      <c r="B185" s="83" t="s">
        <v>692</v>
      </c>
      <c r="C185" s="83" t="s">
        <v>693</v>
      </c>
      <c r="D185" s="205" t="s">
        <v>665</v>
      </c>
      <c r="E185" s="81"/>
      <c r="F185" s="213" t="str">
        <f t="shared" si="26"/>
        <v>ぐ１０</v>
      </c>
      <c r="G185" s="81" t="str">
        <f t="shared" si="27"/>
        <v>鍵谷浩太</v>
      </c>
      <c r="H185" s="148" t="s">
        <v>666</v>
      </c>
      <c r="I185" s="148" t="s">
        <v>278</v>
      </c>
      <c r="J185" s="129">
        <v>1992</v>
      </c>
      <c r="K185" s="219">
        <f t="shared" si="28"/>
        <v>25</v>
      </c>
      <c r="L185" s="213" t="str">
        <f t="shared" si="25"/>
        <v>OK</v>
      </c>
      <c r="M185" s="209" t="str">
        <f>M181</f>
        <v>彦根市</v>
      </c>
    </row>
    <row r="186" spans="1:13" s="206" customFormat="1" ht="13.5" customHeight="1" x14ac:dyDescent="0.15">
      <c r="A186" s="81" t="s">
        <v>694</v>
      </c>
      <c r="B186" s="83" t="s">
        <v>695</v>
      </c>
      <c r="C186" s="83" t="s">
        <v>696</v>
      </c>
      <c r="D186" s="205" t="s">
        <v>665</v>
      </c>
      <c r="E186" s="81"/>
      <c r="F186" s="213" t="str">
        <f t="shared" si="26"/>
        <v>ぐ１１</v>
      </c>
      <c r="G186" s="81" t="str">
        <f t="shared" si="27"/>
        <v>金武寿憲</v>
      </c>
      <c r="H186" s="148" t="s">
        <v>666</v>
      </c>
      <c r="I186" s="148" t="s">
        <v>278</v>
      </c>
      <c r="J186" s="129">
        <v>1990</v>
      </c>
      <c r="K186" s="219">
        <f t="shared" si="28"/>
        <v>27</v>
      </c>
      <c r="L186" s="213" t="str">
        <f t="shared" si="25"/>
        <v>OK</v>
      </c>
      <c r="M186" s="209" t="s">
        <v>697</v>
      </c>
    </row>
    <row r="187" spans="1:13" s="206" customFormat="1" ht="13.5" customHeight="1" x14ac:dyDescent="0.15">
      <c r="A187" s="81" t="s">
        <v>698</v>
      </c>
      <c r="B187" s="83" t="s">
        <v>699</v>
      </c>
      <c r="C187" s="83" t="s">
        <v>700</v>
      </c>
      <c r="D187" s="205" t="s">
        <v>665</v>
      </c>
      <c r="E187" s="81"/>
      <c r="F187" s="213" t="str">
        <f t="shared" si="26"/>
        <v>ぐ１２</v>
      </c>
      <c r="G187" s="81" t="str">
        <f t="shared" si="27"/>
        <v>岸本美敬</v>
      </c>
      <c r="H187" s="148" t="s">
        <v>666</v>
      </c>
      <c r="I187" s="148" t="s">
        <v>278</v>
      </c>
      <c r="J187" s="129">
        <v>1989</v>
      </c>
      <c r="K187" s="219">
        <f t="shared" si="28"/>
        <v>28</v>
      </c>
      <c r="L187" s="213" t="str">
        <f t="shared" si="25"/>
        <v>OK</v>
      </c>
      <c r="M187" s="217" t="s">
        <v>406</v>
      </c>
    </row>
    <row r="188" spans="1:13" s="206" customFormat="1" x14ac:dyDescent="0.15">
      <c r="A188" s="81" t="s">
        <v>701</v>
      </c>
      <c r="B188" s="83" t="s">
        <v>702</v>
      </c>
      <c r="C188" s="83" t="s">
        <v>703</v>
      </c>
      <c r="D188" s="205" t="s">
        <v>665</v>
      </c>
      <c r="E188" s="81"/>
      <c r="F188" s="213" t="str">
        <f t="shared" si="26"/>
        <v>ぐ１３</v>
      </c>
      <c r="G188" s="81" t="str">
        <f t="shared" si="27"/>
        <v>北野照幸</v>
      </c>
      <c r="H188" s="148" t="s">
        <v>666</v>
      </c>
      <c r="I188" s="148" t="s">
        <v>278</v>
      </c>
      <c r="J188" s="129">
        <v>1984</v>
      </c>
      <c r="K188" s="219">
        <f t="shared" si="28"/>
        <v>33</v>
      </c>
      <c r="L188" s="213" t="str">
        <f t="shared" si="25"/>
        <v>OK</v>
      </c>
      <c r="M188" s="209" t="str">
        <f>M182</f>
        <v>草津市</v>
      </c>
    </row>
    <row r="189" spans="1:13" s="206" customFormat="1" x14ac:dyDescent="0.15">
      <c r="A189" s="81" t="s">
        <v>704</v>
      </c>
      <c r="B189" s="83" t="s">
        <v>705</v>
      </c>
      <c r="C189" s="83" t="s">
        <v>706</v>
      </c>
      <c r="D189" s="205" t="s">
        <v>665</v>
      </c>
      <c r="E189" s="81"/>
      <c r="F189" s="213" t="str">
        <f t="shared" si="26"/>
        <v>ぐ１４</v>
      </c>
      <c r="G189" s="81" t="str">
        <f t="shared" si="27"/>
        <v>北村　健</v>
      </c>
      <c r="H189" s="148" t="s">
        <v>666</v>
      </c>
      <c r="I189" s="148" t="s">
        <v>278</v>
      </c>
      <c r="J189" s="129">
        <v>1987</v>
      </c>
      <c r="K189" s="219">
        <f t="shared" si="28"/>
        <v>30</v>
      </c>
      <c r="L189" s="213" t="str">
        <f t="shared" si="25"/>
        <v>OK</v>
      </c>
      <c r="M189" s="114" t="s">
        <v>690</v>
      </c>
    </row>
    <row r="190" spans="1:13" s="206" customFormat="1" x14ac:dyDescent="0.15">
      <c r="A190" s="81" t="s">
        <v>707</v>
      </c>
      <c r="B190" s="83" t="s">
        <v>708</v>
      </c>
      <c r="C190" s="83" t="s">
        <v>709</v>
      </c>
      <c r="D190" s="205" t="s">
        <v>665</v>
      </c>
      <c r="E190" s="81"/>
      <c r="F190" s="213" t="str">
        <f t="shared" si="26"/>
        <v>ぐ１５</v>
      </c>
      <c r="G190" s="81" t="str">
        <f t="shared" si="27"/>
        <v>倉本亮太</v>
      </c>
      <c r="H190" s="148" t="s">
        <v>666</v>
      </c>
      <c r="I190" s="148" t="s">
        <v>278</v>
      </c>
      <c r="J190" s="129">
        <v>1989</v>
      </c>
      <c r="K190" s="219">
        <f t="shared" si="28"/>
        <v>28</v>
      </c>
      <c r="L190" s="213" t="str">
        <f t="shared" si="25"/>
        <v>OK</v>
      </c>
      <c r="M190" s="114" t="s">
        <v>471</v>
      </c>
    </row>
    <row r="191" spans="1:13" s="206" customFormat="1" x14ac:dyDescent="0.15">
      <c r="A191" s="81" t="s">
        <v>710</v>
      </c>
      <c r="B191" s="83" t="s">
        <v>711</v>
      </c>
      <c r="C191" s="83" t="s">
        <v>712</v>
      </c>
      <c r="D191" s="205" t="s">
        <v>665</v>
      </c>
      <c r="E191" s="81"/>
      <c r="F191" s="213" t="str">
        <f t="shared" si="26"/>
        <v>ぐ１６</v>
      </c>
      <c r="G191" s="81" t="str">
        <f t="shared" si="27"/>
        <v>坪田英樹</v>
      </c>
      <c r="H191" s="148" t="s">
        <v>666</v>
      </c>
      <c r="I191" s="148" t="s">
        <v>278</v>
      </c>
      <c r="J191" s="129">
        <v>1988</v>
      </c>
      <c r="K191" s="219">
        <f t="shared" si="28"/>
        <v>29</v>
      </c>
      <c r="L191" s="213" t="str">
        <f t="shared" si="25"/>
        <v>OK</v>
      </c>
      <c r="M191" s="209" t="str">
        <f>M181</f>
        <v>彦根市</v>
      </c>
    </row>
    <row r="192" spans="1:13" s="206" customFormat="1" x14ac:dyDescent="0.15">
      <c r="A192" s="81" t="s">
        <v>713</v>
      </c>
      <c r="B192" s="83" t="s">
        <v>714</v>
      </c>
      <c r="C192" s="83" t="s">
        <v>715</v>
      </c>
      <c r="D192" s="205" t="s">
        <v>665</v>
      </c>
      <c r="E192" s="81"/>
      <c r="F192" s="213" t="str">
        <f t="shared" si="26"/>
        <v>ぐ１７</v>
      </c>
      <c r="G192" s="81" t="str">
        <f t="shared" si="27"/>
        <v>遠池建介</v>
      </c>
      <c r="H192" s="148" t="s">
        <v>666</v>
      </c>
      <c r="I192" s="148" t="s">
        <v>278</v>
      </c>
      <c r="J192" s="129">
        <v>1982</v>
      </c>
      <c r="K192" s="219">
        <f t="shared" si="28"/>
        <v>35</v>
      </c>
      <c r="L192" s="213" t="str">
        <f t="shared" si="25"/>
        <v>OK</v>
      </c>
      <c r="M192" s="209" t="s">
        <v>383</v>
      </c>
    </row>
    <row r="193" spans="1:14" ht="13.5" customHeight="1" x14ac:dyDescent="0.15">
      <c r="A193" s="81" t="s">
        <v>716</v>
      </c>
      <c r="B193" s="81" t="s">
        <v>717</v>
      </c>
      <c r="C193" s="81" t="s">
        <v>718</v>
      </c>
      <c r="D193" s="205" t="s">
        <v>665</v>
      </c>
      <c r="F193" s="213" t="str">
        <f t="shared" si="26"/>
        <v>ぐ１８</v>
      </c>
      <c r="G193" s="81" t="str">
        <f t="shared" si="27"/>
        <v>西原達也</v>
      </c>
      <c r="H193" s="148" t="s">
        <v>666</v>
      </c>
      <c r="I193" s="148" t="s">
        <v>278</v>
      </c>
      <c r="J193" s="129">
        <v>1978</v>
      </c>
      <c r="K193" s="219">
        <f t="shared" si="28"/>
        <v>39</v>
      </c>
      <c r="L193" s="81" t="str">
        <f t="shared" si="25"/>
        <v>OK</v>
      </c>
      <c r="M193" s="83" t="s">
        <v>719</v>
      </c>
    </row>
    <row r="194" spans="1:14" s="206" customFormat="1" x14ac:dyDescent="0.15">
      <c r="A194" s="81" t="s">
        <v>720</v>
      </c>
      <c r="B194" s="209" t="s">
        <v>721</v>
      </c>
      <c r="C194" s="83" t="s">
        <v>722</v>
      </c>
      <c r="D194" s="205" t="s">
        <v>665</v>
      </c>
      <c r="E194" s="81"/>
      <c r="F194" s="213" t="str">
        <f t="shared" si="26"/>
        <v>ぐ１９</v>
      </c>
      <c r="G194" s="81" t="str">
        <f t="shared" si="27"/>
        <v>長谷川俊二</v>
      </c>
      <c r="H194" s="148" t="s">
        <v>666</v>
      </c>
      <c r="I194" s="148" t="s">
        <v>278</v>
      </c>
      <c r="J194" s="129">
        <v>1976</v>
      </c>
      <c r="K194" s="219">
        <f t="shared" si="28"/>
        <v>41</v>
      </c>
      <c r="L194" s="213" t="str">
        <f t="shared" si="25"/>
        <v>OK</v>
      </c>
      <c r="M194" s="209" t="s">
        <v>283</v>
      </c>
    </row>
    <row r="195" spans="1:14" s="206" customFormat="1" x14ac:dyDescent="0.15">
      <c r="A195" s="81" t="s">
        <v>723</v>
      </c>
      <c r="B195" s="209" t="s">
        <v>724</v>
      </c>
      <c r="C195" s="83" t="s">
        <v>725</v>
      </c>
      <c r="D195" s="205" t="s">
        <v>665</v>
      </c>
      <c r="F195" s="213" t="str">
        <f t="shared" si="26"/>
        <v>ぐ２０</v>
      </c>
      <c r="G195" s="81" t="str">
        <f t="shared" si="27"/>
        <v>浜田　豊</v>
      </c>
      <c r="H195" s="148" t="s">
        <v>666</v>
      </c>
      <c r="I195" s="148" t="s">
        <v>278</v>
      </c>
      <c r="J195" s="129">
        <v>1985</v>
      </c>
      <c r="K195" s="219">
        <f t="shared" si="28"/>
        <v>32</v>
      </c>
      <c r="L195" s="213" t="str">
        <f t="shared" si="25"/>
        <v>OK</v>
      </c>
      <c r="M195" s="209" t="s">
        <v>726</v>
      </c>
    </row>
    <row r="196" spans="1:14" s="206" customFormat="1" x14ac:dyDescent="0.15">
      <c r="A196" s="81" t="s">
        <v>727</v>
      </c>
      <c r="B196" s="83" t="s">
        <v>728</v>
      </c>
      <c r="C196" s="83" t="s">
        <v>729</v>
      </c>
      <c r="D196" s="205" t="s">
        <v>665</v>
      </c>
      <c r="E196" s="81"/>
      <c r="F196" s="213" t="str">
        <f t="shared" si="26"/>
        <v>ぐ２１</v>
      </c>
      <c r="G196" s="81" t="str">
        <f t="shared" si="27"/>
        <v>飛鷹強志</v>
      </c>
      <c r="H196" s="148" t="s">
        <v>666</v>
      </c>
      <c r="I196" s="148" t="s">
        <v>278</v>
      </c>
      <c r="J196" s="129">
        <v>1987</v>
      </c>
      <c r="K196" s="219">
        <f t="shared" si="28"/>
        <v>30</v>
      </c>
      <c r="L196" s="213" t="str">
        <f t="shared" si="25"/>
        <v>OK</v>
      </c>
      <c r="M196" s="209" t="s">
        <v>383</v>
      </c>
    </row>
    <row r="197" spans="1:14" ht="13.5" customHeight="1" x14ac:dyDescent="0.15">
      <c r="A197" s="81" t="s">
        <v>730</v>
      </c>
      <c r="B197" s="81" t="s">
        <v>731</v>
      </c>
      <c r="C197" s="81" t="s">
        <v>732</v>
      </c>
      <c r="D197" s="205" t="s">
        <v>665</v>
      </c>
      <c r="F197" s="213" t="str">
        <f t="shared" si="26"/>
        <v>ぐ２２</v>
      </c>
      <c r="G197" s="81" t="str">
        <f t="shared" si="27"/>
        <v>藤井正和</v>
      </c>
      <c r="H197" s="148" t="s">
        <v>666</v>
      </c>
      <c r="I197" s="148" t="s">
        <v>278</v>
      </c>
      <c r="J197" s="82">
        <v>1975</v>
      </c>
      <c r="K197" s="219">
        <f t="shared" si="28"/>
        <v>42</v>
      </c>
      <c r="L197" s="81" t="str">
        <f t="shared" si="25"/>
        <v>OK</v>
      </c>
      <c r="M197" s="83" t="s">
        <v>283</v>
      </c>
    </row>
    <row r="198" spans="1:14" ht="13.5" customHeight="1" x14ac:dyDescent="0.15">
      <c r="A198" s="81" t="s">
        <v>733</v>
      </c>
      <c r="B198" s="81" t="s">
        <v>359</v>
      </c>
      <c r="C198" s="81" t="s">
        <v>734</v>
      </c>
      <c r="D198" s="205" t="s">
        <v>665</v>
      </c>
      <c r="F198" s="213" t="str">
        <f t="shared" si="26"/>
        <v>ぐ２３</v>
      </c>
      <c r="G198" s="81" t="str">
        <f t="shared" si="27"/>
        <v>村上卓</v>
      </c>
      <c r="H198" s="148" t="s">
        <v>666</v>
      </c>
      <c r="I198" s="148" t="s">
        <v>278</v>
      </c>
      <c r="J198" s="82">
        <v>1977</v>
      </c>
      <c r="K198" s="219">
        <f t="shared" si="28"/>
        <v>40</v>
      </c>
      <c r="L198" s="81" t="str">
        <f t="shared" si="25"/>
        <v>OK</v>
      </c>
      <c r="M198" s="83" t="s">
        <v>690</v>
      </c>
    </row>
    <row r="199" spans="1:14" s="206" customFormat="1" x14ac:dyDescent="0.15">
      <c r="A199" s="81" t="s">
        <v>735</v>
      </c>
      <c r="B199" s="83" t="s">
        <v>364</v>
      </c>
      <c r="C199" s="83" t="s">
        <v>736</v>
      </c>
      <c r="D199" s="205" t="s">
        <v>665</v>
      </c>
      <c r="E199" s="81"/>
      <c r="F199" s="213" t="str">
        <f t="shared" si="26"/>
        <v>ぐ２４</v>
      </c>
      <c r="G199" s="81" t="str">
        <f t="shared" si="27"/>
        <v>山崎俊輔</v>
      </c>
      <c r="H199" s="148" t="s">
        <v>666</v>
      </c>
      <c r="I199" s="148" t="s">
        <v>278</v>
      </c>
      <c r="J199" s="129">
        <v>1982</v>
      </c>
      <c r="K199" s="219">
        <f t="shared" si="28"/>
        <v>35</v>
      </c>
      <c r="L199" s="213" t="str">
        <f t="shared" si="25"/>
        <v>OK</v>
      </c>
      <c r="M199" s="209" t="s">
        <v>422</v>
      </c>
    </row>
    <row r="200" spans="1:14" s="206" customFormat="1" x14ac:dyDescent="0.15">
      <c r="A200" s="81" t="s">
        <v>737</v>
      </c>
      <c r="B200" s="83" t="s">
        <v>738</v>
      </c>
      <c r="C200" s="83" t="s">
        <v>739</v>
      </c>
      <c r="D200" s="205" t="s">
        <v>665</v>
      </c>
      <c r="E200" s="81"/>
      <c r="F200" s="213" t="str">
        <f t="shared" si="26"/>
        <v>ぐ２５</v>
      </c>
      <c r="G200" s="81" t="str">
        <f t="shared" si="27"/>
        <v>久保侑暉</v>
      </c>
      <c r="H200" s="148" t="s">
        <v>666</v>
      </c>
      <c r="I200" s="148" t="s">
        <v>278</v>
      </c>
      <c r="J200" s="129">
        <v>1993</v>
      </c>
      <c r="K200" s="219">
        <f t="shared" si="28"/>
        <v>24</v>
      </c>
      <c r="L200" s="213" t="str">
        <f t="shared" si="25"/>
        <v>OK</v>
      </c>
      <c r="M200" s="209" t="s">
        <v>690</v>
      </c>
    </row>
    <row r="201" spans="1:14" s="206" customFormat="1" x14ac:dyDescent="0.15">
      <c r="A201" s="81" t="s">
        <v>740</v>
      </c>
      <c r="B201" s="81" t="s">
        <v>741</v>
      </c>
      <c r="C201" s="81" t="s">
        <v>742</v>
      </c>
      <c r="D201" s="205" t="s">
        <v>665</v>
      </c>
      <c r="E201" s="81"/>
      <c r="F201" s="228" t="str">
        <f t="shared" si="26"/>
        <v>ぐ２６</v>
      </c>
      <c r="G201" s="81" t="str">
        <f t="shared" si="27"/>
        <v>武藤幸宏</v>
      </c>
      <c r="H201" s="148" t="s">
        <v>666</v>
      </c>
      <c r="I201" s="229" t="s">
        <v>278</v>
      </c>
      <c r="J201" s="82">
        <v>1980</v>
      </c>
      <c r="K201" s="219">
        <f t="shared" si="28"/>
        <v>37</v>
      </c>
      <c r="L201" s="81" t="str">
        <f t="shared" si="25"/>
        <v>OK</v>
      </c>
      <c r="M201" s="209" t="s">
        <v>287</v>
      </c>
    </row>
    <row r="202" spans="1:14" s="206" customFormat="1" x14ac:dyDescent="0.15">
      <c r="A202" s="81" t="s">
        <v>743</v>
      </c>
      <c r="B202" s="81" t="s">
        <v>744</v>
      </c>
      <c r="C202" s="81" t="s">
        <v>745</v>
      </c>
      <c r="D202" s="205" t="s">
        <v>665</v>
      </c>
      <c r="E202" s="81"/>
      <c r="F202" s="228" t="str">
        <f t="shared" si="26"/>
        <v>ぐ２７</v>
      </c>
      <c r="G202" s="81" t="str">
        <f t="shared" si="27"/>
        <v>小出周平</v>
      </c>
      <c r="H202" s="148" t="s">
        <v>666</v>
      </c>
      <c r="I202" s="229" t="s">
        <v>278</v>
      </c>
      <c r="J202" s="82">
        <v>1987</v>
      </c>
      <c r="K202" s="219">
        <f t="shared" si="28"/>
        <v>30</v>
      </c>
      <c r="L202" s="81" t="str">
        <f t="shared" si="25"/>
        <v>OK</v>
      </c>
      <c r="M202" s="209" t="s">
        <v>287</v>
      </c>
    </row>
    <row r="203" spans="1:14" s="206" customFormat="1" x14ac:dyDescent="0.15">
      <c r="A203" s="81" t="s">
        <v>746</v>
      </c>
      <c r="B203" s="81" t="s">
        <v>747</v>
      </c>
      <c r="C203" s="81" t="s">
        <v>748</v>
      </c>
      <c r="D203" s="205" t="s">
        <v>665</v>
      </c>
      <c r="E203" s="81"/>
      <c r="F203" s="228" t="str">
        <f t="shared" si="26"/>
        <v>ぐ２８</v>
      </c>
      <c r="G203" s="81" t="str">
        <f t="shared" si="27"/>
        <v>中根啓伍</v>
      </c>
      <c r="H203" s="148" t="s">
        <v>666</v>
      </c>
      <c r="I203" s="229" t="s">
        <v>278</v>
      </c>
      <c r="J203" s="82">
        <v>1993</v>
      </c>
      <c r="K203" s="219">
        <f t="shared" si="28"/>
        <v>24</v>
      </c>
      <c r="L203" s="81" t="str">
        <f t="shared" si="25"/>
        <v>OK</v>
      </c>
      <c r="M203" s="209" t="s">
        <v>287</v>
      </c>
    </row>
    <row r="204" spans="1:14" s="206" customFormat="1" x14ac:dyDescent="0.15">
      <c r="A204" s="81" t="s">
        <v>749</v>
      </c>
      <c r="B204" s="81" t="s">
        <v>370</v>
      </c>
      <c r="C204" s="81" t="s">
        <v>750</v>
      </c>
      <c r="D204" s="205" t="s">
        <v>665</v>
      </c>
      <c r="E204" s="81"/>
      <c r="F204" s="213" t="str">
        <f t="shared" si="26"/>
        <v>ぐ２９</v>
      </c>
      <c r="G204" s="81" t="str">
        <f t="shared" si="27"/>
        <v>木村恵太</v>
      </c>
      <c r="H204" s="148" t="s">
        <v>666</v>
      </c>
      <c r="I204" s="229" t="s">
        <v>278</v>
      </c>
      <c r="J204" s="129">
        <v>1983</v>
      </c>
      <c r="K204" s="219">
        <f t="shared" si="28"/>
        <v>34</v>
      </c>
      <c r="L204" s="81" t="str">
        <f t="shared" si="25"/>
        <v>OK</v>
      </c>
      <c r="M204" s="209" t="s">
        <v>719</v>
      </c>
      <c r="N204" s="81"/>
    </row>
    <row r="205" spans="1:14" s="206" customFormat="1" x14ac:dyDescent="0.15">
      <c r="A205" s="81" t="s">
        <v>751</v>
      </c>
      <c r="B205" s="81" t="s">
        <v>752</v>
      </c>
      <c r="C205" s="81" t="s">
        <v>753</v>
      </c>
      <c r="D205" s="205" t="s">
        <v>665</v>
      </c>
      <c r="E205" s="81"/>
      <c r="F205" s="213" t="str">
        <f t="shared" si="26"/>
        <v>ぐ３０</v>
      </c>
      <c r="G205" s="81" t="str">
        <f t="shared" si="27"/>
        <v>中山幸典</v>
      </c>
      <c r="H205" s="148" t="s">
        <v>666</v>
      </c>
      <c r="I205" s="229" t="s">
        <v>278</v>
      </c>
      <c r="J205" s="129">
        <v>1979</v>
      </c>
      <c r="K205" s="219">
        <f t="shared" si="28"/>
        <v>38</v>
      </c>
      <c r="L205" s="81" t="str">
        <f t="shared" si="25"/>
        <v>OK</v>
      </c>
      <c r="M205" s="209" t="s">
        <v>690</v>
      </c>
      <c r="N205" s="81"/>
    </row>
    <row r="206" spans="1:14" s="206" customFormat="1" x14ac:dyDescent="0.15">
      <c r="A206" s="81" t="s">
        <v>754</v>
      </c>
      <c r="B206" s="81" t="s">
        <v>755</v>
      </c>
      <c r="C206" s="81" t="s">
        <v>756</v>
      </c>
      <c r="D206" s="205" t="s">
        <v>665</v>
      </c>
      <c r="E206" s="81"/>
      <c r="F206" s="213" t="str">
        <f t="shared" si="26"/>
        <v>ぐ３１</v>
      </c>
      <c r="G206" s="81" t="str">
        <f t="shared" si="27"/>
        <v>塩谷敦彦</v>
      </c>
      <c r="H206" s="148" t="s">
        <v>666</v>
      </c>
      <c r="I206" s="229" t="s">
        <v>278</v>
      </c>
      <c r="J206" s="129">
        <v>1969</v>
      </c>
      <c r="K206" s="219">
        <f t="shared" si="28"/>
        <v>48</v>
      </c>
      <c r="L206" s="81" t="str">
        <f t="shared" si="25"/>
        <v>OK</v>
      </c>
      <c r="M206" s="209" t="s">
        <v>690</v>
      </c>
    </row>
    <row r="207" spans="1:14" s="206" customFormat="1" x14ac:dyDescent="0.15">
      <c r="A207" s="81" t="s">
        <v>757</v>
      </c>
      <c r="B207" s="81" t="s">
        <v>408</v>
      </c>
      <c r="C207" s="81" t="s">
        <v>758</v>
      </c>
      <c r="D207" s="205" t="s">
        <v>665</v>
      </c>
      <c r="E207" s="81"/>
      <c r="F207" s="213" t="str">
        <f t="shared" si="26"/>
        <v>ぐ３２</v>
      </c>
      <c r="G207" s="81" t="str">
        <f t="shared" si="27"/>
        <v>山本良人</v>
      </c>
      <c r="H207" s="148" t="s">
        <v>666</v>
      </c>
      <c r="I207" s="229" t="s">
        <v>278</v>
      </c>
      <c r="J207" s="129">
        <v>1978</v>
      </c>
      <c r="K207" s="219">
        <f t="shared" si="28"/>
        <v>39</v>
      </c>
      <c r="L207" s="81" t="str">
        <f t="shared" si="25"/>
        <v>OK</v>
      </c>
      <c r="M207" s="209" t="s">
        <v>690</v>
      </c>
    </row>
    <row r="208" spans="1:14" s="206" customFormat="1" x14ac:dyDescent="0.15">
      <c r="A208" s="81" t="s">
        <v>759</v>
      </c>
      <c r="B208" s="81" t="s">
        <v>408</v>
      </c>
      <c r="C208" s="81" t="s">
        <v>760</v>
      </c>
      <c r="D208" s="205" t="s">
        <v>665</v>
      </c>
      <c r="E208" s="81"/>
      <c r="F208" s="213" t="str">
        <f t="shared" si="26"/>
        <v>ぐ３３</v>
      </c>
      <c r="G208" s="81" t="str">
        <f t="shared" si="27"/>
        <v>山本友也</v>
      </c>
      <c r="H208" s="148" t="s">
        <v>666</v>
      </c>
      <c r="I208" s="229" t="s">
        <v>278</v>
      </c>
      <c r="J208" s="129">
        <v>1983</v>
      </c>
      <c r="K208" s="219">
        <f t="shared" si="28"/>
        <v>34</v>
      </c>
      <c r="L208" s="81" t="str">
        <f t="shared" si="25"/>
        <v>OK</v>
      </c>
      <c r="M208" s="209" t="s">
        <v>422</v>
      </c>
    </row>
    <row r="209" spans="1:13" ht="13.5" customHeight="1" x14ac:dyDescent="0.15">
      <c r="A209" s="81" t="s">
        <v>761</v>
      </c>
      <c r="B209" s="111" t="s">
        <v>695</v>
      </c>
      <c r="C209" s="111" t="s">
        <v>762</v>
      </c>
      <c r="D209" s="205" t="s">
        <v>665</v>
      </c>
      <c r="F209" s="228" t="str">
        <f t="shared" si="26"/>
        <v>ぐ３４</v>
      </c>
      <c r="G209" s="81" t="str">
        <f t="shared" si="27"/>
        <v>金武恵</v>
      </c>
      <c r="H209" s="148" t="s">
        <v>666</v>
      </c>
      <c r="I209" s="230" t="s">
        <v>303</v>
      </c>
      <c r="J209" s="82">
        <v>1989</v>
      </c>
      <c r="K209" s="219">
        <f t="shared" si="28"/>
        <v>28</v>
      </c>
      <c r="L209" s="81" t="str">
        <f t="shared" si="25"/>
        <v>OK</v>
      </c>
      <c r="M209" s="231" t="s">
        <v>697</v>
      </c>
    </row>
    <row r="210" spans="1:13" ht="13.5" customHeight="1" x14ac:dyDescent="0.15">
      <c r="A210" s="81" t="s">
        <v>763</v>
      </c>
      <c r="B210" s="111" t="s">
        <v>764</v>
      </c>
      <c r="C210" s="111" t="s">
        <v>765</v>
      </c>
      <c r="D210" s="205" t="s">
        <v>665</v>
      </c>
      <c r="F210" s="228" t="str">
        <f t="shared" si="26"/>
        <v>ぐ３５</v>
      </c>
      <c r="G210" s="81" t="str">
        <f t="shared" si="27"/>
        <v>佐々木恵子</v>
      </c>
      <c r="H210" s="148" t="s">
        <v>666</v>
      </c>
      <c r="I210" s="230" t="s">
        <v>303</v>
      </c>
      <c r="J210" s="82">
        <v>1967</v>
      </c>
      <c r="K210" s="219">
        <f t="shared" si="28"/>
        <v>50</v>
      </c>
      <c r="L210" s="81" t="str">
        <f t="shared" si="25"/>
        <v>OK</v>
      </c>
      <c r="M210" s="232" t="s">
        <v>422</v>
      </c>
    </row>
    <row r="211" spans="1:13" s="206" customFormat="1" x14ac:dyDescent="0.15">
      <c r="A211" s="81" t="s">
        <v>766</v>
      </c>
      <c r="B211" s="217" t="s">
        <v>767</v>
      </c>
      <c r="C211" s="217" t="s">
        <v>768</v>
      </c>
      <c r="D211" s="205" t="s">
        <v>665</v>
      </c>
      <c r="F211" s="228" t="str">
        <f t="shared" si="26"/>
        <v>ぐ３６</v>
      </c>
      <c r="G211" s="81" t="str">
        <f t="shared" si="27"/>
        <v>深尾純子</v>
      </c>
      <c r="H211" s="148" t="s">
        <v>666</v>
      </c>
      <c r="I211" s="230" t="s">
        <v>303</v>
      </c>
      <c r="J211" s="82">
        <v>1982</v>
      </c>
      <c r="K211" s="219">
        <f t="shared" si="28"/>
        <v>35</v>
      </c>
      <c r="L211" s="228" t="str">
        <f t="shared" si="25"/>
        <v>OK</v>
      </c>
      <c r="M211" s="209" t="s">
        <v>283</v>
      </c>
    </row>
    <row r="212" spans="1:13" s="206" customFormat="1" x14ac:dyDescent="0.15">
      <c r="A212" s="81" t="s">
        <v>769</v>
      </c>
      <c r="B212" s="217" t="s">
        <v>770</v>
      </c>
      <c r="C212" s="111" t="s">
        <v>771</v>
      </c>
      <c r="D212" s="205" t="s">
        <v>665</v>
      </c>
      <c r="F212" s="228" t="str">
        <f t="shared" si="26"/>
        <v>ぐ３７</v>
      </c>
      <c r="G212" s="81" t="str">
        <f t="shared" si="27"/>
        <v>岡麻公</v>
      </c>
      <c r="H212" s="148" t="s">
        <v>666</v>
      </c>
      <c r="I212" s="230" t="s">
        <v>303</v>
      </c>
      <c r="J212" s="82">
        <v>1989</v>
      </c>
      <c r="K212" s="219">
        <f t="shared" si="28"/>
        <v>28</v>
      </c>
      <c r="L212" s="228" t="str">
        <f t="shared" si="25"/>
        <v>OK</v>
      </c>
      <c r="M212" s="209" t="s">
        <v>283</v>
      </c>
    </row>
    <row r="213" spans="1:13" s="206" customFormat="1" x14ac:dyDescent="0.15">
      <c r="A213" s="81" t="s">
        <v>772</v>
      </c>
      <c r="B213" s="111" t="s">
        <v>773</v>
      </c>
      <c r="C213" s="111" t="s">
        <v>774</v>
      </c>
      <c r="D213" s="205" t="s">
        <v>665</v>
      </c>
      <c r="F213" s="228" t="str">
        <f t="shared" si="26"/>
        <v>ぐ３８</v>
      </c>
      <c r="G213" s="81" t="str">
        <f t="shared" si="27"/>
        <v>遠崎真依</v>
      </c>
      <c r="H213" s="148" t="s">
        <v>666</v>
      </c>
      <c r="I213" s="230" t="s">
        <v>303</v>
      </c>
      <c r="J213" s="82">
        <v>1991</v>
      </c>
      <c r="K213" s="219">
        <f t="shared" si="28"/>
        <v>26</v>
      </c>
      <c r="L213" s="228" t="str">
        <f t="shared" si="25"/>
        <v>OK</v>
      </c>
      <c r="M213" s="209" t="s">
        <v>483</v>
      </c>
    </row>
    <row r="214" spans="1:13" s="206" customFormat="1" x14ac:dyDescent="0.15">
      <c r="A214" s="81" t="s">
        <v>775</v>
      </c>
      <c r="B214" s="217" t="s">
        <v>408</v>
      </c>
      <c r="C214" s="217" t="s">
        <v>776</v>
      </c>
      <c r="D214" s="205" t="s">
        <v>665</v>
      </c>
      <c r="F214" s="228" t="str">
        <f t="shared" si="26"/>
        <v>ぐ３９</v>
      </c>
      <c r="G214" s="81" t="str">
        <f t="shared" si="27"/>
        <v>山本あづさ</v>
      </c>
      <c r="H214" s="148" t="s">
        <v>666</v>
      </c>
      <c r="I214" s="230" t="s">
        <v>303</v>
      </c>
      <c r="J214" s="82">
        <v>1981</v>
      </c>
      <c r="K214" s="219">
        <f t="shared" si="28"/>
        <v>36</v>
      </c>
      <c r="L214" s="228" t="str">
        <f t="shared" si="25"/>
        <v>OK</v>
      </c>
      <c r="M214" s="209" t="s">
        <v>641</v>
      </c>
    </row>
    <row r="215" spans="1:13" ht="13.5" customHeight="1" x14ac:dyDescent="0.15">
      <c r="A215" s="81" t="s">
        <v>777</v>
      </c>
      <c r="B215" s="111" t="s">
        <v>408</v>
      </c>
      <c r="C215" s="111" t="s">
        <v>778</v>
      </c>
      <c r="D215" s="205" t="s">
        <v>665</v>
      </c>
      <c r="F215" s="228" t="str">
        <f t="shared" si="26"/>
        <v>ぐ４０</v>
      </c>
      <c r="G215" s="81" t="str">
        <f t="shared" si="27"/>
        <v>山本順子</v>
      </c>
      <c r="H215" s="148" t="s">
        <v>666</v>
      </c>
      <c r="I215" s="230" t="s">
        <v>303</v>
      </c>
      <c r="J215" s="82">
        <v>1976</v>
      </c>
      <c r="K215" s="219">
        <f t="shared" si="28"/>
        <v>41</v>
      </c>
      <c r="L215" s="81" t="str">
        <f t="shared" si="25"/>
        <v>OK</v>
      </c>
      <c r="M215" s="209" t="s">
        <v>311</v>
      </c>
    </row>
    <row r="216" spans="1:13" ht="13.5" customHeight="1" x14ac:dyDescent="0.15">
      <c r="A216" s="81" t="s">
        <v>779</v>
      </c>
      <c r="B216" s="111" t="s">
        <v>780</v>
      </c>
      <c r="C216" s="111" t="s">
        <v>374</v>
      </c>
      <c r="D216" s="205" t="s">
        <v>665</v>
      </c>
      <c r="F216" s="228" t="str">
        <f t="shared" si="26"/>
        <v>ぐ４１</v>
      </c>
      <c r="G216" s="81" t="str">
        <f t="shared" si="27"/>
        <v>梅森直美</v>
      </c>
      <c r="H216" s="148" t="s">
        <v>666</v>
      </c>
      <c r="I216" s="230" t="s">
        <v>303</v>
      </c>
      <c r="J216" s="82">
        <v>1977</v>
      </c>
      <c r="K216" s="219">
        <f t="shared" si="28"/>
        <v>40</v>
      </c>
      <c r="L216" s="81" t="str">
        <f t="shared" si="25"/>
        <v>OK</v>
      </c>
      <c r="M216" s="209" t="s">
        <v>719</v>
      </c>
    </row>
    <row r="217" spans="1:13" s="206" customFormat="1" x14ac:dyDescent="0.15">
      <c r="A217" s="81" t="s">
        <v>781</v>
      </c>
      <c r="B217" s="111" t="s">
        <v>511</v>
      </c>
      <c r="C217" s="111" t="s">
        <v>782</v>
      </c>
      <c r="D217" s="205" t="s">
        <v>665</v>
      </c>
      <c r="E217" s="81"/>
      <c r="F217" s="228" t="str">
        <f t="shared" si="26"/>
        <v>ぐ４２</v>
      </c>
      <c r="G217" s="81" t="str">
        <f t="shared" si="27"/>
        <v>田中由子</v>
      </c>
      <c r="H217" s="148" t="s">
        <v>666</v>
      </c>
      <c r="I217" s="230" t="s">
        <v>303</v>
      </c>
      <c r="J217" s="82">
        <v>1965</v>
      </c>
      <c r="K217" s="219">
        <f t="shared" si="28"/>
        <v>52</v>
      </c>
      <c r="L217" s="81" t="str">
        <f t="shared" si="25"/>
        <v>OK</v>
      </c>
      <c r="M217" s="209" t="s">
        <v>283</v>
      </c>
    </row>
    <row r="218" spans="1:13" s="206" customFormat="1" x14ac:dyDescent="0.15">
      <c r="A218" s="81" t="s">
        <v>783</v>
      </c>
      <c r="B218" s="111" t="s">
        <v>784</v>
      </c>
      <c r="C218" s="111" t="s">
        <v>785</v>
      </c>
      <c r="D218" s="205" t="s">
        <v>665</v>
      </c>
      <c r="E218" s="81"/>
      <c r="F218" s="228" t="str">
        <f t="shared" si="26"/>
        <v>ぐ４３</v>
      </c>
      <c r="G218" s="81" t="str">
        <f t="shared" si="27"/>
        <v>伊藤牧子</v>
      </c>
      <c r="H218" s="148" t="s">
        <v>666</v>
      </c>
      <c r="I218" s="230" t="s">
        <v>303</v>
      </c>
      <c r="J218" s="82">
        <v>1969</v>
      </c>
      <c r="K218" s="219">
        <f t="shared" si="28"/>
        <v>48</v>
      </c>
      <c r="L218" s="81" t="str">
        <f t="shared" si="25"/>
        <v>OK</v>
      </c>
      <c r="M218" s="209" t="s">
        <v>283</v>
      </c>
    </row>
    <row r="219" spans="1:13" s="206" customFormat="1" x14ac:dyDescent="0.15">
      <c r="A219" s="81" t="s">
        <v>786</v>
      </c>
      <c r="B219" s="111" t="s">
        <v>787</v>
      </c>
      <c r="C219" s="111" t="s">
        <v>788</v>
      </c>
      <c r="D219" s="205" t="s">
        <v>665</v>
      </c>
      <c r="E219" s="81"/>
      <c r="F219" s="228" t="str">
        <f t="shared" si="26"/>
        <v>ぐ４４</v>
      </c>
      <c r="G219" s="81" t="str">
        <f t="shared" si="27"/>
        <v>高田貴代美</v>
      </c>
      <c r="H219" s="148" t="s">
        <v>666</v>
      </c>
      <c r="I219" s="230" t="s">
        <v>303</v>
      </c>
      <c r="J219" s="82">
        <v>1964</v>
      </c>
      <c r="K219" s="219">
        <f t="shared" si="28"/>
        <v>53</v>
      </c>
      <c r="L219" s="81" t="str">
        <f t="shared" si="25"/>
        <v>OK</v>
      </c>
      <c r="M219" s="217" t="s">
        <v>406</v>
      </c>
    </row>
    <row r="220" spans="1:13" s="206" customFormat="1" x14ac:dyDescent="0.15">
      <c r="A220" s="81" t="s">
        <v>789</v>
      </c>
      <c r="B220" s="111" t="s">
        <v>790</v>
      </c>
      <c r="C220" s="111" t="s">
        <v>791</v>
      </c>
      <c r="D220" s="205" t="s">
        <v>665</v>
      </c>
      <c r="E220" s="81"/>
      <c r="F220" s="228" t="str">
        <f t="shared" si="26"/>
        <v>ぐ４５</v>
      </c>
      <c r="G220" s="81" t="str">
        <f t="shared" si="27"/>
        <v>森田千瑛</v>
      </c>
      <c r="H220" s="148" t="s">
        <v>666</v>
      </c>
      <c r="I220" s="230" t="s">
        <v>303</v>
      </c>
      <c r="J220" s="82">
        <v>1987</v>
      </c>
      <c r="K220" s="219">
        <f t="shared" si="28"/>
        <v>30</v>
      </c>
      <c r="L220" s="81" t="str">
        <f t="shared" si="25"/>
        <v>OK</v>
      </c>
      <c r="M220" s="209" t="s">
        <v>287</v>
      </c>
    </row>
    <row r="221" spans="1:13" s="206" customFormat="1" x14ac:dyDescent="0.15">
      <c r="A221" s="81" t="s">
        <v>792</v>
      </c>
      <c r="B221" s="111" t="s">
        <v>793</v>
      </c>
      <c r="C221" s="111" t="s">
        <v>794</v>
      </c>
      <c r="D221" s="205" t="s">
        <v>665</v>
      </c>
      <c r="E221" s="81"/>
      <c r="F221" s="228" t="str">
        <f t="shared" si="26"/>
        <v>ぐ４６</v>
      </c>
      <c r="G221" s="81" t="str">
        <f t="shared" si="27"/>
        <v>吉村安梨佐</v>
      </c>
      <c r="H221" s="148" t="s">
        <v>666</v>
      </c>
      <c r="I221" s="230" t="s">
        <v>303</v>
      </c>
      <c r="J221" s="82">
        <v>1986</v>
      </c>
      <c r="K221" s="219">
        <f t="shared" si="28"/>
        <v>31</v>
      </c>
      <c r="L221" s="81" t="str">
        <f t="shared" si="25"/>
        <v>OK</v>
      </c>
      <c r="M221" s="209" t="s">
        <v>287</v>
      </c>
    </row>
    <row r="222" spans="1:13" s="206" customFormat="1" x14ac:dyDescent="0.15">
      <c r="A222" s="81" t="s">
        <v>795</v>
      </c>
      <c r="B222" s="111" t="s">
        <v>645</v>
      </c>
      <c r="C222" s="111" t="s">
        <v>778</v>
      </c>
      <c r="D222" s="205" t="s">
        <v>665</v>
      </c>
      <c r="E222" s="81"/>
      <c r="F222" s="228" t="str">
        <f t="shared" si="26"/>
        <v>ぐ４７</v>
      </c>
      <c r="G222" s="81" t="str">
        <f t="shared" si="27"/>
        <v>岩崎順子</v>
      </c>
      <c r="H222" s="148" t="s">
        <v>666</v>
      </c>
      <c r="I222" s="230" t="s">
        <v>303</v>
      </c>
      <c r="J222" s="82">
        <v>1977</v>
      </c>
      <c r="K222" s="219">
        <f t="shared" si="28"/>
        <v>40</v>
      </c>
      <c r="L222" s="81" t="str">
        <f t="shared" si="25"/>
        <v>OK</v>
      </c>
      <c r="M222" s="209" t="s">
        <v>287</v>
      </c>
    </row>
    <row r="223" spans="1:13" s="206" customFormat="1" x14ac:dyDescent="0.15">
      <c r="A223" s="81" t="s">
        <v>796</v>
      </c>
      <c r="B223" s="111" t="s">
        <v>361</v>
      </c>
      <c r="C223" s="111" t="s">
        <v>797</v>
      </c>
      <c r="D223" s="205" t="s">
        <v>665</v>
      </c>
      <c r="E223" s="81"/>
      <c r="F223" s="228" t="str">
        <f t="shared" si="26"/>
        <v>ぐ４８</v>
      </c>
      <c r="G223" s="81" t="str">
        <f t="shared" si="27"/>
        <v>八木郊美</v>
      </c>
      <c r="H223" s="148" t="s">
        <v>666</v>
      </c>
      <c r="I223" s="230" t="s">
        <v>303</v>
      </c>
      <c r="J223" s="82">
        <v>1968</v>
      </c>
      <c r="K223" s="219">
        <f t="shared" si="28"/>
        <v>49</v>
      </c>
      <c r="L223" s="81" t="str">
        <f t="shared" si="25"/>
        <v>OK</v>
      </c>
      <c r="M223" s="209" t="s">
        <v>719</v>
      </c>
    </row>
    <row r="224" spans="1:13" s="206" customFormat="1" x14ac:dyDescent="0.15">
      <c r="A224" s="81" t="s">
        <v>798</v>
      </c>
      <c r="B224" s="111" t="s">
        <v>540</v>
      </c>
      <c r="C224" s="111" t="s">
        <v>799</v>
      </c>
      <c r="D224" s="205" t="s">
        <v>665</v>
      </c>
      <c r="E224" s="81"/>
      <c r="F224" s="228" t="str">
        <f t="shared" si="26"/>
        <v>ぐ４９</v>
      </c>
      <c r="G224" s="81" t="str">
        <f t="shared" si="27"/>
        <v>村尾直子</v>
      </c>
      <c r="H224" s="148" t="s">
        <v>666</v>
      </c>
      <c r="I224" s="230" t="s">
        <v>303</v>
      </c>
      <c r="J224" s="82">
        <v>1977</v>
      </c>
      <c r="K224" s="219">
        <f t="shared" si="28"/>
        <v>40</v>
      </c>
      <c r="L224" s="81" t="str">
        <f t="shared" si="25"/>
        <v>OK</v>
      </c>
      <c r="M224" s="209" t="s">
        <v>719</v>
      </c>
    </row>
    <row r="225" spans="1:13" s="206" customFormat="1" x14ac:dyDescent="0.15">
      <c r="A225" s="81" t="s">
        <v>800</v>
      </c>
      <c r="B225" s="111" t="s">
        <v>801</v>
      </c>
      <c r="C225" s="111" t="s">
        <v>802</v>
      </c>
      <c r="D225" s="205" t="s">
        <v>665</v>
      </c>
      <c r="E225" s="81"/>
      <c r="F225" s="228" t="str">
        <f t="shared" si="26"/>
        <v>ぐ５０</v>
      </c>
      <c r="G225" s="81" t="str">
        <f t="shared" si="27"/>
        <v>大家香</v>
      </c>
      <c r="H225" s="148" t="s">
        <v>666</v>
      </c>
      <c r="I225" s="230" t="s">
        <v>303</v>
      </c>
      <c r="J225" s="82">
        <v>1966</v>
      </c>
      <c r="K225" s="219">
        <f t="shared" si="28"/>
        <v>51</v>
      </c>
      <c r="L225" s="81" t="str">
        <f t="shared" si="25"/>
        <v>OK</v>
      </c>
      <c r="M225" s="209" t="s">
        <v>719</v>
      </c>
    </row>
    <row r="226" spans="1:13" x14ac:dyDescent="0.15">
      <c r="B226" s="83"/>
      <c r="C226" s="83"/>
      <c r="D226" s="205"/>
      <c r="F226" s="213"/>
      <c r="K226" s="219"/>
      <c r="L226" s="213" t="e">
        <f>#N/A</f>
        <v>#N/A</v>
      </c>
    </row>
    <row r="227" spans="1:13" x14ac:dyDescent="0.15">
      <c r="B227" s="83"/>
      <c r="C227" s="83"/>
      <c r="D227" s="83"/>
      <c r="F227" s="213"/>
      <c r="K227" s="219"/>
      <c r="L227" s="213" t="e">
        <f>#N/A</f>
        <v>#N/A</v>
      </c>
    </row>
    <row r="228" spans="1:13" x14ac:dyDescent="0.15">
      <c r="A228" s="83" t="s">
        <v>803</v>
      </c>
      <c r="B228" s="81" t="s">
        <v>804</v>
      </c>
      <c r="C228" s="81" t="s">
        <v>805</v>
      </c>
      <c r="D228" s="83" t="s">
        <v>806</v>
      </c>
      <c r="F228" s="81" t="str">
        <f>A228</f>
        <v>け０１</v>
      </c>
      <c r="G228" s="81" t="str">
        <f t="shared" ref="G228:G272" si="29">B228&amp;C228</f>
        <v>稲岡和紀</v>
      </c>
      <c r="H228" s="109" t="s">
        <v>807</v>
      </c>
      <c r="I228" s="109" t="s">
        <v>278</v>
      </c>
      <c r="J228" s="82">
        <v>1978</v>
      </c>
      <c r="K228" s="82">
        <f>IF(J228="","",(2017-J228))</f>
        <v>39</v>
      </c>
      <c r="L228" s="213" t="str">
        <f t="shared" ref="L228:L272" si="30">IF(G228="","",IF(COUNTIF($G$24:$G$537,G228)&gt;1,"2重登録","OK"))</f>
        <v>OK</v>
      </c>
      <c r="M228" s="111" t="s">
        <v>406</v>
      </c>
    </row>
    <row r="229" spans="1:13" x14ac:dyDescent="0.15">
      <c r="A229" s="83" t="s">
        <v>808</v>
      </c>
      <c r="B229" s="81" t="s">
        <v>809</v>
      </c>
      <c r="C229" s="81" t="s">
        <v>810</v>
      </c>
      <c r="D229" s="83" t="s">
        <v>806</v>
      </c>
      <c r="F229" s="81" t="str">
        <f t="shared" ref="F229:F286" si="31">A229</f>
        <v>け０２</v>
      </c>
      <c r="G229" s="81" t="str">
        <f t="shared" si="29"/>
        <v>岩渕光紀</v>
      </c>
      <c r="H229" s="109" t="s">
        <v>807</v>
      </c>
      <c r="I229" s="109" t="s">
        <v>278</v>
      </c>
      <c r="J229" s="82">
        <v>1991</v>
      </c>
      <c r="K229" s="82">
        <f t="shared" ref="K229:K272" si="32">IF(J229="","",(2017-J229))</f>
        <v>26</v>
      </c>
      <c r="L229" s="213" t="str">
        <f t="shared" si="30"/>
        <v>OK</v>
      </c>
      <c r="M229" s="209" t="s">
        <v>283</v>
      </c>
    </row>
    <row r="230" spans="1:13" x14ac:dyDescent="0.15">
      <c r="A230" s="83" t="s">
        <v>811</v>
      </c>
      <c r="B230" s="81" t="s">
        <v>812</v>
      </c>
      <c r="C230" s="81" t="s">
        <v>813</v>
      </c>
      <c r="D230" s="83" t="s">
        <v>806</v>
      </c>
      <c r="F230" s="81" t="str">
        <f t="shared" si="31"/>
        <v>け０３</v>
      </c>
      <c r="G230" s="81" t="str">
        <f t="shared" si="29"/>
        <v>梅津圭</v>
      </c>
      <c r="H230" s="109" t="s">
        <v>807</v>
      </c>
      <c r="I230" s="109" t="s">
        <v>278</v>
      </c>
      <c r="J230" s="82">
        <v>1992</v>
      </c>
      <c r="K230" s="82">
        <f t="shared" si="32"/>
        <v>25</v>
      </c>
      <c r="L230" s="213" t="str">
        <f t="shared" si="30"/>
        <v>OK</v>
      </c>
      <c r="M230" s="81" t="s">
        <v>814</v>
      </c>
    </row>
    <row r="231" spans="1:13" x14ac:dyDescent="0.15">
      <c r="A231" s="83" t="s">
        <v>815</v>
      </c>
      <c r="B231" s="81" t="s">
        <v>442</v>
      </c>
      <c r="C231" s="81" t="s">
        <v>816</v>
      </c>
      <c r="D231" s="83" t="s">
        <v>806</v>
      </c>
      <c r="F231" s="81" t="str">
        <f t="shared" si="31"/>
        <v>け０４</v>
      </c>
      <c r="G231" s="81" t="str">
        <f t="shared" si="29"/>
        <v>岡本大樹</v>
      </c>
      <c r="H231" s="109" t="s">
        <v>807</v>
      </c>
      <c r="I231" s="109" t="s">
        <v>278</v>
      </c>
      <c r="J231" s="82">
        <v>1982</v>
      </c>
      <c r="K231" s="82">
        <f t="shared" si="32"/>
        <v>35</v>
      </c>
      <c r="L231" s="213" t="str">
        <f t="shared" si="30"/>
        <v>OK</v>
      </c>
      <c r="M231" s="81" t="s">
        <v>422</v>
      </c>
    </row>
    <row r="232" spans="1:13" x14ac:dyDescent="0.15">
      <c r="A232" s="83" t="s">
        <v>76</v>
      </c>
      <c r="B232" s="81" t="s">
        <v>817</v>
      </c>
      <c r="C232" s="81" t="s">
        <v>818</v>
      </c>
      <c r="D232" s="83" t="s">
        <v>806</v>
      </c>
      <c r="F232" s="81" t="str">
        <f t="shared" si="31"/>
        <v>け０５</v>
      </c>
      <c r="G232" s="81" t="str">
        <f t="shared" si="29"/>
        <v>押谷繁樹</v>
      </c>
      <c r="H232" s="109" t="s">
        <v>807</v>
      </c>
      <c r="I232" s="109" t="s">
        <v>278</v>
      </c>
      <c r="J232" s="82">
        <v>1981</v>
      </c>
      <c r="K232" s="82">
        <f t="shared" si="32"/>
        <v>36</v>
      </c>
      <c r="L232" s="213" t="str">
        <f t="shared" si="30"/>
        <v>OK</v>
      </c>
      <c r="M232" s="81" t="s">
        <v>325</v>
      </c>
    </row>
    <row r="233" spans="1:13" x14ac:dyDescent="0.15">
      <c r="A233" s="83" t="s">
        <v>819</v>
      </c>
      <c r="B233" s="83" t="s">
        <v>820</v>
      </c>
      <c r="C233" s="83" t="s">
        <v>821</v>
      </c>
      <c r="D233" s="81" t="s">
        <v>806</v>
      </c>
      <c r="F233" s="81" t="str">
        <f t="shared" si="31"/>
        <v>け０６</v>
      </c>
      <c r="G233" s="81" t="str">
        <f t="shared" si="29"/>
        <v>小笠原光雄</v>
      </c>
      <c r="H233" s="109" t="s">
        <v>807</v>
      </c>
      <c r="I233" s="109" t="s">
        <v>278</v>
      </c>
      <c r="J233" s="129">
        <v>1963</v>
      </c>
      <c r="K233" s="82">
        <f t="shared" si="32"/>
        <v>54</v>
      </c>
      <c r="L233" s="213" t="str">
        <f t="shared" si="30"/>
        <v>OK</v>
      </c>
      <c r="M233" s="111" t="s">
        <v>406</v>
      </c>
    </row>
    <row r="234" spans="1:13" x14ac:dyDescent="0.15">
      <c r="A234" s="83" t="s">
        <v>822</v>
      </c>
      <c r="B234" s="83" t="s">
        <v>583</v>
      </c>
      <c r="C234" s="81" t="s">
        <v>823</v>
      </c>
      <c r="D234" s="83" t="s">
        <v>806</v>
      </c>
      <c r="F234" s="81" t="str">
        <f t="shared" si="31"/>
        <v>け０７</v>
      </c>
      <c r="G234" s="81" t="str">
        <f t="shared" si="29"/>
        <v>大島浩範</v>
      </c>
      <c r="H234" s="109" t="s">
        <v>807</v>
      </c>
      <c r="I234" s="109" t="s">
        <v>278</v>
      </c>
      <c r="J234" s="82">
        <v>1988</v>
      </c>
      <c r="K234" s="82">
        <f t="shared" si="32"/>
        <v>29</v>
      </c>
      <c r="L234" s="213" t="str">
        <f t="shared" si="30"/>
        <v>OK</v>
      </c>
      <c r="M234" s="81" t="s">
        <v>287</v>
      </c>
    </row>
    <row r="235" spans="1:13" x14ac:dyDescent="0.15">
      <c r="A235" s="83" t="s">
        <v>824</v>
      </c>
      <c r="B235" s="83" t="s">
        <v>825</v>
      </c>
      <c r="C235" s="83" t="s">
        <v>826</v>
      </c>
      <c r="D235" s="83" t="s">
        <v>806</v>
      </c>
      <c r="F235" s="81" t="str">
        <f t="shared" si="31"/>
        <v>け０８</v>
      </c>
      <c r="G235" s="83" t="str">
        <f t="shared" si="29"/>
        <v>川上政治</v>
      </c>
      <c r="H235" s="109" t="s">
        <v>807</v>
      </c>
      <c r="I235" s="109" t="s">
        <v>278</v>
      </c>
      <c r="J235" s="129">
        <v>1970</v>
      </c>
      <c r="K235" s="82">
        <f t="shared" si="32"/>
        <v>47</v>
      </c>
      <c r="L235" s="213" t="str">
        <f t="shared" si="30"/>
        <v>OK</v>
      </c>
      <c r="M235" s="111" t="s">
        <v>406</v>
      </c>
    </row>
    <row r="236" spans="1:13" x14ac:dyDescent="0.15">
      <c r="A236" s="83" t="s">
        <v>83</v>
      </c>
      <c r="B236" s="81" t="s">
        <v>827</v>
      </c>
      <c r="C236" s="81" t="s">
        <v>828</v>
      </c>
      <c r="D236" s="81" t="s">
        <v>806</v>
      </c>
      <c r="E236" s="81" t="s">
        <v>631</v>
      </c>
      <c r="F236" s="81" t="str">
        <f t="shared" si="31"/>
        <v>け０９</v>
      </c>
      <c r="G236" s="81" t="str">
        <f t="shared" si="29"/>
        <v>上村悠大</v>
      </c>
      <c r="H236" s="109" t="s">
        <v>807</v>
      </c>
      <c r="I236" s="109" t="s">
        <v>278</v>
      </c>
      <c r="J236" s="82">
        <v>2001</v>
      </c>
      <c r="K236" s="82">
        <f t="shared" si="32"/>
        <v>16</v>
      </c>
      <c r="L236" s="213" t="str">
        <f t="shared" si="30"/>
        <v>OK</v>
      </c>
      <c r="M236" s="81" t="s">
        <v>279</v>
      </c>
    </row>
    <row r="237" spans="1:13" x14ac:dyDescent="0.15">
      <c r="A237" s="83" t="s">
        <v>89</v>
      </c>
      <c r="B237" s="81" t="s">
        <v>827</v>
      </c>
      <c r="C237" s="81" t="s">
        <v>829</v>
      </c>
      <c r="D237" s="83" t="s">
        <v>806</v>
      </c>
      <c r="F237" s="81" t="str">
        <f t="shared" si="31"/>
        <v>け１０</v>
      </c>
      <c r="G237" s="81" t="str">
        <f t="shared" si="29"/>
        <v>上村　武</v>
      </c>
      <c r="H237" s="109" t="s">
        <v>807</v>
      </c>
      <c r="I237" s="109" t="s">
        <v>278</v>
      </c>
      <c r="J237" s="82">
        <v>1978</v>
      </c>
      <c r="K237" s="82">
        <f t="shared" si="32"/>
        <v>39</v>
      </c>
      <c r="L237" s="213" t="str">
        <f t="shared" si="30"/>
        <v>OK</v>
      </c>
      <c r="M237" s="81" t="s">
        <v>279</v>
      </c>
    </row>
    <row r="238" spans="1:13" x14ac:dyDescent="0.15">
      <c r="A238" s="83" t="s">
        <v>830</v>
      </c>
      <c r="B238" s="100" t="s">
        <v>825</v>
      </c>
      <c r="C238" s="100" t="s">
        <v>831</v>
      </c>
      <c r="D238" s="81" t="s">
        <v>806</v>
      </c>
      <c r="E238" s="81" t="s">
        <v>631</v>
      </c>
      <c r="F238" s="81" t="str">
        <f t="shared" si="31"/>
        <v>け１１</v>
      </c>
      <c r="G238" s="81" t="str">
        <f t="shared" si="29"/>
        <v>川上悠作</v>
      </c>
      <c r="H238" s="109" t="s">
        <v>807</v>
      </c>
      <c r="I238" s="109" t="s">
        <v>278</v>
      </c>
      <c r="J238" s="129">
        <v>2000</v>
      </c>
      <c r="K238" s="82">
        <f t="shared" si="32"/>
        <v>17</v>
      </c>
      <c r="L238" s="213" t="str">
        <f t="shared" si="30"/>
        <v>OK</v>
      </c>
      <c r="M238" s="111" t="s">
        <v>406</v>
      </c>
    </row>
    <row r="239" spans="1:13" x14ac:dyDescent="0.15">
      <c r="A239" s="83" t="s">
        <v>60</v>
      </c>
      <c r="B239" s="83" t="s">
        <v>832</v>
      </c>
      <c r="C239" s="83" t="s">
        <v>833</v>
      </c>
      <c r="D239" s="81" t="s">
        <v>806</v>
      </c>
      <c r="F239" s="81" t="str">
        <f t="shared" si="31"/>
        <v>け１２</v>
      </c>
      <c r="G239" s="81" t="str">
        <f t="shared" si="29"/>
        <v>川並和之</v>
      </c>
      <c r="H239" s="109" t="s">
        <v>807</v>
      </c>
      <c r="I239" s="109" t="s">
        <v>278</v>
      </c>
      <c r="J239" s="129">
        <v>1959</v>
      </c>
      <c r="K239" s="82">
        <f t="shared" si="32"/>
        <v>58</v>
      </c>
      <c r="L239" s="213" t="str">
        <f t="shared" si="30"/>
        <v>OK</v>
      </c>
      <c r="M239" s="111" t="s">
        <v>406</v>
      </c>
    </row>
    <row r="240" spans="1:13" x14ac:dyDescent="0.15">
      <c r="A240" s="83" t="s">
        <v>834</v>
      </c>
      <c r="B240" s="81" t="s">
        <v>370</v>
      </c>
      <c r="C240" s="81" t="s">
        <v>835</v>
      </c>
      <c r="D240" s="83" t="s">
        <v>806</v>
      </c>
      <c r="F240" s="81" t="str">
        <f t="shared" si="31"/>
        <v>け１３</v>
      </c>
      <c r="G240" s="81" t="str">
        <f t="shared" si="29"/>
        <v>木村　誠</v>
      </c>
      <c r="H240" s="109" t="s">
        <v>807</v>
      </c>
      <c r="I240" s="109" t="s">
        <v>278</v>
      </c>
      <c r="J240" s="82">
        <v>1968</v>
      </c>
      <c r="K240" s="82">
        <f t="shared" si="32"/>
        <v>49</v>
      </c>
      <c r="L240" s="213" t="str">
        <f t="shared" si="30"/>
        <v>OK</v>
      </c>
      <c r="M240" s="81" t="s">
        <v>287</v>
      </c>
    </row>
    <row r="241" spans="1:13" x14ac:dyDescent="0.15">
      <c r="A241" s="83" t="s">
        <v>836</v>
      </c>
      <c r="B241" s="83" t="s">
        <v>837</v>
      </c>
      <c r="C241" s="83" t="s">
        <v>838</v>
      </c>
      <c r="D241" s="81" t="s">
        <v>806</v>
      </c>
      <c r="F241" s="81" t="str">
        <f t="shared" si="31"/>
        <v>け１４</v>
      </c>
      <c r="G241" s="81" t="str">
        <f t="shared" si="29"/>
        <v>菊居龍之介</v>
      </c>
      <c r="H241" s="109" t="s">
        <v>807</v>
      </c>
      <c r="I241" s="109" t="s">
        <v>278</v>
      </c>
      <c r="J241" s="129">
        <v>1997</v>
      </c>
      <c r="K241" s="82">
        <f t="shared" si="32"/>
        <v>20</v>
      </c>
      <c r="L241" s="213" t="str">
        <f t="shared" si="30"/>
        <v>OK</v>
      </c>
      <c r="M241" s="81" t="s">
        <v>311</v>
      </c>
    </row>
    <row r="242" spans="1:13" x14ac:dyDescent="0.15">
      <c r="A242" s="83" t="s">
        <v>839</v>
      </c>
      <c r="B242" s="83" t="s">
        <v>370</v>
      </c>
      <c r="C242" s="83" t="s">
        <v>840</v>
      </c>
      <c r="D242" s="81" t="s">
        <v>806</v>
      </c>
      <c r="F242" s="81" t="str">
        <f t="shared" si="31"/>
        <v>け１５</v>
      </c>
      <c r="G242" s="81" t="str">
        <f t="shared" si="29"/>
        <v>木村善和</v>
      </c>
      <c r="H242" s="109" t="s">
        <v>807</v>
      </c>
      <c r="I242" s="109" t="s">
        <v>278</v>
      </c>
      <c r="J242" s="129">
        <v>1962</v>
      </c>
      <c r="K242" s="82">
        <f t="shared" si="32"/>
        <v>55</v>
      </c>
      <c r="L242" s="213" t="str">
        <f t="shared" si="30"/>
        <v>OK</v>
      </c>
      <c r="M242" s="81" t="s">
        <v>841</v>
      </c>
    </row>
    <row r="243" spans="1:13" x14ac:dyDescent="0.15">
      <c r="A243" s="83" t="s">
        <v>842</v>
      </c>
      <c r="B243" s="83" t="s">
        <v>574</v>
      </c>
      <c r="C243" s="83" t="s">
        <v>843</v>
      </c>
      <c r="D243" s="81" t="s">
        <v>806</v>
      </c>
      <c r="F243" s="81" t="str">
        <f t="shared" si="31"/>
        <v>け１６</v>
      </c>
      <c r="G243" s="81" t="str">
        <f t="shared" si="29"/>
        <v>竹村　治</v>
      </c>
      <c r="H243" s="109" t="s">
        <v>807</v>
      </c>
      <c r="I243" s="109" t="s">
        <v>278</v>
      </c>
      <c r="J243" s="129">
        <v>1961</v>
      </c>
      <c r="K243" s="82">
        <f t="shared" si="32"/>
        <v>56</v>
      </c>
      <c r="L243" s="213" t="str">
        <f t="shared" si="30"/>
        <v>OK</v>
      </c>
      <c r="M243" s="81" t="s">
        <v>844</v>
      </c>
    </row>
    <row r="244" spans="1:13" x14ac:dyDescent="0.15">
      <c r="A244" s="83" t="s">
        <v>845</v>
      </c>
      <c r="B244" s="81" t="s">
        <v>511</v>
      </c>
      <c r="C244" s="81" t="s">
        <v>846</v>
      </c>
      <c r="D244" s="83" t="s">
        <v>806</v>
      </c>
      <c r="F244" s="81" t="str">
        <f t="shared" si="31"/>
        <v>け１７</v>
      </c>
      <c r="G244" s="83" t="str">
        <f t="shared" si="29"/>
        <v>田中　淳</v>
      </c>
      <c r="H244" s="109" t="s">
        <v>807</v>
      </c>
      <c r="I244" s="109" t="s">
        <v>278</v>
      </c>
      <c r="J244" s="82">
        <v>1989</v>
      </c>
      <c r="K244" s="82">
        <f t="shared" si="32"/>
        <v>28</v>
      </c>
      <c r="L244" s="213" t="str">
        <f t="shared" si="30"/>
        <v>OK</v>
      </c>
      <c r="M244" s="111" t="s">
        <v>406</v>
      </c>
    </row>
    <row r="245" spans="1:13" x14ac:dyDescent="0.15">
      <c r="A245" s="83" t="s">
        <v>71</v>
      </c>
      <c r="B245" s="83" t="s">
        <v>711</v>
      </c>
      <c r="C245" s="83" t="s">
        <v>847</v>
      </c>
      <c r="D245" s="81" t="s">
        <v>806</v>
      </c>
      <c r="F245" s="81" t="str">
        <f t="shared" si="31"/>
        <v>け１８</v>
      </c>
      <c r="G245" s="81" t="str">
        <f t="shared" si="29"/>
        <v>坪田真嘉</v>
      </c>
      <c r="H245" s="109" t="s">
        <v>807</v>
      </c>
      <c r="I245" s="109" t="s">
        <v>278</v>
      </c>
      <c r="J245" s="129">
        <v>1976</v>
      </c>
      <c r="K245" s="82">
        <f t="shared" si="32"/>
        <v>41</v>
      </c>
      <c r="L245" s="213" t="str">
        <f t="shared" si="30"/>
        <v>OK</v>
      </c>
      <c r="M245" s="111" t="s">
        <v>406</v>
      </c>
    </row>
    <row r="246" spans="1:13" x14ac:dyDescent="0.15">
      <c r="A246" s="83" t="s">
        <v>848</v>
      </c>
      <c r="B246" s="83" t="s">
        <v>849</v>
      </c>
      <c r="C246" s="83" t="s">
        <v>850</v>
      </c>
      <c r="D246" s="81" t="s">
        <v>806</v>
      </c>
      <c r="F246" s="81" t="str">
        <f t="shared" si="31"/>
        <v>け１９</v>
      </c>
      <c r="G246" s="81" t="str">
        <f t="shared" si="29"/>
        <v>永里裕次</v>
      </c>
      <c r="H246" s="109" t="s">
        <v>807</v>
      </c>
      <c r="I246" s="109" t="s">
        <v>278</v>
      </c>
      <c r="J246" s="129">
        <v>1979</v>
      </c>
      <c r="K246" s="82">
        <f t="shared" si="32"/>
        <v>38</v>
      </c>
      <c r="L246" s="213" t="str">
        <f t="shared" si="30"/>
        <v>OK</v>
      </c>
      <c r="M246" s="81" t="s">
        <v>851</v>
      </c>
    </row>
    <row r="247" spans="1:13" x14ac:dyDescent="0.15">
      <c r="A247" s="83" t="s">
        <v>852</v>
      </c>
      <c r="B247" s="83" t="s">
        <v>853</v>
      </c>
      <c r="C247" s="83" t="s">
        <v>854</v>
      </c>
      <c r="D247" s="83" t="s">
        <v>806</v>
      </c>
      <c r="E247" s="83"/>
      <c r="F247" s="81" t="str">
        <f t="shared" si="31"/>
        <v>け２０</v>
      </c>
      <c r="G247" s="83" t="str">
        <f t="shared" si="29"/>
        <v>中西勇夫</v>
      </c>
      <c r="H247" s="109" t="s">
        <v>807</v>
      </c>
      <c r="I247" s="109" t="s">
        <v>278</v>
      </c>
      <c r="J247" s="129">
        <v>1986</v>
      </c>
      <c r="K247" s="82">
        <f t="shared" si="32"/>
        <v>31</v>
      </c>
      <c r="L247" s="213" t="str">
        <f t="shared" si="30"/>
        <v>OK</v>
      </c>
      <c r="M247" s="111" t="s">
        <v>406</v>
      </c>
    </row>
    <row r="248" spans="1:13" x14ac:dyDescent="0.15">
      <c r="A248" s="83" t="s">
        <v>855</v>
      </c>
      <c r="B248" s="81" t="s">
        <v>853</v>
      </c>
      <c r="C248" s="81" t="s">
        <v>856</v>
      </c>
      <c r="D248" s="83" t="s">
        <v>806</v>
      </c>
      <c r="F248" s="81" t="str">
        <f t="shared" si="31"/>
        <v>け２１</v>
      </c>
      <c r="G248" s="81" t="str">
        <f t="shared" si="29"/>
        <v>中西泰輝</v>
      </c>
      <c r="H248" s="109" t="s">
        <v>807</v>
      </c>
      <c r="I248" s="109" t="s">
        <v>278</v>
      </c>
      <c r="J248" s="82">
        <v>1992</v>
      </c>
      <c r="K248" s="82">
        <f t="shared" si="32"/>
        <v>25</v>
      </c>
      <c r="L248" s="213" t="str">
        <f t="shared" si="30"/>
        <v>OK</v>
      </c>
      <c r="M248" s="81" t="s">
        <v>383</v>
      </c>
    </row>
    <row r="249" spans="1:13" x14ac:dyDescent="0.15">
      <c r="A249" s="83" t="s">
        <v>857</v>
      </c>
      <c r="B249" s="83" t="s">
        <v>292</v>
      </c>
      <c r="C249" s="83" t="s">
        <v>858</v>
      </c>
      <c r="D249" s="81" t="s">
        <v>806</v>
      </c>
      <c r="F249" s="81" t="str">
        <f t="shared" si="31"/>
        <v>け２２</v>
      </c>
      <c r="G249" s="81" t="str">
        <f t="shared" si="29"/>
        <v>中村喜彦</v>
      </c>
      <c r="H249" s="109" t="s">
        <v>807</v>
      </c>
      <c r="I249" s="109" t="s">
        <v>278</v>
      </c>
      <c r="J249" s="129">
        <v>1957</v>
      </c>
      <c r="K249" s="82">
        <f t="shared" si="32"/>
        <v>60</v>
      </c>
      <c r="L249" s="213" t="str">
        <f t="shared" si="30"/>
        <v>OK</v>
      </c>
      <c r="M249" s="111" t="s">
        <v>406</v>
      </c>
    </row>
    <row r="250" spans="1:13" x14ac:dyDescent="0.15">
      <c r="A250" s="83" t="s">
        <v>859</v>
      </c>
      <c r="B250" s="83" t="s">
        <v>292</v>
      </c>
      <c r="C250" s="83" t="s">
        <v>860</v>
      </c>
      <c r="D250" s="81" t="s">
        <v>806</v>
      </c>
      <c r="F250" s="81" t="str">
        <f t="shared" si="31"/>
        <v>け２３</v>
      </c>
      <c r="G250" s="81" t="str">
        <f t="shared" si="29"/>
        <v>中村浩之</v>
      </c>
      <c r="H250" s="109" t="s">
        <v>807</v>
      </c>
      <c r="I250" s="109" t="s">
        <v>278</v>
      </c>
      <c r="J250" s="129">
        <v>1981</v>
      </c>
      <c r="K250" s="82">
        <f t="shared" si="32"/>
        <v>36</v>
      </c>
      <c r="L250" s="213" t="str">
        <f t="shared" si="30"/>
        <v>OK</v>
      </c>
      <c r="M250" s="111" t="s">
        <v>406</v>
      </c>
    </row>
    <row r="251" spans="1:13" x14ac:dyDescent="0.15">
      <c r="A251" s="83" t="s">
        <v>861</v>
      </c>
      <c r="B251" s="81" t="s">
        <v>411</v>
      </c>
      <c r="C251" s="81" t="s">
        <v>862</v>
      </c>
      <c r="D251" s="83" t="s">
        <v>806</v>
      </c>
      <c r="F251" s="81" t="str">
        <f t="shared" si="31"/>
        <v>け２４</v>
      </c>
      <c r="G251" s="81" t="str">
        <f t="shared" si="29"/>
        <v>西田和教</v>
      </c>
      <c r="H251" s="109" t="s">
        <v>807</v>
      </c>
      <c r="I251" s="109" t="s">
        <v>278</v>
      </c>
      <c r="J251" s="82">
        <v>1961</v>
      </c>
      <c r="K251" s="82">
        <f t="shared" si="32"/>
        <v>56</v>
      </c>
      <c r="L251" s="213" t="str">
        <f t="shared" si="30"/>
        <v>OK</v>
      </c>
      <c r="M251" s="81" t="s">
        <v>279</v>
      </c>
    </row>
    <row r="252" spans="1:13" x14ac:dyDescent="0.15">
      <c r="A252" s="83" t="s">
        <v>863</v>
      </c>
      <c r="B252" s="81" t="s">
        <v>313</v>
      </c>
      <c r="C252" s="81" t="s">
        <v>864</v>
      </c>
      <c r="D252" s="83" t="s">
        <v>806</v>
      </c>
      <c r="F252" s="81" t="str">
        <f t="shared" si="31"/>
        <v>け２５</v>
      </c>
      <c r="G252" s="81" t="str">
        <f t="shared" si="29"/>
        <v>宮村知宏</v>
      </c>
      <c r="H252" s="109" t="s">
        <v>807</v>
      </c>
      <c r="I252" s="109" t="s">
        <v>278</v>
      </c>
      <c r="J252" s="82">
        <v>1971</v>
      </c>
      <c r="K252" s="82">
        <f t="shared" si="32"/>
        <v>46</v>
      </c>
      <c r="L252" s="213" t="str">
        <f t="shared" si="30"/>
        <v>OK</v>
      </c>
      <c r="M252" s="81" t="s">
        <v>311</v>
      </c>
    </row>
    <row r="253" spans="1:13" x14ac:dyDescent="0.15">
      <c r="A253" s="83" t="s">
        <v>70</v>
      </c>
      <c r="B253" s="83" t="s">
        <v>865</v>
      </c>
      <c r="C253" s="83" t="s">
        <v>866</v>
      </c>
      <c r="D253" s="81" t="s">
        <v>806</v>
      </c>
      <c r="F253" s="81" t="str">
        <f t="shared" si="31"/>
        <v>け２６</v>
      </c>
      <c r="G253" s="81" t="str">
        <f t="shared" si="29"/>
        <v>宮嶋利行</v>
      </c>
      <c r="H253" s="109" t="s">
        <v>807</v>
      </c>
      <c r="I253" s="109" t="s">
        <v>278</v>
      </c>
      <c r="J253" s="129">
        <v>1961</v>
      </c>
      <c r="K253" s="82">
        <f t="shared" si="32"/>
        <v>56</v>
      </c>
      <c r="L253" s="213" t="str">
        <f t="shared" si="30"/>
        <v>OK</v>
      </c>
      <c r="M253" s="81" t="s">
        <v>311</v>
      </c>
    </row>
    <row r="254" spans="1:13" x14ac:dyDescent="0.15">
      <c r="A254" s="83" t="s">
        <v>867</v>
      </c>
      <c r="B254" s="83" t="s">
        <v>868</v>
      </c>
      <c r="C254" s="83" t="s">
        <v>869</v>
      </c>
      <c r="D254" s="81" t="s">
        <v>806</v>
      </c>
      <c r="F254" s="81" t="str">
        <f t="shared" si="31"/>
        <v>け２７</v>
      </c>
      <c r="G254" s="81" t="str">
        <f t="shared" si="29"/>
        <v>山口直彦</v>
      </c>
      <c r="H254" s="109" t="s">
        <v>807</v>
      </c>
      <c r="I254" s="109" t="s">
        <v>278</v>
      </c>
      <c r="J254" s="129">
        <v>1986</v>
      </c>
      <c r="K254" s="82">
        <f t="shared" si="32"/>
        <v>31</v>
      </c>
      <c r="L254" s="213" t="str">
        <f t="shared" si="30"/>
        <v>OK</v>
      </c>
      <c r="M254" s="111" t="s">
        <v>406</v>
      </c>
    </row>
    <row r="255" spans="1:13" x14ac:dyDescent="0.15">
      <c r="A255" s="83" t="s">
        <v>870</v>
      </c>
      <c r="B255" s="83" t="s">
        <v>868</v>
      </c>
      <c r="C255" s="83" t="s">
        <v>871</v>
      </c>
      <c r="D255" s="81" t="s">
        <v>806</v>
      </c>
      <c r="F255" s="81" t="str">
        <f t="shared" si="31"/>
        <v>け２８</v>
      </c>
      <c r="G255" s="81" t="str">
        <f t="shared" si="29"/>
        <v>山口真彦</v>
      </c>
      <c r="H255" s="109" t="s">
        <v>807</v>
      </c>
      <c r="I255" s="109" t="s">
        <v>278</v>
      </c>
      <c r="J255" s="129">
        <v>1988</v>
      </c>
      <c r="K255" s="82">
        <f t="shared" si="32"/>
        <v>29</v>
      </c>
      <c r="L255" s="213" t="str">
        <f t="shared" si="30"/>
        <v>OK</v>
      </c>
      <c r="M255" s="111" t="s">
        <v>406</v>
      </c>
    </row>
    <row r="256" spans="1:13" x14ac:dyDescent="0.15">
      <c r="A256" s="83" t="s">
        <v>92</v>
      </c>
      <c r="B256" s="81" t="s">
        <v>868</v>
      </c>
      <c r="C256" s="81" t="s">
        <v>718</v>
      </c>
      <c r="D256" s="83" t="s">
        <v>806</v>
      </c>
      <c r="F256" s="81" t="str">
        <f t="shared" si="31"/>
        <v>け２９</v>
      </c>
      <c r="G256" s="81" t="str">
        <f t="shared" si="29"/>
        <v>山口達也</v>
      </c>
      <c r="H256" s="109" t="s">
        <v>807</v>
      </c>
      <c r="I256" s="109" t="s">
        <v>278</v>
      </c>
      <c r="J256" s="82">
        <v>1999</v>
      </c>
      <c r="K256" s="82">
        <f t="shared" si="32"/>
        <v>18</v>
      </c>
      <c r="L256" s="213" t="str">
        <f t="shared" si="30"/>
        <v>OK</v>
      </c>
      <c r="M256" s="111" t="s">
        <v>406</v>
      </c>
    </row>
    <row r="257" spans="1:13" x14ac:dyDescent="0.15">
      <c r="A257" s="83" t="s">
        <v>872</v>
      </c>
      <c r="B257" s="81" t="s">
        <v>873</v>
      </c>
      <c r="C257" s="81" t="s">
        <v>874</v>
      </c>
      <c r="D257" s="83" t="s">
        <v>806</v>
      </c>
      <c r="E257" s="81" t="s">
        <v>875</v>
      </c>
      <c r="F257" s="81" t="str">
        <f t="shared" si="31"/>
        <v>け３０</v>
      </c>
      <c r="G257" s="81" t="str">
        <f t="shared" si="29"/>
        <v>吉野淳也</v>
      </c>
      <c r="H257" s="109" t="s">
        <v>807</v>
      </c>
      <c r="I257" s="109" t="s">
        <v>278</v>
      </c>
      <c r="J257" s="82">
        <v>1990</v>
      </c>
      <c r="K257" s="82">
        <f t="shared" si="32"/>
        <v>27</v>
      </c>
      <c r="L257" s="213" t="str">
        <f t="shared" si="30"/>
        <v>OK</v>
      </c>
      <c r="M257" s="81" t="s">
        <v>383</v>
      </c>
    </row>
    <row r="258" spans="1:13" x14ac:dyDescent="0.15">
      <c r="A258" s="83" t="s">
        <v>876</v>
      </c>
      <c r="B258" s="111" t="s">
        <v>877</v>
      </c>
      <c r="C258" s="111" t="s">
        <v>878</v>
      </c>
      <c r="D258" s="81" t="s">
        <v>806</v>
      </c>
      <c r="F258" s="81" t="str">
        <f t="shared" si="31"/>
        <v>け３１</v>
      </c>
      <c r="G258" s="83" t="str">
        <f t="shared" si="29"/>
        <v>石原はる美</v>
      </c>
      <c r="H258" s="109" t="s">
        <v>807</v>
      </c>
      <c r="I258" s="135" t="s">
        <v>303</v>
      </c>
      <c r="J258" s="129">
        <v>1964</v>
      </c>
      <c r="K258" s="82">
        <f t="shared" si="32"/>
        <v>53</v>
      </c>
      <c r="L258" s="213" t="str">
        <f t="shared" si="30"/>
        <v>OK</v>
      </c>
      <c r="M258" s="111" t="s">
        <v>406</v>
      </c>
    </row>
    <row r="259" spans="1:13" x14ac:dyDescent="0.15">
      <c r="A259" s="83" t="s">
        <v>879</v>
      </c>
      <c r="B259" s="111" t="s">
        <v>880</v>
      </c>
      <c r="C259" s="111" t="s">
        <v>881</v>
      </c>
      <c r="D259" s="83" t="s">
        <v>806</v>
      </c>
      <c r="F259" s="81" t="str">
        <f t="shared" si="31"/>
        <v>け３２</v>
      </c>
      <c r="G259" s="81" t="str">
        <f t="shared" si="29"/>
        <v>池尻陽香</v>
      </c>
      <c r="H259" s="109" t="s">
        <v>807</v>
      </c>
      <c r="I259" s="241" t="s">
        <v>303</v>
      </c>
      <c r="J259" s="82">
        <v>1994</v>
      </c>
      <c r="K259" s="82">
        <f t="shared" si="32"/>
        <v>23</v>
      </c>
      <c r="L259" s="213" t="str">
        <f t="shared" si="30"/>
        <v>OK</v>
      </c>
      <c r="M259" s="81" t="s">
        <v>383</v>
      </c>
    </row>
    <row r="260" spans="1:13" x14ac:dyDescent="0.15">
      <c r="A260" s="83" t="s">
        <v>882</v>
      </c>
      <c r="B260" s="111" t="s">
        <v>880</v>
      </c>
      <c r="C260" s="111" t="s">
        <v>883</v>
      </c>
      <c r="D260" s="83" t="s">
        <v>806</v>
      </c>
      <c r="F260" s="81" t="str">
        <f t="shared" si="31"/>
        <v>け３３</v>
      </c>
      <c r="G260" s="81" t="str">
        <f t="shared" si="29"/>
        <v>池尻姫欧</v>
      </c>
      <c r="H260" s="109" t="s">
        <v>807</v>
      </c>
      <c r="I260" s="241" t="s">
        <v>303</v>
      </c>
      <c r="J260" s="82">
        <v>1990</v>
      </c>
      <c r="K260" s="82">
        <f t="shared" si="32"/>
        <v>27</v>
      </c>
      <c r="L260" s="213" t="str">
        <f t="shared" si="30"/>
        <v>OK</v>
      </c>
      <c r="M260" s="81" t="s">
        <v>383</v>
      </c>
    </row>
    <row r="261" spans="1:13" x14ac:dyDescent="0.15">
      <c r="A261" s="83" t="s">
        <v>884</v>
      </c>
      <c r="B261" s="111" t="s">
        <v>885</v>
      </c>
      <c r="C261" s="111" t="s">
        <v>886</v>
      </c>
      <c r="D261" s="83" t="s">
        <v>806</v>
      </c>
      <c r="F261" s="81" t="str">
        <f t="shared" si="31"/>
        <v>け３４</v>
      </c>
      <c r="G261" s="81" t="str">
        <f t="shared" si="29"/>
        <v>出縄久子</v>
      </c>
      <c r="H261" s="109" t="s">
        <v>807</v>
      </c>
      <c r="I261" s="241" t="s">
        <v>303</v>
      </c>
      <c r="J261" s="82">
        <v>1966</v>
      </c>
      <c r="K261" s="82">
        <f t="shared" si="32"/>
        <v>51</v>
      </c>
      <c r="L261" s="213" t="str">
        <f t="shared" si="30"/>
        <v>OK</v>
      </c>
      <c r="M261" s="81" t="s">
        <v>297</v>
      </c>
    </row>
    <row r="262" spans="1:13" x14ac:dyDescent="0.15">
      <c r="A262" s="83" t="s">
        <v>887</v>
      </c>
      <c r="B262" s="111" t="s">
        <v>820</v>
      </c>
      <c r="C262" s="111" t="s">
        <v>888</v>
      </c>
      <c r="D262" s="81" t="s">
        <v>806</v>
      </c>
      <c r="F262" s="81" t="str">
        <f t="shared" si="31"/>
        <v>け３５</v>
      </c>
      <c r="G262" s="83" t="str">
        <f t="shared" si="29"/>
        <v>小笠原容子</v>
      </c>
      <c r="H262" s="109" t="s">
        <v>807</v>
      </c>
      <c r="I262" s="135" t="s">
        <v>303</v>
      </c>
      <c r="J262" s="129">
        <v>1964</v>
      </c>
      <c r="K262" s="82">
        <f t="shared" si="32"/>
        <v>53</v>
      </c>
      <c r="L262" s="213" t="str">
        <f t="shared" si="30"/>
        <v>OK</v>
      </c>
      <c r="M262" s="111" t="s">
        <v>406</v>
      </c>
    </row>
    <row r="263" spans="1:13" x14ac:dyDescent="0.15">
      <c r="A263" s="83" t="s">
        <v>889</v>
      </c>
      <c r="B263" s="111" t="s">
        <v>890</v>
      </c>
      <c r="C263" s="111" t="s">
        <v>891</v>
      </c>
      <c r="D263" s="81" t="s">
        <v>806</v>
      </c>
      <c r="F263" s="81" t="str">
        <f t="shared" si="31"/>
        <v>け３６</v>
      </c>
      <c r="G263" s="83" t="str">
        <f t="shared" si="29"/>
        <v>梶木和子</v>
      </c>
      <c r="H263" s="109" t="s">
        <v>807</v>
      </c>
      <c r="I263" s="135" t="s">
        <v>303</v>
      </c>
      <c r="J263" s="129">
        <v>1960</v>
      </c>
      <c r="K263" s="82">
        <f t="shared" si="32"/>
        <v>57</v>
      </c>
      <c r="L263" s="213" t="str">
        <f t="shared" si="30"/>
        <v>OK</v>
      </c>
      <c r="M263" s="81" t="s">
        <v>279</v>
      </c>
    </row>
    <row r="264" spans="1:13" x14ac:dyDescent="0.15">
      <c r="A264" s="83" t="s">
        <v>93</v>
      </c>
      <c r="B264" s="233" t="s">
        <v>825</v>
      </c>
      <c r="C264" s="233" t="s">
        <v>892</v>
      </c>
      <c r="D264" s="83" t="s">
        <v>806</v>
      </c>
      <c r="E264" s="234"/>
      <c r="F264" s="81" t="str">
        <f t="shared" si="31"/>
        <v>け３７</v>
      </c>
      <c r="G264" s="83" t="str">
        <f t="shared" si="29"/>
        <v>川上美弥子</v>
      </c>
      <c r="H264" s="109" t="s">
        <v>807</v>
      </c>
      <c r="I264" s="241" t="s">
        <v>303</v>
      </c>
      <c r="J264" s="234">
        <v>1971</v>
      </c>
      <c r="K264" s="82">
        <f t="shared" si="32"/>
        <v>46</v>
      </c>
      <c r="L264" s="213" t="str">
        <f t="shared" si="30"/>
        <v>OK</v>
      </c>
      <c r="M264" s="241" t="s">
        <v>406</v>
      </c>
    </row>
    <row r="265" spans="1:13" x14ac:dyDescent="0.15">
      <c r="A265" s="83" t="s">
        <v>893</v>
      </c>
      <c r="B265" s="111" t="s">
        <v>370</v>
      </c>
      <c r="C265" s="111" t="s">
        <v>888</v>
      </c>
      <c r="D265" s="83" t="s">
        <v>806</v>
      </c>
      <c r="F265" s="81" t="str">
        <f t="shared" si="31"/>
        <v>け３８</v>
      </c>
      <c r="G265" s="81" t="str">
        <f t="shared" si="29"/>
        <v>木村容子</v>
      </c>
      <c r="H265" s="109" t="s">
        <v>807</v>
      </c>
      <c r="I265" s="241" t="s">
        <v>303</v>
      </c>
      <c r="J265" s="82">
        <v>1967</v>
      </c>
      <c r="K265" s="82">
        <f t="shared" si="32"/>
        <v>50</v>
      </c>
      <c r="L265" s="213" t="str">
        <f t="shared" si="30"/>
        <v>OK</v>
      </c>
      <c r="M265" s="81" t="s">
        <v>287</v>
      </c>
    </row>
    <row r="266" spans="1:13" x14ac:dyDescent="0.15">
      <c r="A266" s="83" t="s">
        <v>894</v>
      </c>
      <c r="B266" s="111" t="s">
        <v>511</v>
      </c>
      <c r="C266" s="111" t="s">
        <v>895</v>
      </c>
      <c r="D266" s="81" t="s">
        <v>806</v>
      </c>
      <c r="F266" s="81" t="str">
        <f t="shared" si="31"/>
        <v>け３９</v>
      </c>
      <c r="G266" s="83" t="str">
        <f t="shared" si="29"/>
        <v>田中和枝</v>
      </c>
      <c r="H266" s="109" t="s">
        <v>807</v>
      </c>
      <c r="I266" s="135" t="s">
        <v>303</v>
      </c>
      <c r="J266" s="129">
        <v>1965</v>
      </c>
      <c r="K266" s="82">
        <f t="shared" si="32"/>
        <v>52</v>
      </c>
      <c r="L266" s="213" t="str">
        <f t="shared" si="30"/>
        <v>OK</v>
      </c>
      <c r="M266" s="111" t="s">
        <v>406</v>
      </c>
    </row>
    <row r="267" spans="1:13" x14ac:dyDescent="0.15">
      <c r="A267" s="83" t="s">
        <v>896</v>
      </c>
      <c r="B267" s="111" t="s">
        <v>511</v>
      </c>
      <c r="C267" s="111" t="s">
        <v>897</v>
      </c>
      <c r="D267" s="83" t="s">
        <v>806</v>
      </c>
      <c r="F267" s="81" t="str">
        <f t="shared" si="31"/>
        <v>け４０</v>
      </c>
      <c r="G267" s="81" t="str">
        <f t="shared" si="29"/>
        <v>田中有紀</v>
      </c>
      <c r="H267" s="109" t="s">
        <v>807</v>
      </c>
      <c r="I267" s="241" t="s">
        <v>303</v>
      </c>
      <c r="J267" s="82">
        <v>1968</v>
      </c>
      <c r="K267" s="82">
        <f t="shared" si="32"/>
        <v>49</v>
      </c>
      <c r="L267" s="213" t="str">
        <f t="shared" si="30"/>
        <v>OK</v>
      </c>
      <c r="M267" s="81" t="s">
        <v>898</v>
      </c>
    </row>
    <row r="268" spans="1:13" x14ac:dyDescent="0.15">
      <c r="A268" s="83" t="s">
        <v>899</v>
      </c>
      <c r="B268" s="111" t="s">
        <v>900</v>
      </c>
      <c r="C268" s="111" t="s">
        <v>901</v>
      </c>
      <c r="D268" s="81" t="s">
        <v>806</v>
      </c>
      <c r="F268" s="81" t="str">
        <f t="shared" si="31"/>
        <v>け４１</v>
      </c>
      <c r="G268" s="83" t="str">
        <f t="shared" si="29"/>
        <v>永松貴子</v>
      </c>
      <c r="H268" s="109" t="s">
        <v>807</v>
      </c>
      <c r="I268" s="135" t="s">
        <v>303</v>
      </c>
      <c r="J268" s="129">
        <v>1962</v>
      </c>
      <c r="K268" s="82">
        <f t="shared" si="32"/>
        <v>55</v>
      </c>
      <c r="L268" s="213" t="str">
        <f t="shared" si="30"/>
        <v>OK</v>
      </c>
      <c r="M268" s="81" t="s">
        <v>279</v>
      </c>
    </row>
    <row r="269" spans="1:13" x14ac:dyDescent="0.15">
      <c r="A269" s="83" t="s">
        <v>94</v>
      </c>
      <c r="B269" s="111" t="s">
        <v>902</v>
      </c>
      <c r="C269" s="111" t="s">
        <v>903</v>
      </c>
      <c r="D269" s="81" t="s">
        <v>806</v>
      </c>
      <c r="F269" s="81" t="str">
        <f t="shared" si="31"/>
        <v>け４２</v>
      </c>
      <c r="G269" s="83" t="str">
        <f t="shared" si="29"/>
        <v>福永裕美</v>
      </c>
      <c r="H269" s="109" t="s">
        <v>807</v>
      </c>
      <c r="I269" s="135" t="s">
        <v>303</v>
      </c>
      <c r="J269" s="129">
        <v>1963</v>
      </c>
      <c r="K269" s="82">
        <f t="shared" si="32"/>
        <v>54</v>
      </c>
      <c r="L269" s="213" t="str">
        <f t="shared" si="30"/>
        <v>OK</v>
      </c>
      <c r="M269" s="111" t="s">
        <v>406</v>
      </c>
    </row>
    <row r="270" spans="1:13" x14ac:dyDescent="0.15">
      <c r="A270" s="83" t="s">
        <v>904</v>
      </c>
      <c r="B270" s="111" t="s">
        <v>905</v>
      </c>
      <c r="C270" s="111" t="s">
        <v>906</v>
      </c>
      <c r="D270" s="83" t="s">
        <v>806</v>
      </c>
      <c r="F270" s="81" t="str">
        <f t="shared" si="31"/>
        <v>け４３</v>
      </c>
      <c r="G270" s="83" t="str">
        <f t="shared" si="29"/>
        <v>布藤江実子</v>
      </c>
      <c r="H270" s="109" t="s">
        <v>807</v>
      </c>
      <c r="I270" s="135" t="s">
        <v>303</v>
      </c>
      <c r="J270" s="129">
        <v>1965</v>
      </c>
      <c r="K270" s="82">
        <f t="shared" si="32"/>
        <v>52</v>
      </c>
      <c r="L270" s="213" t="str">
        <f t="shared" si="30"/>
        <v>OK</v>
      </c>
      <c r="M270" s="81" t="s">
        <v>279</v>
      </c>
    </row>
    <row r="271" spans="1:13" x14ac:dyDescent="0.15">
      <c r="A271" s="83" t="s">
        <v>907</v>
      </c>
      <c r="B271" s="111" t="s">
        <v>868</v>
      </c>
      <c r="C271" s="111" t="s">
        <v>908</v>
      </c>
      <c r="D271" s="81" t="s">
        <v>806</v>
      </c>
      <c r="F271" s="81" t="str">
        <f t="shared" si="31"/>
        <v>け４４</v>
      </c>
      <c r="G271" s="83" t="str">
        <f t="shared" si="29"/>
        <v>山口美由希</v>
      </c>
      <c r="H271" s="109" t="s">
        <v>807</v>
      </c>
      <c r="I271" s="135" t="s">
        <v>303</v>
      </c>
      <c r="J271" s="82">
        <v>1989</v>
      </c>
      <c r="K271" s="82">
        <f t="shared" si="32"/>
        <v>28</v>
      </c>
      <c r="L271" s="213" t="str">
        <f t="shared" si="30"/>
        <v>OK</v>
      </c>
      <c r="M271" s="111" t="s">
        <v>406</v>
      </c>
    </row>
    <row r="272" spans="1:13" x14ac:dyDescent="0.15">
      <c r="A272" s="83" t="s">
        <v>909</v>
      </c>
      <c r="B272" s="111" t="s">
        <v>910</v>
      </c>
      <c r="C272" s="111" t="s">
        <v>911</v>
      </c>
      <c r="D272" s="81" t="s">
        <v>806</v>
      </c>
      <c r="F272" s="81" t="str">
        <f t="shared" si="31"/>
        <v>け４５</v>
      </c>
      <c r="G272" s="83" t="str">
        <f t="shared" si="29"/>
        <v>廣田道子</v>
      </c>
      <c r="H272" s="109" t="s">
        <v>807</v>
      </c>
      <c r="I272" s="135" t="s">
        <v>303</v>
      </c>
      <c r="J272" s="82">
        <v>1966</v>
      </c>
      <c r="K272" s="82">
        <f t="shared" si="32"/>
        <v>51</v>
      </c>
      <c r="L272" s="213" t="str">
        <f t="shared" si="30"/>
        <v>OK</v>
      </c>
      <c r="M272" s="81" t="s">
        <v>279</v>
      </c>
    </row>
    <row r="273" spans="1:14" x14ac:dyDescent="0.15">
      <c r="A273" s="235"/>
    </row>
    <row r="274" spans="1:14" x14ac:dyDescent="0.15">
      <c r="A274" s="235"/>
    </row>
    <row r="275" spans="1:14" x14ac:dyDescent="0.15">
      <c r="A275" s="236"/>
    </row>
    <row r="276" spans="1:14" x14ac:dyDescent="0.15">
      <c r="A276" s="235"/>
      <c r="H276" s="109"/>
      <c r="I276" s="109"/>
      <c r="L276" s="213"/>
    </row>
    <row r="277" spans="1:14" s="80" customFormat="1" x14ac:dyDescent="0.15">
      <c r="A277" s="80" t="s">
        <v>912</v>
      </c>
      <c r="B277" s="237" t="s">
        <v>913</v>
      </c>
      <c r="C277" s="237" t="s">
        <v>914</v>
      </c>
      <c r="D277" s="100" t="s">
        <v>915</v>
      </c>
      <c r="F277" s="81" t="str">
        <f t="shared" si="31"/>
        <v>む０１</v>
      </c>
      <c r="G277" s="81" t="str">
        <f t="shared" ref="G277:G318" si="33">B277&amp;C277</f>
        <v>安久智之</v>
      </c>
      <c r="H277" s="100" t="s">
        <v>916</v>
      </c>
      <c r="I277" s="80" t="s">
        <v>278</v>
      </c>
      <c r="J277" s="80">
        <v>1982</v>
      </c>
      <c r="K277" s="219">
        <f>IF(J277="","",(2017-J277))</f>
        <v>35</v>
      </c>
      <c r="L277" s="213" t="str">
        <f t="shared" ref="L277:L300" si="34">IF(G277="","",IF(COUNTIF($G$18:$G$628,G277)&gt;1,"2重登録","OK"))</f>
        <v>OK</v>
      </c>
      <c r="M277" s="241" t="s">
        <v>406</v>
      </c>
      <c r="N277" s="206"/>
    </row>
    <row r="278" spans="1:14" s="80" customFormat="1" x14ac:dyDescent="0.15">
      <c r="A278" s="80" t="s">
        <v>917</v>
      </c>
      <c r="B278" s="237" t="s">
        <v>918</v>
      </c>
      <c r="C278" s="237" t="s">
        <v>919</v>
      </c>
      <c r="D278" s="100" t="s">
        <v>915</v>
      </c>
      <c r="F278" s="81" t="str">
        <f t="shared" si="31"/>
        <v>む０２</v>
      </c>
      <c r="G278" s="81" t="str">
        <f t="shared" si="33"/>
        <v>稲泉　聡</v>
      </c>
      <c r="H278" s="100" t="s">
        <v>916</v>
      </c>
      <c r="I278" s="80" t="s">
        <v>278</v>
      </c>
      <c r="J278" s="80">
        <v>1967</v>
      </c>
      <c r="K278" s="219">
        <f t="shared" ref="K278:K326" si="35">IF(J278="","",(2017-J278))</f>
        <v>50</v>
      </c>
      <c r="L278" s="213" t="str">
        <f t="shared" si="34"/>
        <v>OK</v>
      </c>
      <c r="M278" s="80" t="s">
        <v>311</v>
      </c>
      <c r="N278" s="206"/>
    </row>
    <row r="279" spans="1:14" s="80" customFormat="1" x14ac:dyDescent="0.15">
      <c r="A279" s="80" t="s">
        <v>920</v>
      </c>
      <c r="B279" s="237" t="s">
        <v>921</v>
      </c>
      <c r="C279" s="237" t="s">
        <v>922</v>
      </c>
      <c r="D279" s="100" t="s">
        <v>915</v>
      </c>
      <c r="F279" s="81" t="str">
        <f t="shared" si="31"/>
        <v>む０３</v>
      </c>
      <c r="G279" s="81" t="str">
        <f t="shared" si="33"/>
        <v>岡川謙二</v>
      </c>
      <c r="H279" s="100" t="s">
        <v>916</v>
      </c>
      <c r="I279" s="80" t="s">
        <v>278</v>
      </c>
      <c r="J279" s="80">
        <v>1967</v>
      </c>
      <c r="K279" s="219">
        <f t="shared" si="35"/>
        <v>50</v>
      </c>
      <c r="L279" s="213" t="str">
        <f t="shared" si="34"/>
        <v>OK</v>
      </c>
      <c r="M279" s="80" t="s">
        <v>311</v>
      </c>
      <c r="N279" s="206"/>
    </row>
    <row r="280" spans="1:14" s="80" customFormat="1" x14ac:dyDescent="0.15">
      <c r="A280" s="80" t="s">
        <v>923</v>
      </c>
      <c r="B280" s="237" t="s">
        <v>924</v>
      </c>
      <c r="C280" s="237" t="s">
        <v>925</v>
      </c>
      <c r="D280" s="100" t="s">
        <v>915</v>
      </c>
      <c r="F280" s="81" t="str">
        <f t="shared" si="31"/>
        <v>む０４</v>
      </c>
      <c r="G280" s="81" t="str">
        <f t="shared" si="33"/>
        <v>児玉雅弘</v>
      </c>
      <c r="H280" s="100" t="s">
        <v>916</v>
      </c>
      <c r="I280" s="80" t="s">
        <v>278</v>
      </c>
      <c r="J280" s="80">
        <v>1965</v>
      </c>
      <c r="K280" s="219">
        <f t="shared" si="35"/>
        <v>52</v>
      </c>
      <c r="L280" s="213" t="str">
        <f t="shared" si="34"/>
        <v>OK</v>
      </c>
      <c r="M280" s="80" t="s">
        <v>283</v>
      </c>
      <c r="N280" s="206"/>
    </row>
    <row r="281" spans="1:14" s="80" customFormat="1" x14ac:dyDescent="0.15">
      <c r="A281" s="80" t="s">
        <v>78</v>
      </c>
      <c r="B281" s="237" t="s">
        <v>926</v>
      </c>
      <c r="C281" s="237" t="s">
        <v>927</v>
      </c>
      <c r="D281" s="100" t="s">
        <v>915</v>
      </c>
      <c r="F281" s="81" t="str">
        <f t="shared" si="31"/>
        <v>む０５</v>
      </c>
      <c r="G281" s="81" t="str">
        <f t="shared" si="33"/>
        <v>徳永 剛</v>
      </c>
      <c r="H281" s="100" t="s">
        <v>916</v>
      </c>
      <c r="I281" s="80" t="s">
        <v>278</v>
      </c>
      <c r="J281" s="80">
        <v>1966</v>
      </c>
      <c r="K281" s="219">
        <f t="shared" si="35"/>
        <v>51</v>
      </c>
      <c r="L281" s="213" t="str">
        <f t="shared" si="34"/>
        <v>OK</v>
      </c>
      <c r="M281" s="234" t="s">
        <v>690</v>
      </c>
      <c r="N281" s="206"/>
    </row>
    <row r="282" spans="1:14" s="80" customFormat="1" x14ac:dyDescent="0.15">
      <c r="A282" s="80" t="s">
        <v>75</v>
      </c>
      <c r="B282" s="237" t="s">
        <v>5</v>
      </c>
      <c r="C282" s="237" t="s">
        <v>6</v>
      </c>
      <c r="D282" s="100" t="s">
        <v>915</v>
      </c>
      <c r="F282" s="81" t="str">
        <f t="shared" si="31"/>
        <v>む０６</v>
      </c>
      <c r="G282" s="81" t="str">
        <f t="shared" si="33"/>
        <v>杉山邦夫</v>
      </c>
      <c r="H282" s="100" t="s">
        <v>916</v>
      </c>
      <c r="I282" s="80" t="s">
        <v>278</v>
      </c>
      <c r="J282" s="80">
        <v>1950</v>
      </c>
      <c r="K282" s="219">
        <f t="shared" si="35"/>
        <v>67</v>
      </c>
      <c r="L282" s="213" t="str">
        <f t="shared" si="34"/>
        <v>OK</v>
      </c>
      <c r="M282" s="80" t="s">
        <v>841</v>
      </c>
      <c r="N282" s="206"/>
    </row>
    <row r="283" spans="1:14" s="80" customFormat="1" x14ac:dyDescent="0.15">
      <c r="A283" s="80" t="s">
        <v>928</v>
      </c>
      <c r="B283" s="237" t="s">
        <v>929</v>
      </c>
      <c r="C283" s="237" t="s">
        <v>930</v>
      </c>
      <c r="D283" s="100" t="s">
        <v>915</v>
      </c>
      <c r="F283" s="81" t="str">
        <f t="shared" si="31"/>
        <v>む０７</v>
      </c>
      <c r="G283" s="81" t="str">
        <f t="shared" si="33"/>
        <v>杉本龍平</v>
      </c>
      <c r="H283" s="100" t="s">
        <v>916</v>
      </c>
      <c r="I283" s="80" t="s">
        <v>278</v>
      </c>
      <c r="J283" s="80">
        <v>1976</v>
      </c>
      <c r="K283" s="219">
        <f t="shared" si="35"/>
        <v>41</v>
      </c>
      <c r="L283" s="213" t="str">
        <f t="shared" si="34"/>
        <v>OK</v>
      </c>
      <c r="M283" s="80" t="s">
        <v>279</v>
      </c>
      <c r="N283" s="206"/>
    </row>
    <row r="284" spans="1:14" s="80" customFormat="1" x14ac:dyDescent="0.15">
      <c r="A284" s="80" t="s">
        <v>59</v>
      </c>
      <c r="B284" s="237" t="s">
        <v>825</v>
      </c>
      <c r="C284" s="237" t="s">
        <v>931</v>
      </c>
      <c r="D284" s="100" t="s">
        <v>915</v>
      </c>
      <c r="F284" s="81" t="str">
        <f t="shared" si="31"/>
        <v>む０８</v>
      </c>
      <c r="G284" s="81" t="str">
        <f t="shared" si="33"/>
        <v>川上英二</v>
      </c>
      <c r="H284" s="100" t="s">
        <v>916</v>
      </c>
      <c r="I284" s="80" t="s">
        <v>278</v>
      </c>
      <c r="J284" s="80">
        <v>1963</v>
      </c>
      <c r="K284" s="219">
        <f t="shared" si="35"/>
        <v>54</v>
      </c>
      <c r="L284" s="213" t="str">
        <f t="shared" si="34"/>
        <v>OK</v>
      </c>
      <c r="M284" s="241" t="s">
        <v>406</v>
      </c>
      <c r="N284" s="206"/>
    </row>
    <row r="285" spans="1:14" s="80" customFormat="1" x14ac:dyDescent="0.15">
      <c r="A285" s="80" t="s">
        <v>932</v>
      </c>
      <c r="B285" s="237" t="s">
        <v>933</v>
      </c>
      <c r="C285" s="237" t="s">
        <v>934</v>
      </c>
      <c r="D285" s="100" t="s">
        <v>915</v>
      </c>
      <c r="F285" s="81" t="str">
        <f t="shared" si="31"/>
        <v>む０９</v>
      </c>
      <c r="G285" s="81" t="str">
        <f t="shared" si="33"/>
        <v>泉谷純也</v>
      </c>
      <c r="H285" s="100" t="s">
        <v>916</v>
      </c>
      <c r="I285" s="80" t="s">
        <v>278</v>
      </c>
      <c r="J285" s="80">
        <v>1982</v>
      </c>
      <c r="K285" s="219">
        <f t="shared" si="35"/>
        <v>35</v>
      </c>
      <c r="L285" s="213" t="str">
        <f t="shared" si="34"/>
        <v>OK</v>
      </c>
      <c r="M285" s="241" t="s">
        <v>406</v>
      </c>
      <c r="N285" s="206"/>
    </row>
    <row r="286" spans="1:14" s="80" customFormat="1" x14ac:dyDescent="0.15">
      <c r="A286" s="80" t="s">
        <v>935</v>
      </c>
      <c r="B286" s="237" t="s">
        <v>525</v>
      </c>
      <c r="C286" s="237" t="s">
        <v>936</v>
      </c>
      <c r="D286" s="100" t="s">
        <v>915</v>
      </c>
      <c r="F286" s="81" t="str">
        <f t="shared" si="31"/>
        <v>む１０</v>
      </c>
      <c r="G286" s="81" t="str">
        <f t="shared" si="33"/>
        <v>浅田隆昭</v>
      </c>
      <c r="H286" s="100" t="s">
        <v>916</v>
      </c>
      <c r="I286" s="80" t="s">
        <v>278</v>
      </c>
      <c r="J286" s="80">
        <v>1964</v>
      </c>
      <c r="K286" s="219">
        <f t="shared" si="35"/>
        <v>53</v>
      </c>
      <c r="L286" s="213" t="str">
        <f t="shared" si="34"/>
        <v>OK</v>
      </c>
      <c r="M286" s="80" t="s">
        <v>383</v>
      </c>
      <c r="N286" s="206"/>
    </row>
    <row r="287" spans="1:14" s="80" customFormat="1" x14ac:dyDescent="0.15">
      <c r="A287" s="80" t="s">
        <v>937</v>
      </c>
      <c r="B287" s="237" t="s">
        <v>938</v>
      </c>
      <c r="C287" s="237" t="s">
        <v>939</v>
      </c>
      <c r="D287" s="100" t="s">
        <v>915</v>
      </c>
      <c r="F287" s="81" t="str">
        <f t="shared" ref="F287:F343" si="36">A287</f>
        <v>む１１</v>
      </c>
      <c r="G287" s="81" t="str">
        <f t="shared" si="33"/>
        <v>前田雅人</v>
      </c>
      <c r="H287" s="100" t="s">
        <v>916</v>
      </c>
      <c r="I287" s="80" t="s">
        <v>278</v>
      </c>
      <c r="J287" s="80">
        <v>1959</v>
      </c>
      <c r="K287" s="219">
        <f t="shared" si="35"/>
        <v>58</v>
      </c>
      <c r="L287" s="213" t="str">
        <f t="shared" si="34"/>
        <v>OK</v>
      </c>
      <c r="M287" s="80" t="s">
        <v>483</v>
      </c>
      <c r="N287" s="206"/>
    </row>
    <row r="288" spans="1:14" s="80" customFormat="1" x14ac:dyDescent="0.15">
      <c r="A288" s="80" t="s">
        <v>940</v>
      </c>
      <c r="B288" s="238" t="s">
        <v>343</v>
      </c>
      <c r="C288" s="182" t="s">
        <v>941</v>
      </c>
      <c r="D288" s="100" t="s">
        <v>915</v>
      </c>
      <c r="F288" s="81" t="str">
        <f t="shared" si="36"/>
        <v>む１２</v>
      </c>
      <c r="G288" s="81" t="str">
        <f t="shared" si="33"/>
        <v>土田典人</v>
      </c>
      <c r="H288" s="100" t="s">
        <v>916</v>
      </c>
      <c r="I288" s="80" t="s">
        <v>278</v>
      </c>
      <c r="J288" s="80">
        <v>1964</v>
      </c>
      <c r="K288" s="219">
        <f t="shared" si="35"/>
        <v>53</v>
      </c>
      <c r="L288" s="213" t="str">
        <f t="shared" si="34"/>
        <v>OK</v>
      </c>
      <c r="M288" s="80" t="s">
        <v>279</v>
      </c>
      <c r="N288" s="206"/>
    </row>
    <row r="289" spans="1:14" s="80" customFormat="1" x14ac:dyDescent="0.15">
      <c r="A289" s="80" t="s">
        <v>942</v>
      </c>
      <c r="B289" s="237" t="s">
        <v>943</v>
      </c>
      <c r="C289" s="237" t="s">
        <v>944</v>
      </c>
      <c r="D289" s="100" t="s">
        <v>915</v>
      </c>
      <c r="F289" s="81" t="str">
        <f t="shared" si="36"/>
        <v>む１３</v>
      </c>
      <c r="G289" s="81" t="str">
        <f t="shared" si="33"/>
        <v>二ツ井裕也</v>
      </c>
      <c r="H289" s="100" t="s">
        <v>916</v>
      </c>
      <c r="I289" s="80" t="s">
        <v>278</v>
      </c>
      <c r="J289" s="80">
        <v>1990</v>
      </c>
      <c r="K289" s="219">
        <f t="shared" si="35"/>
        <v>27</v>
      </c>
      <c r="L289" s="213" t="str">
        <f t="shared" si="34"/>
        <v>OK</v>
      </c>
      <c r="M289" s="241" t="s">
        <v>406</v>
      </c>
      <c r="N289" s="206"/>
    </row>
    <row r="290" spans="1:14" s="80" customFormat="1" x14ac:dyDescent="0.15">
      <c r="A290" s="80" t="s">
        <v>100</v>
      </c>
      <c r="B290" s="237" t="s">
        <v>945</v>
      </c>
      <c r="C290" s="237" t="s">
        <v>946</v>
      </c>
      <c r="D290" s="100" t="s">
        <v>915</v>
      </c>
      <c r="F290" s="81" t="str">
        <f t="shared" si="36"/>
        <v>む１４</v>
      </c>
      <c r="G290" s="81" t="str">
        <f t="shared" si="33"/>
        <v>森永洋介</v>
      </c>
      <c r="H290" s="100" t="s">
        <v>916</v>
      </c>
      <c r="I290" s="80" t="s">
        <v>278</v>
      </c>
      <c r="J290" s="80">
        <v>1989</v>
      </c>
      <c r="K290" s="219">
        <f t="shared" si="35"/>
        <v>28</v>
      </c>
      <c r="L290" s="213" t="str">
        <f t="shared" si="34"/>
        <v>OK</v>
      </c>
      <c r="M290" s="80" t="s">
        <v>489</v>
      </c>
      <c r="N290" s="206"/>
    </row>
    <row r="291" spans="1:14" s="80" customFormat="1" x14ac:dyDescent="0.15">
      <c r="A291" s="80" t="s">
        <v>947</v>
      </c>
      <c r="B291" s="237" t="s">
        <v>948</v>
      </c>
      <c r="C291" s="237" t="s">
        <v>949</v>
      </c>
      <c r="D291" s="100" t="s">
        <v>915</v>
      </c>
      <c r="F291" s="81" t="str">
        <f t="shared" si="36"/>
        <v>む１５</v>
      </c>
      <c r="G291" s="81" t="str">
        <f t="shared" si="33"/>
        <v>冨田哲弥</v>
      </c>
      <c r="H291" s="100" t="s">
        <v>916</v>
      </c>
      <c r="I291" s="80" t="s">
        <v>278</v>
      </c>
      <c r="J291" s="80">
        <v>1966</v>
      </c>
      <c r="K291" s="219">
        <f t="shared" si="35"/>
        <v>51</v>
      </c>
      <c r="L291" s="213" t="str">
        <f t="shared" si="34"/>
        <v>OK</v>
      </c>
      <c r="M291" s="80" t="s">
        <v>690</v>
      </c>
      <c r="N291" s="206"/>
    </row>
    <row r="292" spans="1:14" s="80" customFormat="1" x14ac:dyDescent="0.15">
      <c r="A292" s="80" t="s">
        <v>67</v>
      </c>
      <c r="B292" s="237" t="s">
        <v>950</v>
      </c>
      <c r="C292" s="237" t="s">
        <v>951</v>
      </c>
      <c r="D292" s="100" t="s">
        <v>915</v>
      </c>
      <c r="F292" s="81" t="str">
        <f t="shared" si="36"/>
        <v>む１６</v>
      </c>
      <c r="G292" s="81" t="str">
        <f t="shared" si="33"/>
        <v>辰巳悟朗</v>
      </c>
      <c r="H292" s="100" t="s">
        <v>916</v>
      </c>
      <c r="I292" s="80" t="s">
        <v>278</v>
      </c>
      <c r="J292" s="80">
        <v>1974</v>
      </c>
      <c r="K292" s="219">
        <f t="shared" si="35"/>
        <v>43</v>
      </c>
      <c r="L292" s="213" t="str">
        <f t="shared" si="34"/>
        <v>OK</v>
      </c>
      <c r="M292" s="80" t="s">
        <v>311</v>
      </c>
      <c r="N292" s="206"/>
    </row>
    <row r="293" spans="1:14" s="80" customFormat="1" x14ac:dyDescent="0.15">
      <c r="A293" s="80" t="s">
        <v>952</v>
      </c>
      <c r="B293" s="233" t="s">
        <v>953</v>
      </c>
      <c r="C293" s="233" t="s">
        <v>954</v>
      </c>
      <c r="D293" s="100" t="s">
        <v>915</v>
      </c>
      <c r="F293" s="81" t="str">
        <f t="shared" si="36"/>
        <v>む１７</v>
      </c>
      <c r="G293" s="83" t="str">
        <f t="shared" si="33"/>
        <v>河野晶子</v>
      </c>
      <c r="H293" s="100" t="s">
        <v>916</v>
      </c>
      <c r="I293" s="241" t="s">
        <v>303</v>
      </c>
      <c r="J293" s="80">
        <v>1970</v>
      </c>
      <c r="K293" s="219">
        <f t="shared" si="35"/>
        <v>47</v>
      </c>
      <c r="L293" s="213" t="str">
        <f t="shared" si="34"/>
        <v>OK</v>
      </c>
      <c r="M293" s="80" t="s">
        <v>311</v>
      </c>
      <c r="N293" s="206"/>
    </row>
    <row r="294" spans="1:14" s="80" customFormat="1" x14ac:dyDescent="0.15">
      <c r="A294" s="80" t="s">
        <v>955</v>
      </c>
      <c r="B294" s="233" t="s">
        <v>790</v>
      </c>
      <c r="C294" s="233" t="s">
        <v>956</v>
      </c>
      <c r="D294" s="100" t="s">
        <v>915</v>
      </c>
      <c r="F294" s="81" t="str">
        <f t="shared" si="36"/>
        <v>む１８</v>
      </c>
      <c r="G294" s="83" t="str">
        <f t="shared" si="33"/>
        <v>森田恵美</v>
      </c>
      <c r="H294" s="100" t="s">
        <v>916</v>
      </c>
      <c r="I294" s="241" t="s">
        <v>303</v>
      </c>
      <c r="J294" s="80">
        <v>1971</v>
      </c>
      <c r="K294" s="219">
        <f t="shared" si="35"/>
        <v>46</v>
      </c>
      <c r="L294" s="213" t="str">
        <f t="shared" si="34"/>
        <v>OK</v>
      </c>
      <c r="M294" s="241" t="s">
        <v>406</v>
      </c>
      <c r="N294" s="206"/>
    </row>
    <row r="295" spans="1:14" s="80" customFormat="1" x14ac:dyDescent="0.15">
      <c r="A295" s="80" t="s">
        <v>957</v>
      </c>
      <c r="B295" s="233" t="s">
        <v>958</v>
      </c>
      <c r="C295" s="233" t="s">
        <v>959</v>
      </c>
      <c r="D295" s="100" t="s">
        <v>915</v>
      </c>
      <c r="F295" s="81" t="str">
        <f t="shared" si="36"/>
        <v>む１９</v>
      </c>
      <c r="G295" s="83" t="str">
        <f t="shared" si="33"/>
        <v>西澤友紀</v>
      </c>
      <c r="H295" s="100" t="s">
        <v>916</v>
      </c>
      <c r="I295" s="241" t="s">
        <v>303</v>
      </c>
      <c r="J295" s="80">
        <v>1975</v>
      </c>
      <c r="K295" s="219">
        <f t="shared" si="35"/>
        <v>42</v>
      </c>
      <c r="L295" s="213" t="str">
        <f t="shared" si="34"/>
        <v>OK</v>
      </c>
      <c r="M295" s="241" t="s">
        <v>406</v>
      </c>
      <c r="N295" s="206"/>
    </row>
    <row r="296" spans="1:14" s="80" customFormat="1" x14ac:dyDescent="0.15">
      <c r="A296" s="80" t="s">
        <v>960</v>
      </c>
      <c r="B296" s="233" t="s">
        <v>961</v>
      </c>
      <c r="C296" s="233" t="s">
        <v>374</v>
      </c>
      <c r="D296" s="100" t="s">
        <v>915</v>
      </c>
      <c r="F296" s="81" t="str">
        <f t="shared" si="36"/>
        <v>む２０</v>
      </c>
      <c r="G296" s="83" t="str">
        <f t="shared" si="33"/>
        <v>速水直美</v>
      </c>
      <c r="H296" s="100" t="s">
        <v>916</v>
      </c>
      <c r="I296" s="241" t="s">
        <v>303</v>
      </c>
      <c r="J296" s="80">
        <v>1967</v>
      </c>
      <c r="K296" s="219">
        <f t="shared" si="35"/>
        <v>50</v>
      </c>
      <c r="L296" s="213" t="str">
        <f t="shared" si="34"/>
        <v>OK</v>
      </c>
      <c r="M296" s="241" t="s">
        <v>406</v>
      </c>
      <c r="N296" s="206"/>
    </row>
    <row r="297" spans="1:14" s="80" customFormat="1" x14ac:dyDescent="0.15">
      <c r="A297" s="80" t="s">
        <v>962</v>
      </c>
      <c r="B297" s="233" t="s">
        <v>963</v>
      </c>
      <c r="C297" s="233" t="s">
        <v>964</v>
      </c>
      <c r="D297" s="100" t="s">
        <v>915</v>
      </c>
      <c r="F297" s="81" t="str">
        <f t="shared" si="36"/>
        <v>む２１</v>
      </c>
      <c r="G297" s="83" t="str">
        <f t="shared" si="33"/>
        <v>多田麻実</v>
      </c>
      <c r="H297" s="100" t="s">
        <v>916</v>
      </c>
      <c r="I297" s="241" t="s">
        <v>303</v>
      </c>
      <c r="J297" s="80">
        <v>1980</v>
      </c>
      <c r="K297" s="219">
        <f t="shared" si="35"/>
        <v>37</v>
      </c>
      <c r="L297" s="213" t="str">
        <f t="shared" si="34"/>
        <v>OK</v>
      </c>
      <c r="M297" s="80" t="s">
        <v>297</v>
      </c>
      <c r="N297" s="206"/>
    </row>
    <row r="298" spans="1:14" s="80" customFormat="1" x14ac:dyDescent="0.15">
      <c r="A298" s="80" t="s">
        <v>965</v>
      </c>
      <c r="B298" s="233" t="s">
        <v>292</v>
      </c>
      <c r="C298" s="233" t="s">
        <v>768</v>
      </c>
      <c r="D298" s="100" t="s">
        <v>915</v>
      </c>
      <c r="F298" s="81" t="str">
        <f t="shared" si="36"/>
        <v>む２２</v>
      </c>
      <c r="G298" s="83" t="str">
        <f t="shared" si="33"/>
        <v>中村純子</v>
      </c>
      <c r="H298" s="100" t="s">
        <v>916</v>
      </c>
      <c r="I298" s="241" t="s">
        <v>303</v>
      </c>
      <c r="J298" s="80">
        <v>1982</v>
      </c>
      <c r="K298" s="219">
        <f t="shared" si="35"/>
        <v>35</v>
      </c>
      <c r="L298" s="213" t="str">
        <f t="shared" si="34"/>
        <v>OK</v>
      </c>
      <c r="M298" s="80" t="s">
        <v>297</v>
      </c>
      <c r="N298" s="206"/>
    </row>
    <row r="299" spans="1:14" s="80" customFormat="1" x14ac:dyDescent="0.15">
      <c r="A299" s="80" t="s">
        <v>966</v>
      </c>
      <c r="B299" s="233" t="s">
        <v>967</v>
      </c>
      <c r="C299" s="233" t="s">
        <v>968</v>
      </c>
      <c r="D299" s="100" t="s">
        <v>915</v>
      </c>
      <c r="F299" s="81" t="str">
        <f t="shared" si="36"/>
        <v>む２３</v>
      </c>
      <c r="G299" s="83" t="str">
        <f t="shared" si="33"/>
        <v>堀田明子</v>
      </c>
      <c r="H299" s="100" t="s">
        <v>916</v>
      </c>
      <c r="I299" s="241" t="s">
        <v>303</v>
      </c>
      <c r="J299" s="80">
        <v>1970</v>
      </c>
      <c r="K299" s="219">
        <f t="shared" si="35"/>
        <v>47</v>
      </c>
      <c r="L299" s="213" t="str">
        <f t="shared" si="34"/>
        <v>OK</v>
      </c>
      <c r="M299" s="241" t="s">
        <v>406</v>
      </c>
      <c r="N299" s="206"/>
    </row>
    <row r="300" spans="1:14" s="80" customFormat="1" x14ac:dyDescent="0.15">
      <c r="A300" s="80" t="s">
        <v>969</v>
      </c>
      <c r="B300" s="233" t="s">
        <v>970</v>
      </c>
      <c r="C300" s="233" t="s">
        <v>971</v>
      </c>
      <c r="D300" s="100" t="s">
        <v>915</v>
      </c>
      <c r="F300" s="81" t="str">
        <f t="shared" si="36"/>
        <v>む２４</v>
      </c>
      <c r="G300" s="83" t="str">
        <f t="shared" si="33"/>
        <v>大脇和世</v>
      </c>
      <c r="H300" s="100" t="s">
        <v>916</v>
      </c>
      <c r="I300" s="241" t="s">
        <v>303</v>
      </c>
      <c r="J300" s="80">
        <v>1970</v>
      </c>
      <c r="K300" s="219">
        <f t="shared" si="35"/>
        <v>47</v>
      </c>
      <c r="L300" s="213" t="str">
        <f t="shared" si="34"/>
        <v>OK</v>
      </c>
      <c r="M300" s="80" t="s">
        <v>726</v>
      </c>
      <c r="N300" s="206"/>
    </row>
    <row r="301" spans="1:14" s="80" customFormat="1" x14ac:dyDescent="0.15">
      <c r="A301" s="80" t="s">
        <v>972</v>
      </c>
      <c r="B301" s="239" t="s">
        <v>973</v>
      </c>
      <c r="C301" s="239" t="s">
        <v>974</v>
      </c>
      <c r="D301" s="100" t="s">
        <v>915</v>
      </c>
      <c r="E301" s="81"/>
      <c r="F301" s="81" t="str">
        <f t="shared" si="36"/>
        <v>む２５</v>
      </c>
      <c r="G301" s="83" t="str">
        <f t="shared" si="33"/>
        <v>後藤圭介</v>
      </c>
      <c r="H301" s="100" t="s">
        <v>916</v>
      </c>
      <c r="I301" s="209" t="s">
        <v>278</v>
      </c>
      <c r="J301" s="234">
        <v>1974</v>
      </c>
      <c r="K301" s="219">
        <f t="shared" si="35"/>
        <v>43</v>
      </c>
      <c r="L301" s="213" t="str">
        <f t="shared" ref="L301:L306" si="37">IF(B301="","",IF(COUNTIF($G$18:$G$628,B301)&gt;1,"2重登録","OK"))</f>
        <v>OK</v>
      </c>
      <c r="M301" s="234" t="s">
        <v>383</v>
      </c>
      <c r="N301" s="206"/>
    </row>
    <row r="302" spans="1:14" s="80" customFormat="1" x14ac:dyDescent="0.15">
      <c r="A302" s="80" t="s">
        <v>975</v>
      </c>
      <c r="B302" s="239" t="s">
        <v>721</v>
      </c>
      <c r="C302" s="239" t="s">
        <v>976</v>
      </c>
      <c r="D302" s="100" t="s">
        <v>915</v>
      </c>
      <c r="E302" s="81"/>
      <c r="F302" s="81" t="str">
        <f t="shared" si="36"/>
        <v>む２６</v>
      </c>
      <c r="G302" s="83" t="str">
        <f t="shared" si="33"/>
        <v>長谷川晃平</v>
      </c>
      <c r="H302" s="100" t="s">
        <v>916</v>
      </c>
      <c r="I302" s="209" t="s">
        <v>278</v>
      </c>
      <c r="J302" s="234">
        <v>1968</v>
      </c>
      <c r="K302" s="219">
        <f t="shared" si="35"/>
        <v>49</v>
      </c>
      <c r="L302" s="213" t="str">
        <f t="shared" si="37"/>
        <v>OK</v>
      </c>
      <c r="M302" s="234" t="s">
        <v>483</v>
      </c>
      <c r="N302" s="206"/>
    </row>
    <row r="303" spans="1:14" s="80" customFormat="1" x14ac:dyDescent="0.15">
      <c r="A303" s="80" t="s">
        <v>977</v>
      </c>
      <c r="B303" s="239" t="s">
        <v>978</v>
      </c>
      <c r="C303" s="239" t="s">
        <v>979</v>
      </c>
      <c r="D303" s="100" t="s">
        <v>915</v>
      </c>
      <c r="E303" s="81"/>
      <c r="F303" s="81" t="str">
        <f t="shared" si="36"/>
        <v>む２７</v>
      </c>
      <c r="G303" s="83" t="str">
        <f t="shared" si="33"/>
        <v>原田真稔</v>
      </c>
      <c r="H303" s="100" t="s">
        <v>916</v>
      </c>
      <c r="I303" s="209" t="s">
        <v>278</v>
      </c>
      <c r="J303" s="234">
        <v>1974</v>
      </c>
      <c r="K303" s="219">
        <f t="shared" si="35"/>
        <v>43</v>
      </c>
      <c r="L303" s="213" t="str">
        <f t="shared" si="37"/>
        <v>OK</v>
      </c>
      <c r="M303" s="234" t="s">
        <v>690</v>
      </c>
      <c r="N303" s="206"/>
    </row>
    <row r="304" spans="1:14" s="206" customFormat="1" x14ac:dyDescent="0.15">
      <c r="A304" s="80" t="s">
        <v>980</v>
      </c>
      <c r="B304" s="239" t="s">
        <v>981</v>
      </c>
      <c r="C304" s="239" t="s">
        <v>982</v>
      </c>
      <c r="D304" s="100" t="s">
        <v>915</v>
      </c>
      <c r="E304" s="81"/>
      <c r="F304" s="81" t="str">
        <f t="shared" si="36"/>
        <v>む２８</v>
      </c>
      <c r="G304" s="83" t="str">
        <f t="shared" si="33"/>
        <v>池内伸介</v>
      </c>
      <c r="H304" s="100" t="s">
        <v>916</v>
      </c>
      <c r="I304" s="209" t="s">
        <v>278</v>
      </c>
      <c r="J304" s="234">
        <v>1983</v>
      </c>
      <c r="K304" s="219">
        <f t="shared" si="35"/>
        <v>34</v>
      </c>
      <c r="L304" s="213" t="str">
        <f t="shared" si="37"/>
        <v>OK</v>
      </c>
      <c r="M304" s="234" t="s">
        <v>483</v>
      </c>
    </row>
    <row r="305" spans="1:14" s="80" customFormat="1" x14ac:dyDescent="0.15">
      <c r="A305" s="80" t="s">
        <v>983</v>
      </c>
      <c r="B305" s="239" t="s">
        <v>390</v>
      </c>
      <c r="C305" s="239" t="s">
        <v>984</v>
      </c>
      <c r="D305" s="100" t="s">
        <v>915</v>
      </c>
      <c r="E305" s="81"/>
      <c r="F305" s="81" t="str">
        <f t="shared" si="36"/>
        <v>む２９</v>
      </c>
      <c r="G305" s="83" t="str">
        <f t="shared" si="33"/>
        <v>藤田彰</v>
      </c>
      <c r="H305" s="100" t="s">
        <v>916</v>
      </c>
      <c r="I305" s="209" t="s">
        <v>278</v>
      </c>
      <c r="J305" s="234">
        <v>1981</v>
      </c>
      <c r="K305" s="219">
        <f t="shared" si="35"/>
        <v>36</v>
      </c>
      <c r="L305" s="213" t="str">
        <f t="shared" si="37"/>
        <v>OK</v>
      </c>
      <c r="M305" s="234" t="s">
        <v>483</v>
      </c>
      <c r="N305" s="206"/>
    </row>
    <row r="306" spans="1:14" s="80" customFormat="1" x14ac:dyDescent="0.15">
      <c r="A306" s="80" t="s">
        <v>985</v>
      </c>
      <c r="B306" s="239" t="s">
        <v>986</v>
      </c>
      <c r="C306" s="239" t="s">
        <v>987</v>
      </c>
      <c r="D306" s="100" t="s">
        <v>915</v>
      </c>
      <c r="E306" s="81"/>
      <c r="F306" s="81" t="str">
        <f t="shared" si="36"/>
        <v>む３０</v>
      </c>
      <c r="G306" s="83" t="str">
        <f t="shared" si="33"/>
        <v>岩田光央</v>
      </c>
      <c r="H306" s="100" t="s">
        <v>916</v>
      </c>
      <c r="I306" s="209" t="s">
        <v>278</v>
      </c>
      <c r="J306" s="234">
        <v>1985</v>
      </c>
      <c r="K306" s="219">
        <f t="shared" si="35"/>
        <v>32</v>
      </c>
      <c r="L306" s="213" t="str">
        <f t="shared" si="37"/>
        <v>OK</v>
      </c>
      <c r="M306" s="234" t="s">
        <v>287</v>
      </c>
      <c r="N306" s="206"/>
    </row>
    <row r="307" spans="1:14" x14ac:dyDescent="0.15">
      <c r="A307" s="80" t="s">
        <v>988</v>
      </c>
      <c r="B307" s="175" t="s">
        <v>989</v>
      </c>
      <c r="C307" s="175" t="s">
        <v>990</v>
      </c>
      <c r="D307" s="100" t="s">
        <v>915</v>
      </c>
      <c r="F307" s="81" t="str">
        <f t="shared" si="36"/>
        <v>む３１</v>
      </c>
      <c r="G307" s="83" t="str">
        <f t="shared" si="33"/>
        <v>三神秀嗣</v>
      </c>
      <c r="H307" s="100" t="s">
        <v>916</v>
      </c>
      <c r="I307" s="209" t="s">
        <v>278</v>
      </c>
      <c r="J307" s="112">
        <v>1982</v>
      </c>
      <c r="K307" s="219">
        <f t="shared" si="35"/>
        <v>35</v>
      </c>
      <c r="L307" s="213" t="str">
        <f>IF(G307="","",IF(COUNTIF($G$18:$G$575,G307)&gt;1,"2重登録","OK"))</f>
        <v>OK</v>
      </c>
      <c r="M307" s="100" t="s">
        <v>690</v>
      </c>
      <c r="N307" s="206"/>
    </row>
    <row r="308" spans="1:14" x14ac:dyDescent="0.15">
      <c r="A308" s="80" t="s">
        <v>991</v>
      </c>
      <c r="B308" s="240" t="s">
        <v>289</v>
      </c>
      <c r="C308" s="240" t="s">
        <v>992</v>
      </c>
      <c r="D308" s="100" t="s">
        <v>915</v>
      </c>
      <c r="F308" s="81" t="str">
        <f t="shared" si="36"/>
        <v>む３２</v>
      </c>
      <c r="G308" s="83" t="str">
        <f t="shared" si="33"/>
        <v>佐藤庸子</v>
      </c>
      <c r="H308" s="100" t="s">
        <v>916</v>
      </c>
      <c r="I308" s="142" t="s">
        <v>303</v>
      </c>
      <c r="J308" s="112">
        <v>1978</v>
      </c>
      <c r="K308" s="219">
        <f t="shared" si="35"/>
        <v>39</v>
      </c>
      <c r="L308" s="213" t="str">
        <f>IF(G308="","",IF(COUNTIF($G$18:$G$516,G308)&gt;1,"2重登録","OK"))</f>
        <v>OK</v>
      </c>
      <c r="M308" s="142" t="s">
        <v>406</v>
      </c>
      <c r="N308" s="206"/>
    </row>
    <row r="309" spans="1:14" x14ac:dyDescent="0.15">
      <c r="A309" s="80" t="s">
        <v>993</v>
      </c>
      <c r="B309" s="175" t="s">
        <v>773</v>
      </c>
      <c r="C309" s="175" t="s">
        <v>816</v>
      </c>
      <c r="D309" s="100" t="s">
        <v>915</v>
      </c>
      <c r="F309" s="81" t="str">
        <f t="shared" si="36"/>
        <v>む３３</v>
      </c>
      <c r="G309" s="83" t="str">
        <f t="shared" si="33"/>
        <v>遠崎大樹</v>
      </c>
      <c r="H309" s="100" t="s">
        <v>916</v>
      </c>
      <c r="I309" s="100" t="s">
        <v>278</v>
      </c>
      <c r="J309" s="112">
        <v>1985</v>
      </c>
      <c r="K309" s="219">
        <f t="shared" si="35"/>
        <v>32</v>
      </c>
      <c r="L309" s="213" t="str">
        <f t="shared" ref="L309:L321" si="38">IF(G309="","",IF(COUNTIF($G$18:$G$628,G309)&gt;1,"2重登録","OK"))</f>
        <v>OK</v>
      </c>
      <c r="M309" s="100" t="s">
        <v>483</v>
      </c>
      <c r="N309" s="206"/>
    </row>
    <row r="310" spans="1:14" x14ac:dyDescent="0.15">
      <c r="A310" s="80" t="s">
        <v>994</v>
      </c>
      <c r="B310" s="240" t="s">
        <v>995</v>
      </c>
      <c r="C310" s="240" t="s">
        <v>996</v>
      </c>
      <c r="D310" s="100" t="s">
        <v>915</v>
      </c>
      <c r="F310" s="81" t="str">
        <f t="shared" si="36"/>
        <v>む３４</v>
      </c>
      <c r="G310" s="83" t="str">
        <f t="shared" si="33"/>
        <v>村田朋子</v>
      </c>
      <c r="H310" s="100" t="s">
        <v>916</v>
      </c>
      <c r="I310" s="142" t="s">
        <v>303</v>
      </c>
      <c r="J310" s="112">
        <v>1959</v>
      </c>
      <c r="K310" s="219">
        <f t="shared" si="35"/>
        <v>58</v>
      </c>
      <c r="L310" s="213" t="str">
        <f t="shared" si="38"/>
        <v>OK</v>
      </c>
      <c r="M310" s="142" t="s">
        <v>406</v>
      </c>
      <c r="N310" s="206"/>
    </row>
    <row r="311" spans="1:14" x14ac:dyDescent="0.15">
      <c r="A311" s="80" t="s">
        <v>997</v>
      </c>
      <c r="B311" s="240" t="s">
        <v>5</v>
      </c>
      <c r="C311" s="240" t="s">
        <v>998</v>
      </c>
      <c r="D311" s="100" t="s">
        <v>915</v>
      </c>
      <c r="F311" s="81" t="str">
        <f t="shared" si="36"/>
        <v>む３５</v>
      </c>
      <c r="G311" s="83" t="str">
        <f t="shared" si="33"/>
        <v>杉山あずさ</v>
      </c>
      <c r="H311" s="100" t="s">
        <v>916</v>
      </c>
      <c r="I311" s="142" t="s">
        <v>303</v>
      </c>
      <c r="J311" s="112">
        <v>1978</v>
      </c>
      <c r="K311" s="219">
        <f t="shared" si="35"/>
        <v>39</v>
      </c>
      <c r="L311" s="213" t="str">
        <f t="shared" si="38"/>
        <v>OK</v>
      </c>
      <c r="M311" s="80" t="s">
        <v>841</v>
      </c>
      <c r="N311" s="206"/>
    </row>
    <row r="312" spans="1:14" x14ac:dyDescent="0.15">
      <c r="A312" s="80" t="s">
        <v>101</v>
      </c>
      <c r="B312" s="240" t="s">
        <v>639</v>
      </c>
      <c r="C312" s="217" t="s">
        <v>999</v>
      </c>
      <c r="D312" s="100" t="s">
        <v>915</v>
      </c>
      <c r="E312" s="206"/>
      <c r="F312" s="81" t="str">
        <f t="shared" si="36"/>
        <v>む３６</v>
      </c>
      <c r="G312" s="83" t="str">
        <f t="shared" si="33"/>
        <v>西村文代</v>
      </c>
      <c r="H312" s="100" t="s">
        <v>916</v>
      </c>
      <c r="I312" s="142" t="s">
        <v>303</v>
      </c>
      <c r="J312" s="209">
        <v>1964</v>
      </c>
      <c r="K312" s="219">
        <f t="shared" si="35"/>
        <v>53</v>
      </c>
      <c r="L312" s="213" t="str">
        <f t="shared" si="38"/>
        <v>OK</v>
      </c>
      <c r="M312" s="80" t="s">
        <v>279</v>
      </c>
      <c r="N312" s="206"/>
    </row>
    <row r="313" spans="1:14" x14ac:dyDescent="0.15">
      <c r="A313" s="80" t="s">
        <v>1000</v>
      </c>
      <c r="B313" s="217" t="s">
        <v>995</v>
      </c>
      <c r="C313" s="217" t="s">
        <v>1001</v>
      </c>
      <c r="D313" s="100" t="s">
        <v>915</v>
      </c>
      <c r="E313" s="206"/>
      <c r="F313" s="81" t="str">
        <f t="shared" si="36"/>
        <v>む３７</v>
      </c>
      <c r="G313" s="83" t="str">
        <f t="shared" si="33"/>
        <v>村田彩子</v>
      </c>
      <c r="H313" s="100" t="s">
        <v>916</v>
      </c>
      <c r="I313" s="142" t="s">
        <v>303</v>
      </c>
      <c r="J313" s="209">
        <v>1968</v>
      </c>
      <c r="K313" s="219">
        <f t="shared" si="35"/>
        <v>49</v>
      </c>
      <c r="L313" s="209" t="str">
        <f t="shared" si="38"/>
        <v>OK</v>
      </c>
      <c r="M313" s="209" t="s">
        <v>311</v>
      </c>
      <c r="N313" s="206"/>
    </row>
    <row r="314" spans="1:14" x14ac:dyDescent="0.15">
      <c r="A314" s="80" t="s">
        <v>1002</v>
      </c>
      <c r="B314" s="217" t="s">
        <v>1003</v>
      </c>
      <c r="C314" s="240" t="s">
        <v>992</v>
      </c>
      <c r="D314" s="100" t="s">
        <v>915</v>
      </c>
      <c r="E314" s="206"/>
      <c r="F314" s="81" t="str">
        <f t="shared" si="36"/>
        <v>む３８</v>
      </c>
      <c r="G314" s="83" t="str">
        <f t="shared" si="33"/>
        <v>村川庸子</v>
      </c>
      <c r="H314" s="100" t="s">
        <v>916</v>
      </c>
      <c r="I314" s="142" t="s">
        <v>303</v>
      </c>
      <c r="J314" s="209">
        <v>1969</v>
      </c>
      <c r="K314" s="219">
        <f t="shared" si="35"/>
        <v>48</v>
      </c>
      <c r="L314" s="209" t="str">
        <f t="shared" si="38"/>
        <v>OK</v>
      </c>
      <c r="M314" s="209" t="s">
        <v>726</v>
      </c>
      <c r="N314" s="206"/>
    </row>
    <row r="315" spans="1:14" x14ac:dyDescent="0.15">
      <c r="A315" s="80" t="s">
        <v>1004</v>
      </c>
      <c r="B315" s="209" t="s">
        <v>731</v>
      </c>
      <c r="C315" s="209" t="s">
        <v>1005</v>
      </c>
      <c r="D315" s="100" t="s">
        <v>915</v>
      </c>
      <c r="E315" s="209"/>
      <c r="F315" s="81" t="str">
        <f t="shared" si="36"/>
        <v>む３９</v>
      </c>
      <c r="G315" s="83" t="str">
        <f t="shared" si="33"/>
        <v>藤井洋平</v>
      </c>
      <c r="H315" s="100" t="s">
        <v>916</v>
      </c>
      <c r="I315" s="209" t="s">
        <v>278</v>
      </c>
      <c r="J315" s="209">
        <v>1991</v>
      </c>
      <c r="K315" s="219">
        <f t="shared" si="35"/>
        <v>26</v>
      </c>
      <c r="L315" s="209" t="str">
        <f t="shared" si="38"/>
        <v>OK</v>
      </c>
      <c r="M315" s="217" t="s">
        <v>406</v>
      </c>
      <c r="N315" s="206"/>
    </row>
    <row r="316" spans="1:14" x14ac:dyDescent="0.15">
      <c r="A316" s="80" t="s">
        <v>1006</v>
      </c>
      <c r="B316" s="209" t="s">
        <v>1007</v>
      </c>
      <c r="C316" s="209" t="s">
        <v>1008</v>
      </c>
      <c r="D316" s="100" t="s">
        <v>915</v>
      </c>
      <c r="E316" s="209"/>
      <c r="F316" s="81" t="str">
        <f t="shared" si="36"/>
        <v>む４０</v>
      </c>
      <c r="G316" s="83" t="str">
        <f t="shared" si="33"/>
        <v>田淵敏史</v>
      </c>
      <c r="H316" s="100" t="s">
        <v>916</v>
      </c>
      <c r="I316" s="209" t="s">
        <v>278</v>
      </c>
      <c r="J316" s="209">
        <v>1991</v>
      </c>
      <c r="K316" s="219">
        <f t="shared" si="35"/>
        <v>26</v>
      </c>
      <c r="L316" s="209" t="str">
        <f t="shared" si="38"/>
        <v>OK</v>
      </c>
      <c r="M316" s="217" t="s">
        <v>406</v>
      </c>
      <c r="N316" s="206"/>
    </row>
    <row r="317" spans="1:14" x14ac:dyDescent="0.15">
      <c r="A317" s="80" t="s">
        <v>1009</v>
      </c>
      <c r="B317" s="209" t="s">
        <v>1010</v>
      </c>
      <c r="C317" s="209" t="s">
        <v>1011</v>
      </c>
      <c r="D317" s="100" t="s">
        <v>915</v>
      </c>
      <c r="E317" s="209"/>
      <c r="F317" s="81" t="str">
        <f t="shared" si="36"/>
        <v>む４１</v>
      </c>
      <c r="G317" s="83" t="str">
        <f t="shared" si="33"/>
        <v>穐山  航</v>
      </c>
      <c r="H317" s="100" t="s">
        <v>916</v>
      </c>
      <c r="I317" s="209" t="s">
        <v>278</v>
      </c>
      <c r="J317" s="209">
        <v>1989</v>
      </c>
      <c r="K317" s="219">
        <f t="shared" si="35"/>
        <v>28</v>
      </c>
      <c r="L317" s="209" t="str">
        <f t="shared" si="38"/>
        <v>OK</v>
      </c>
      <c r="M317" s="217" t="s">
        <v>406</v>
      </c>
      <c r="N317" s="206"/>
    </row>
    <row r="318" spans="1:14" x14ac:dyDescent="0.15">
      <c r="A318" s="80" t="s">
        <v>1012</v>
      </c>
      <c r="B318" s="209" t="s">
        <v>639</v>
      </c>
      <c r="C318" s="209" t="s">
        <v>1013</v>
      </c>
      <c r="D318" s="100" t="s">
        <v>915</v>
      </c>
      <c r="E318" s="206"/>
      <c r="F318" s="81" t="str">
        <f t="shared" si="36"/>
        <v>む４２</v>
      </c>
      <c r="G318" s="83" t="str">
        <f t="shared" si="33"/>
        <v>西村国太郎</v>
      </c>
      <c r="H318" s="100" t="s">
        <v>916</v>
      </c>
      <c r="I318" s="209" t="s">
        <v>278</v>
      </c>
      <c r="J318" s="209">
        <v>1942</v>
      </c>
      <c r="K318" s="219">
        <f t="shared" si="35"/>
        <v>75</v>
      </c>
      <c r="L318" s="209" t="str">
        <f t="shared" si="38"/>
        <v>OK</v>
      </c>
      <c r="M318" s="217" t="s">
        <v>406</v>
      </c>
      <c r="N318" s="206"/>
    </row>
    <row r="319" spans="1:14" x14ac:dyDescent="0.15">
      <c r="A319" s="80" t="s">
        <v>1014</v>
      </c>
      <c r="B319" s="217" t="s">
        <v>1015</v>
      </c>
      <c r="C319" s="217" t="s">
        <v>1016</v>
      </c>
      <c r="D319" s="100" t="s">
        <v>915</v>
      </c>
      <c r="E319" s="212"/>
      <c r="F319" s="81" t="str">
        <f t="shared" si="36"/>
        <v>む４３</v>
      </c>
      <c r="G319" s="209" t="s">
        <v>1017</v>
      </c>
      <c r="H319" s="100" t="s">
        <v>916</v>
      </c>
      <c r="I319" s="209" t="s">
        <v>303</v>
      </c>
      <c r="J319" s="209">
        <v>1994</v>
      </c>
      <c r="K319" s="219">
        <f t="shared" si="35"/>
        <v>23</v>
      </c>
      <c r="L319" s="209" t="str">
        <f t="shared" si="38"/>
        <v>OK</v>
      </c>
      <c r="M319" s="209" t="s">
        <v>483</v>
      </c>
      <c r="N319" s="206"/>
    </row>
    <row r="320" spans="1:14" s="206" customFormat="1" x14ac:dyDescent="0.15">
      <c r="A320" s="80" t="s">
        <v>1018</v>
      </c>
      <c r="B320" s="217" t="s">
        <v>542</v>
      </c>
      <c r="C320" s="217" t="s">
        <v>1019</v>
      </c>
      <c r="D320" s="100" t="s">
        <v>915</v>
      </c>
      <c r="E320" s="212"/>
      <c r="F320" s="81" t="str">
        <f t="shared" si="36"/>
        <v>む４４</v>
      </c>
      <c r="G320" s="209" t="s">
        <v>1020</v>
      </c>
      <c r="H320" s="100" t="s">
        <v>916</v>
      </c>
      <c r="I320" s="209" t="s">
        <v>303</v>
      </c>
      <c r="J320" s="209">
        <v>1970</v>
      </c>
      <c r="K320" s="219">
        <f t="shared" si="35"/>
        <v>47</v>
      </c>
      <c r="L320" s="209" t="str">
        <f t="shared" si="38"/>
        <v>OK</v>
      </c>
      <c r="M320" s="209" t="s">
        <v>279</v>
      </c>
    </row>
    <row r="321" spans="1:14" s="206" customFormat="1" x14ac:dyDescent="0.15">
      <c r="A321" s="80" t="s">
        <v>98</v>
      </c>
      <c r="B321" s="209" t="s">
        <v>5</v>
      </c>
      <c r="C321" s="209" t="s">
        <v>1021</v>
      </c>
      <c r="D321" s="100" t="s">
        <v>915</v>
      </c>
      <c r="F321" s="81" t="str">
        <f t="shared" si="36"/>
        <v>む４５</v>
      </c>
      <c r="G321" s="209" t="s">
        <v>1022</v>
      </c>
      <c r="H321" s="100" t="s">
        <v>916</v>
      </c>
      <c r="I321" s="209" t="s">
        <v>278</v>
      </c>
      <c r="J321" s="209">
        <v>2004</v>
      </c>
      <c r="K321" s="219">
        <f t="shared" si="35"/>
        <v>13</v>
      </c>
      <c r="L321" s="209" t="str">
        <f t="shared" si="38"/>
        <v>OK</v>
      </c>
      <c r="M321" s="209" t="s">
        <v>841</v>
      </c>
    </row>
    <row r="322" spans="1:14" s="206" customFormat="1" x14ac:dyDescent="0.15">
      <c r="A322" s="80" t="s">
        <v>1023</v>
      </c>
      <c r="B322" s="175" t="s">
        <v>1024</v>
      </c>
      <c r="C322" s="175" t="s">
        <v>1025</v>
      </c>
      <c r="D322" s="100" t="s">
        <v>915</v>
      </c>
      <c r="E322" s="83"/>
      <c r="F322" s="81" t="str">
        <f t="shared" si="36"/>
        <v>む４６</v>
      </c>
      <c r="G322" s="83" t="s">
        <v>1026</v>
      </c>
      <c r="H322" s="100" t="s">
        <v>916</v>
      </c>
      <c r="I322" s="209" t="s">
        <v>278</v>
      </c>
      <c r="J322" s="112">
        <v>1990</v>
      </c>
      <c r="K322" s="219">
        <f t="shared" si="35"/>
        <v>27</v>
      </c>
      <c r="L322" s="213" t="e">
        <f>#N/A</f>
        <v>#N/A</v>
      </c>
      <c r="M322" s="142" t="s">
        <v>406</v>
      </c>
    </row>
    <row r="323" spans="1:14" s="206" customFormat="1" x14ac:dyDescent="0.15">
      <c r="A323" s="80" t="s">
        <v>1027</v>
      </c>
      <c r="B323" s="175" t="s">
        <v>95</v>
      </c>
      <c r="C323" s="175" t="s">
        <v>1028</v>
      </c>
      <c r="D323" s="100" t="s">
        <v>915</v>
      </c>
      <c r="E323" s="83"/>
      <c r="F323" s="81" t="str">
        <f t="shared" si="36"/>
        <v>む４７</v>
      </c>
      <c r="G323" s="83" t="s">
        <v>1029</v>
      </c>
      <c r="H323" s="100" t="s">
        <v>916</v>
      </c>
      <c r="I323" s="209" t="s">
        <v>278</v>
      </c>
      <c r="J323" s="112">
        <v>1992</v>
      </c>
      <c r="K323" s="219">
        <f t="shared" si="35"/>
        <v>25</v>
      </c>
      <c r="L323" s="213" t="e">
        <f>#N/A</f>
        <v>#N/A</v>
      </c>
      <c r="M323" s="142" t="s">
        <v>406</v>
      </c>
    </row>
    <row r="324" spans="1:14" s="206" customFormat="1" x14ac:dyDescent="0.15">
      <c r="A324" s="80" t="s">
        <v>1030</v>
      </c>
      <c r="B324" s="209" t="s">
        <v>1031</v>
      </c>
      <c r="C324" s="209" t="s">
        <v>1032</v>
      </c>
      <c r="D324" s="100" t="s">
        <v>915</v>
      </c>
      <c r="F324" s="81" t="str">
        <f t="shared" si="36"/>
        <v>む４８</v>
      </c>
      <c r="G324" s="83" t="s">
        <v>1033</v>
      </c>
      <c r="H324" s="100" t="s">
        <v>916</v>
      </c>
      <c r="I324" s="209" t="s">
        <v>278</v>
      </c>
      <c r="J324" s="209">
        <v>1986</v>
      </c>
      <c r="K324" s="219">
        <f t="shared" si="35"/>
        <v>31</v>
      </c>
      <c r="L324" s="213" t="e">
        <f>#N/A</f>
        <v>#N/A</v>
      </c>
      <c r="M324" s="100" t="s">
        <v>311</v>
      </c>
    </row>
    <row r="325" spans="1:14" s="206" customFormat="1" x14ac:dyDescent="0.15">
      <c r="A325" s="80" t="s">
        <v>1034</v>
      </c>
      <c r="B325" s="217" t="s">
        <v>1035</v>
      </c>
      <c r="C325" s="217" t="s">
        <v>1036</v>
      </c>
      <c r="D325" s="100" t="s">
        <v>915</v>
      </c>
      <c r="F325" s="81" t="str">
        <f t="shared" si="36"/>
        <v>む４９</v>
      </c>
      <c r="G325" s="83" t="s">
        <v>1037</v>
      </c>
      <c r="H325" s="100" t="s">
        <v>916</v>
      </c>
      <c r="I325" s="217" t="s">
        <v>303</v>
      </c>
      <c r="J325" s="209">
        <v>1996</v>
      </c>
      <c r="K325" s="219">
        <f t="shared" si="35"/>
        <v>21</v>
      </c>
      <c r="L325" s="213" t="e">
        <f>#N/A</f>
        <v>#N/A</v>
      </c>
      <c r="M325" s="100" t="s">
        <v>471</v>
      </c>
    </row>
    <row r="326" spans="1:14" s="206" customFormat="1" x14ac:dyDescent="0.15">
      <c r="A326" s="80"/>
      <c r="D326" s="100"/>
      <c r="F326" s="81"/>
      <c r="K326" s="219" t="str">
        <f t="shared" si="35"/>
        <v/>
      </c>
    </row>
    <row r="327" spans="1:14" s="211" customFormat="1" x14ac:dyDescent="0.15">
      <c r="A327" s="80"/>
      <c r="B327" s="206"/>
      <c r="C327" s="206"/>
      <c r="D327" s="206"/>
      <c r="E327" s="206"/>
      <c r="F327" s="81"/>
      <c r="G327" s="206"/>
      <c r="H327" s="206"/>
      <c r="I327" s="206"/>
      <c r="J327" s="206"/>
      <c r="K327" s="206"/>
      <c r="L327" s="206"/>
      <c r="M327" s="206"/>
      <c r="N327" s="206"/>
    </row>
    <row r="328" spans="1:14" s="211" customFormat="1" x14ac:dyDescent="0.15">
      <c r="A328" s="80"/>
      <c r="B328" s="206"/>
      <c r="C328" s="206"/>
      <c r="D328" s="206"/>
      <c r="E328" s="206"/>
      <c r="F328" s="81"/>
      <c r="G328" s="206"/>
      <c r="H328" s="206"/>
      <c r="I328" s="206"/>
      <c r="J328" s="206"/>
      <c r="K328" s="206"/>
      <c r="L328" s="206"/>
      <c r="M328" s="206"/>
      <c r="N328" s="206"/>
    </row>
    <row r="329" spans="1:14" s="206" customFormat="1" x14ac:dyDescent="0.15">
      <c r="A329" s="80"/>
      <c r="F329" s="81"/>
    </row>
    <row r="330" spans="1:14" x14ac:dyDescent="0.15">
      <c r="B330" s="175"/>
      <c r="C330" s="175"/>
      <c r="D330" s="100"/>
      <c r="E330" s="83"/>
      <c r="G330" s="83"/>
      <c r="H330" s="100"/>
      <c r="I330" s="100"/>
      <c r="J330" s="112"/>
      <c r="K330" s="219" t="str">
        <f t="shared" ref="K330:K335" si="39">IF(J330="","",(2017-J330))</f>
        <v/>
      </c>
      <c r="L330" s="213" t="str">
        <f t="shared" ref="L330:L335" si="40">IF(G330="","",IF(COUNTIF($G$20:$G$533,G330)&gt;1,"2重登録","OK"))</f>
        <v/>
      </c>
      <c r="M330" s="100"/>
    </row>
    <row r="331" spans="1:14" x14ac:dyDescent="0.15">
      <c r="B331" s="175"/>
      <c r="C331" s="175"/>
      <c r="D331" s="100"/>
      <c r="E331" s="83"/>
      <c r="G331" s="83"/>
      <c r="H331" s="100"/>
      <c r="I331" s="100"/>
      <c r="J331" s="112"/>
      <c r="K331" s="219" t="str">
        <f t="shared" si="39"/>
        <v/>
      </c>
      <c r="L331" s="213" t="str">
        <f t="shared" si="40"/>
        <v/>
      </c>
      <c r="M331" s="100"/>
    </row>
    <row r="332" spans="1:14" x14ac:dyDescent="0.15">
      <c r="B332" s="175"/>
      <c r="C332" s="175"/>
      <c r="D332" s="100"/>
      <c r="E332" s="83"/>
      <c r="G332" s="83"/>
      <c r="H332" s="100"/>
      <c r="I332" s="100"/>
      <c r="J332" s="112"/>
      <c r="K332" s="219" t="str">
        <f t="shared" si="39"/>
        <v/>
      </c>
      <c r="L332" s="213" t="str">
        <f t="shared" si="40"/>
        <v/>
      </c>
      <c r="M332" s="100"/>
    </row>
    <row r="333" spans="1:14" x14ac:dyDescent="0.15">
      <c r="B333" s="175"/>
      <c r="C333" s="175"/>
      <c r="D333" s="100"/>
      <c r="E333" s="83"/>
      <c r="G333" s="83"/>
      <c r="H333" s="100"/>
      <c r="I333" s="100"/>
      <c r="J333" s="112"/>
      <c r="K333" s="219" t="str">
        <f t="shared" si="39"/>
        <v/>
      </c>
      <c r="L333" s="213" t="str">
        <f t="shared" si="40"/>
        <v/>
      </c>
      <c r="M333" s="100"/>
    </row>
    <row r="334" spans="1:14" x14ac:dyDescent="0.15">
      <c r="B334" s="175"/>
      <c r="C334" s="175"/>
      <c r="D334" s="100"/>
      <c r="E334" s="83"/>
      <c r="G334" s="83"/>
      <c r="H334" s="100"/>
      <c r="I334" s="100"/>
      <c r="J334" s="112"/>
      <c r="K334" s="219" t="str">
        <f t="shared" si="39"/>
        <v/>
      </c>
      <c r="L334" s="213" t="str">
        <f t="shared" si="40"/>
        <v/>
      </c>
      <c r="M334" s="100"/>
    </row>
    <row r="335" spans="1:14" x14ac:dyDescent="0.15">
      <c r="B335" s="83"/>
      <c r="C335" s="83"/>
      <c r="D335" s="83"/>
      <c r="E335" s="83"/>
      <c r="G335" s="83"/>
      <c r="H335" s="83"/>
      <c r="I335" s="109"/>
      <c r="J335" s="129"/>
      <c r="K335" s="219" t="str">
        <f t="shared" si="39"/>
        <v/>
      </c>
      <c r="L335" s="213" t="str">
        <f t="shared" si="40"/>
        <v/>
      </c>
      <c r="M335" s="111"/>
    </row>
    <row r="336" spans="1:14" s="208" customFormat="1" x14ac:dyDescent="0.15">
      <c r="A336" s="208" t="s">
        <v>1038</v>
      </c>
      <c r="B336" s="208" t="s">
        <v>1039</v>
      </c>
      <c r="C336" s="208" t="s">
        <v>1040</v>
      </c>
      <c r="D336" s="208" t="s">
        <v>1041</v>
      </c>
      <c r="F336" s="81" t="str">
        <f t="shared" si="36"/>
        <v>ぷ０１</v>
      </c>
      <c r="G336" s="83" t="str">
        <f t="shared" ref="G336:G365" si="41">B336&amp;C336</f>
        <v>大林 久</v>
      </c>
      <c r="H336" s="208" t="s">
        <v>1042</v>
      </c>
      <c r="I336" s="208" t="s">
        <v>278</v>
      </c>
      <c r="J336" s="208">
        <v>1938</v>
      </c>
      <c r="K336" s="219">
        <f t="shared" ref="K336:K365" si="42">IF(J336="","",(2017-J336))</f>
        <v>79</v>
      </c>
      <c r="L336" s="209" t="str">
        <f t="shared" ref="L336:L365" si="43">IF(G336="","",IF(COUNTIF($G$20:$G$621,G336)&gt;1,"2重登録","OK"))</f>
        <v>OK</v>
      </c>
      <c r="M336" s="208" t="s">
        <v>311</v>
      </c>
    </row>
    <row r="337" spans="1:13" s="208" customFormat="1" x14ac:dyDescent="0.15">
      <c r="A337" s="208" t="s">
        <v>1043</v>
      </c>
      <c r="B337" s="208" t="s">
        <v>787</v>
      </c>
      <c r="C337" s="208" t="s">
        <v>1044</v>
      </c>
      <c r="D337" s="208" t="s">
        <v>1041</v>
      </c>
      <c r="F337" s="81" t="str">
        <f t="shared" si="36"/>
        <v>ぷ０２</v>
      </c>
      <c r="G337" s="83" t="str">
        <f t="shared" si="41"/>
        <v>高田洋治</v>
      </c>
      <c r="H337" s="208" t="s">
        <v>1042</v>
      </c>
      <c r="I337" s="208" t="s">
        <v>278</v>
      </c>
      <c r="J337" s="208">
        <v>1942</v>
      </c>
      <c r="K337" s="219">
        <f t="shared" si="42"/>
        <v>75</v>
      </c>
      <c r="L337" s="209" t="str">
        <f t="shared" si="43"/>
        <v>OK</v>
      </c>
      <c r="M337" s="208" t="s">
        <v>311</v>
      </c>
    </row>
    <row r="338" spans="1:13" s="208" customFormat="1" x14ac:dyDescent="0.15">
      <c r="A338" s="208" t="s">
        <v>1045</v>
      </c>
      <c r="B338" s="208" t="s">
        <v>1046</v>
      </c>
      <c r="C338" s="208" t="s">
        <v>1047</v>
      </c>
      <c r="D338" s="208" t="s">
        <v>1041</v>
      </c>
      <c r="F338" s="81" t="str">
        <f t="shared" si="36"/>
        <v>ぷ０３</v>
      </c>
      <c r="G338" s="83" t="str">
        <f t="shared" si="41"/>
        <v>中野潤</v>
      </c>
      <c r="H338" s="208" t="s">
        <v>1042</v>
      </c>
      <c r="I338" s="208" t="s">
        <v>278</v>
      </c>
      <c r="J338" s="208">
        <v>1948</v>
      </c>
      <c r="K338" s="219">
        <f t="shared" si="42"/>
        <v>69</v>
      </c>
      <c r="L338" s="209" t="str">
        <f t="shared" si="43"/>
        <v>OK</v>
      </c>
      <c r="M338" s="208" t="s">
        <v>383</v>
      </c>
    </row>
    <row r="339" spans="1:13" s="208" customFormat="1" x14ac:dyDescent="0.15">
      <c r="A339" s="208" t="s">
        <v>1048</v>
      </c>
      <c r="B339" s="208" t="s">
        <v>1046</v>
      </c>
      <c r="C339" s="208" t="s">
        <v>344</v>
      </c>
      <c r="D339" s="208" t="s">
        <v>1041</v>
      </c>
      <c r="F339" s="81" t="str">
        <f t="shared" si="36"/>
        <v>ぷ０４</v>
      </c>
      <c r="G339" s="83" t="str">
        <f t="shared" si="41"/>
        <v>中野哲也</v>
      </c>
      <c r="H339" s="208" t="s">
        <v>1042</v>
      </c>
      <c r="I339" s="208" t="s">
        <v>278</v>
      </c>
      <c r="J339" s="208">
        <v>1947</v>
      </c>
      <c r="K339" s="219">
        <f t="shared" si="42"/>
        <v>70</v>
      </c>
      <c r="L339" s="209" t="str">
        <f t="shared" si="43"/>
        <v>OK</v>
      </c>
      <c r="M339" s="208" t="s">
        <v>311</v>
      </c>
    </row>
    <row r="340" spans="1:13" s="208" customFormat="1" x14ac:dyDescent="0.15">
      <c r="A340" s="208" t="s">
        <v>1049</v>
      </c>
      <c r="B340" s="208" t="s">
        <v>1050</v>
      </c>
      <c r="C340" s="208" t="s">
        <v>1051</v>
      </c>
      <c r="D340" s="208" t="s">
        <v>1041</v>
      </c>
      <c r="F340" s="81" t="str">
        <f t="shared" si="36"/>
        <v>ぷ０５</v>
      </c>
      <c r="G340" s="83" t="str">
        <f t="shared" si="41"/>
        <v>堀江孝信</v>
      </c>
      <c r="H340" s="208" t="s">
        <v>1042</v>
      </c>
      <c r="I340" s="208" t="s">
        <v>278</v>
      </c>
      <c r="J340" s="208">
        <v>1942</v>
      </c>
      <c r="K340" s="219">
        <f t="shared" si="42"/>
        <v>75</v>
      </c>
      <c r="L340" s="209" t="str">
        <f t="shared" si="43"/>
        <v>OK</v>
      </c>
      <c r="M340" s="208" t="s">
        <v>311</v>
      </c>
    </row>
    <row r="341" spans="1:13" s="208" customFormat="1" x14ac:dyDescent="0.15">
      <c r="A341" s="208" t="s">
        <v>1052</v>
      </c>
      <c r="B341" s="208" t="s">
        <v>1053</v>
      </c>
      <c r="C341" s="208" t="s">
        <v>1054</v>
      </c>
      <c r="D341" s="208" t="s">
        <v>1041</v>
      </c>
      <c r="F341" s="81" t="str">
        <f t="shared" si="36"/>
        <v>ぷ０６</v>
      </c>
      <c r="G341" s="83" t="str">
        <f t="shared" si="41"/>
        <v>羽田昭夫</v>
      </c>
      <c r="H341" s="208" t="s">
        <v>1042</v>
      </c>
      <c r="I341" s="208" t="s">
        <v>278</v>
      </c>
      <c r="J341" s="208">
        <v>1943</v>
      </c>
      <c r="K341" s="219">
        <f t="shared" si="42"/>
        <v>74</v>
      </c>
      <c r="L341" s="209" t="str">
        <f t="shared" si="43"/>
        <v>OK</v>
      </c>
      <c r="M341" s="208" t="s">
        <v>471</v>
      </c>
    </row>
    <row r="342" spans="1:13" s="208" customFormat="1" x14ac:dyDescent="0.15">
      <c r="A342" s="208" t="s">
        <v>1055</v>
      </c>
      <c r="B342" s="208" t="s">
        <v>1056</v>
      </c>
      <c r="C342" s="208" t="s">
        <v>1057</v>
      </c>
      <c r="D342" s="208" t="s">
        <v>1041</v>
      </c>
      <c r="F342" s="81" t="str">
        <f t="shared" si="36"/>
        <v>ぷ０７</v>
      </c>
      <c r="G342" s="83" t="str">
        <f t="shared" si="41"/>
        <v>樋山達哉</v>
      </c>
      <c r="H342" s="208" t="s">
        <v>1042</v>
      </c>
      <c r="I342" s="208" t="s">
        <v>278</v>
      </c>
      <c r="J342" s="208">
        <v>1944</v>
      </c>
      <c r="K342" s="219">
        <f t="shared" si="42"/>
        <v>73</v>
      </c>
      <c r="L342" s="209" t="str">
        <f t="shared" si="43"/>
        <v>OK</v>
      </c>
      <c r="M342" s="208" t="s">
        <v>726</v>
      </c>
    </row>
    <row r="343" spans="1:13" s="208" customFormat="1" x14ac:dyDescent="0.15">
      <c r="A343" s="208" t="s">
        <v>1058</v>
      </c>
      <c r="B343" s="208" t="s">
        <v>1059</v>
      </c>
      <c r="C343" s="208" t="s">
        <v>1060</v>
      </c>
      <c r="D343" s="208" t="s">
        <v>1041</v>
      </c>
      <c r="F343" s="81" t="str">
        <f t="shared" si="36"/>
        <v>ぷ０８</v>
      </c>
      <c r="G343" s="83" t="str">
        <f t="shared" si="41"/>
        <v>藤本昌彦</v>
      </c>
      <c r="H343" s="208" t="s">
        <v>1042</v>
      </c>
      <c r="I343" s="208" t="s">
        <v>278</v>
      </c>
      <c r="J343" s="208">
        <v>1939</v>
      </c>
      <c r="K343" s="219">
        <f t="shared" si="42"/>
        <v>78</v>
      </c>
      <c r="L343" s="209" t="str">
        <f t="shared" si="43"/>
        <v>OK</v>
      </c>
      <c r="M343" s="208" t="s">
        <v>311</v>
      </c>
    </row>
    <row r="344" spans="1:13" s="208" customFormat="1" x14ac:dyDescent="0.15">
      <c r="A344" s="208" t="s">
        <v>1061</v>
      </c>
      <c r="B344" s="208" t="s">
        <v>1062</v>
      </c>
      <c r="C344" s="208" t="s">
        <v>1063</v>
      </c>
      <c r="D344" s="208" t="s">
        <v>1041</v>
      </c>
      <c r="F344" s="81" t="str">
        <f t="shared" ref="F344:F365" si="44">A344</f>
        <v>ぷ０９</v>
      </c>
      <c r="G344" s="83" t="str">
        <f t="shared" si="41"/>
        <v>安田和彦</v>
      </c>
      <c r="H344" s="208" t="s">
        <v>1042</v>
      </c>
      <c r="I344" s="208" t="s">
        <v>278</v>
      </c>
      <c r="J344" s="208">
        <v>1945</v>
      </c>
      <c r="K344" s="219">
        <f t="shared" si="42"/>
        <v>72</v>
      </c>
      <c r="L344" s="209" t="str">
        <f t="shared" si="43"/>
        <v>OK</v>
      </c>
      <c r="M344" s="208" t="s">
        <v>311</v>
      </c>
    </row>
    <row r="345" spans="1:13" s="208" customFormat="1" x14ac:dyDescent="0.15">
      <c r="A345" s="208" t="s">
        <v>1064</v>
      </c>
      <c r="B345" s="208" t="s">
        <v>2</v>
      </c>
      <c r="C345" s="208" t="s">
        <v>3</v>
      </c>
      <c r="D345" s="208" t="s">
        <v>1041</v>
      </c>
      <c r="F345" s="81" t="str">
        <f t="shared" si="44"/>
        <v>ぷ１０</v>
      </c>
      <c r="G345" s="83" t="str">
        <f t="shared" si="41"/>
        <v>吉田知司</v>
      </c>
      <c r="H345" s="208" t="s">
        <v>1042</v>
      </c>
      <c r="I345" s="208" t="s">
        <v>278</v>
      </c>
      <c r="J345" s="208">
        <v>1948</v>
      </c>
      <c r="K345" s="219">
        <f t="shared" si="42"/>
        <v>69</v>
      </c>
      <c r="L345" s="209" t="str">
        <f t="shared" si="43"/>
        <v>OK</v>
      </c>
      <c r="M345" s="217" t="s">
        <v>406</v>
      </c>
    </row>
    <row r="346" spans="1:13" s="208" customFormat="1" x14ac:dyDescent="0.15">
      <c r="A346" s="208" t="s">
        <v>1065</v>
      </c>
      <c r="B346" s="208" t="s">
        <v>95</v>
      </c>
      <c r="C346" s="208" t="s">
        <v>1066</v>
      </c>
      <c r="D346" s="208" t="s">
        <v>1041</v>
      </c>
      <c r="F346" s="81" t="str">
        <f t="shared" si="44"/>
        <v>ぷ１１</v>
      </c>
      <c r="G346" s="83" t="str">
        <f t="shared" si="41"/>
        <v>山田直八</v>
      </c>
      <c r="H346" s="208" t="s">
        <v>1042</v>
      </c>
      <c r="I346" s="208" t="s">
        <v>278</v>
      </c>
      <c r="J346" s="208">
        <v>1972</v>
      </c>
      <c r="K346" s="219">
        <f t="shared" si="42"/>
        <v>45</v>
      </c>
      <c r="L346" s="209" t="str">
        <f t="shared" si="43"/>
        <v>OK</v>
      </c>
      <c r="M346" s="208" t="s">
        <v>726</v>
      </c>
    </row>
    <row r="347" spans="1:13" s="208" customFormat="1" x14ac:dyDescent="0.15">
      <c r="A347" s="208" t="s">
        <v>1067</v>
      </c>
      <c r="B347" s="208" t="s">
        <v>1068</v>
      </c>
      <c r="C347" s="208" t="s">
        <v>1069</v>
      </c>
      <c r="D347" s="208" t="s">
        <v>1041</v>
      </c>
      <c r="F347" s="81" t="str">
        <f t="shared" si="44"/>
        <v>ぷ１２</v>
      </c>
      <c r="G347" s="83" t="str">
        <f t="shared" si="41"/>
        <v>新屋正男</v>
      </c>
      <c r="H347" s="208" t="s">
        <v>1042</v>
      </c>
      <c r="I347" s="208" t="s">
        <v>278</v>
      </c>
      <c r="J347" s="208">
        <v>1943</v>
      </c>
      <c r="K347" s="219">
        <f t="shared" si="42"/>
        <v>74</v>
      </c>
      <c r="L347" s="209" t="str">
        <f t="shared" si="43"/>
        <v>OK</v>
      </c>
      <c r="M347" s="208" t="s">
        <v>311</v>
      </c>
    </row>
    <row r="348" spans="1:13" s="208" customFormat="1" x14ac:dyDescent="0.15">
      <c r="A348" s="208" t="s">
        <v>1070</v>
      </c>
      <c r="B348" s="208" t="s">
        <v>281</v>
      </c>
      <c r="C348" s="208" t="s">
        <v>1071</v>
      </c>
      <c r="D348" s="208" t="s">
        <v>1041</v>
      </c>
      <c r="F348" s="81" t="str">
        <f t="shared" si="44"/>
        <v>ぷ１３</v>
      </c>
      <c r="G348" s="83" t="str">
        <f t="shared" si="41"/>
        <v>青木保憲</v>
      </c>
      <c r="H348" s="208" t="s">
        <v>1042</v>
      </c>
      <c r="I348" s="208" t="s">
        <v>278</v>
      </c>
      <c r="J348" s="208">
        <v>1949</v>
      </c>
      <c r="K348" s="219">
        <f t="shared" si="42"/>
        <v>68</v>
      </c>
      <c r="L348" s="209" t="str">
        <f t="shared" si="43"/>
        <v>OK</v>
      </c>
      <c r="M348" s="208" t="s">
        <v>311</v>
      </c>
    </row>
    <row r="349" spans="1:13" s="208" customFormat="1" x14ac:dyDescent="0.15">
      <c r="A349" s="208" t="s">
        <v>1072</v>
      </c>
      <c r="B349" s="208" t="s">
        <v>340</v>
      </c>
      <c r="C349" s="208" t="s">
        <v>1073</v>
      </c>
      <c r="D349" s="208" t="s">
        <v>1041</v>
      </c>
      <c r="F349" s="81" t="str">
        <f t="shared" si="44"/>
        <v>ぷ１４</v>
      </c>
      <c r="G349" s="83" t="str">
        <f t="shared" si="41"/>
        <v>谷口一男</v>
      </c>
      <c r="H349" s="208" t="s">
        <v>1042</v>
      </c>
      <c r="I349" s="208" t="s">
        <v>278</v>
      </c>
      <c r="J349" s="208">
        <v>1947</v>
      </c>
      <c r="K349" s="219">
        <f t="shared" si="42"/>
        <v>70</v>
      </c>
      <c r="L349" s="209" t="str">
        <f t="shared" si="43"/>
        <v>OK</v>
      </c>
      <c r="M349" s="217" t="s">
        <v>406</v>
      </c>
    </row>
    <row r="350" spans="1:13" s="208" customFormat="1" x14ac:dyDescent="0.15">
      <c r="A350" s="208" t="s">
        <v>1074</v>
      </c>
      <c r="B350" s="217" t="s">
        <v>1075</v>
      </c>
      <c r="C350" s="217" t="s">
        <v>1076</v>
      </c>
      <c r="D350" s="208" t="s">
        <v>1041</v>
      </c>
      <c r="F350" s="81" t="str">
        <f t="shared" si="44"/>
        <v>ぷ１５</v>
      </c>
      <c r="G350" s="83" t="str">
        <f t="shared" si="41"/>
        <v>飯塚アイ子</v>
      </c>
      <c r="H350" s="208" t="s">
        <v>1042</v>
      </c>
      <c r="I350" s="217" t="s">
        <v>303</v>
      </c>
      <c r="J350" s="208">
        <v>1943</v>
      </c>
      <c r="K350" s="219">
        <f t="shared" si="42"/>
        <v>74</v>
      </c>
      <c r="L350" s="209" t="str">
        <f t="shared" si="43"/>
        <v>OK</v>
      </c>
      <c r="M350" s="208" t="s">
        <v>311</v>
      </c>
    </row>
    <row r="351" spans="1:13" s="208" customFormat="1" x14ac:dyDescent="0.15">
      <c r="A351" s="208" t="s">
        <v>1077</v>
      </c>
      <c r="B351" s="208" t="s">
        <v>1078</v>
      </c>
      <c r="C351" s="208" t="s">
        <v>1079</v>
      </c>
      <c r="D351" s="208" t="s">
        <v>1041</v>
      </c>
      <c r="F351" s="81" t="str">
        <f t="shared" si="44"/>
        <v>ぷ１６</v>
      </c>
      <c r="G351" s="83" t="str">
        <f t="shared" si="41"/>
        <v>関塚清茂</v>
      </c>
      <c r="H351" s="208" t="s">
        <v>1042</v>
      </c>
      <c r="I351" s="208" t="s">
        <v>278</v>
      </c>
      <c r="J351" s="208">
        <v>1936</v>
      </c>
      <c r="K351" s="219">
        <f t="shared" si="42"/>
        <v>81</v>
      </c>
      <c r="L351" s="209" t="str">
        <f t="shared" si="43"/>
        <v>OK</v>
      </c>
      <c r="M351" s="208" t="s">
        <v>311</v>
      </c>
    </row>
    <row r="352" spans="1:13" s="208" customFormat="1" x14ac:dyDescent="0.15">
      <c r="A352" s="208" t="s">
        <v>1080</v>
      </c>
      <c r="B352" s="217" t="s">
        <v>1081</v>
      </c>
      <c r="C352" s="217" t="s">
        <v>1082</v>
      </c>
      <c r="D352" s="208" t="s">
        <v>1041</v>
      </c>
      <c r="F352" s="81" t="str">
        <f t="shared" si="44"/>
        <v>ぷ１７</v>
      </c>
      <c r="G352" s="83" t="str">
        <f t="shared" si="41"/>
        <v>北川美由紀</v>
      </c>
      <c r="H352" s="208" t="s">
        <v>1042</v>
      </c>
      <c r="I352" s="217" t="s">
        <v>303</v>
      </c>
      <c r="J352" s="208">
        <v>1949</v>
      </c>
      <c r="K352" s="219">
        <f t="shared" si="42"/>
        <v>68</v>
      </c>
      <c r="L352" s="209" t="str">
        <f t="shared" si="43"/>
        <v>OK</v>
      </c>
      <c r="M352" s="208" t="s">
        <v>726</v>
      </c>
    </row>
    <row r="353" spans="1:13" s="208" customFormat="1" x14ac:dyDescent="0.15">
      <c r="A353" s="208" t="s">
        <v>1083</v>
      </c>
      <c r="B353" s="217" t="s">
        <v>1084</v>
      </c>
      <c r="C353" s="217" t="s">
        <v>765</v>
      </c>
      <c r="D353" s="208" t="s">
        <v>1041</v>
      </c>
      <c r="F353" s="81" t="str">
        <f t="shared" si="44"/>
        <v>ぷ１８</v>
      </c>
      <c r="G353" s="83" t="str">
        <f t="shared" si="41"/>
        <v>澤井恵子</v>
      </c>
      <c r="H353" s="208" t="s">
        <v>1042</v>
      </c>
      <c r="I353" s="217" t="s">
        <v>303</v>
      </c>
      <c r="J353" s="208">
        <v>1948</v>
      </c>
      <c r="K353" s="219">
        <f t="shared" si="42"/>
        <v>69</v>
      </c>
      <c r="L353" s="209" t="str">
        <f t="shared" si="43"/>
        <v>OK</v>
      </c>
      <c r="M353" s="217" t="s">
        <v>406</v>
      </c>
    </row>
    <row r="354" spans="1:13" s="208" customFormat="1" x14ac:dyDescent="0.15">
      <c r="A354" s="208" t="s">
        <v>1085</v>
      </c>
      <c r="B354" s="217" t="s">
        <v>1086</v>
      </c>
      <c r="C354" s="217" t="s">
        <v>1087</v>
      </c>
      <c r="D354" s="208" t="s">
        <v>1041</v>
      </c>
      <c r="F354" s="81" t="str">
        <f t="shared" si="44"/>
        <v>ぷ１９</v>
      </c>
      <c r="G354" s="83" t="str">
        <f t="shared" si="41"/>
        <v>平野志津子</v>
      </c>
      <c r="H354" s="208" t="s">
        <v>1042</v>
      </c>
      <c r="I354" s="217" t="s">
        <v>303</v>
      </c>
      <c r="J354" s="208">
        <v>1956</v>
      </c>
      <c r="K354" s="219">
        <f t="shared" si="42"/>
        <v>61</v>
      </c>
      <c r="L354" s="209" t="str">
        <f t="shared" si="43"/>
        <v>OK</v>
      </c>
      <c r="M354" s="208" t="s">
        <v>311</v>
      </c>
    </row>
    <row r="355" spans="1:13" s="208" customFormat="1" x14ac:dyDescent="0.15">
      <c r="A355" s="208" t="s">
        <v>1088</v>
      </c>
      <c r="B355" s="217" t="s">
        <v>1089</v>
      </c>
      <c r="C355" s="217" t="s">
        <v>1090</v>
      </c>
      <c r="D355" s="208" t="s">
        <v>1041</v>
      </c>
      <c r="F355" s="81" t="str">
        <f t="shared" si="44"/>
        <v>ぷ２０</v>
      </c>
      <c r="G355" s="83" t="str">
        <f t="shared" si="41"/>
        <v>堀部品子</v>
      </c>
      <c r="H355" s="208" t="s">
        <v>1042</v>
      </c>
      <c r="I355" s="217" t="s">
        <v>303</v>
      </c>
      <c r="J355" s="208">
        <v>1951</v>
      </c>
      <c r="K355" s="219">
        <f t="shared" si="42"/>
        <v>66</v>
      </c>
      <c r="L355" s="209" t="str">
        <f t="shared" si="43"/>
        <v>OK</v>
      </c>
      <c r="M355" s="217" t="s">
        <v>406</v>
      </c>
    </row>
    <row r="356" spans="1:13" s="208" customFormat="1" x14ac:dyDescent="0.15">
      <c r="A356" s="208" t="s">
        <v>1091</v>
      </c>
      <c r="B356" s="217" t="s">
        <v>1092</v>
      </c>
      <c r="C356" s="217" t="s">
        <v>1093</v>
      </c>
      <c r="D356" s="208" t="s">
        <v>1041</v>
      </c>
      <c r="F356" s="81" t="str">
        <f t="shared" si="44"/>
        <v>ぷ２１</v>
      </c>
      <c r="G356" s="83" t="str">
        <f t="shared" si="41"/>
        <v>森谷洋子</v>
      </c>
      <c r="H356" s="208" t="s">
        <v>1042</v>
      </c>
      <c r="I356" s="217" t="s">
        <v>303</v>
      </c>
      <c r="J356" s="208">
        <v>1951</v>
      </c>
      <c r="K356" s="219">
        <f t="shared" si="42"/>
        <v>66</v>
      </c>
      <c r="L356" s="209" t="str">
        <f t="shared" si="43"/>
        <v>OK</v>
      </c>
      <c r="M356" s="208" t="s">
        <v>726</v>
      </c>
    </row>
    <row r="357" spans="1:13" s="208" customFormat="1" x14ac:dyDescent="0.15">
      <c r="A357" s="208" t="s">
        <v>1094</v>
      </c>
      <c r="B357" s="217" t="s">
        <v>1095</v>
      </c>
      <c r="C357" s="217" t="s">
        <v>1096</v>
      </c>
      <c r="D357" s="208" t="s">
        <v>1041</v>
      </c>
      <c r="F357" s="81" t="str">
        <f t="shared" si="44"/>
        <v>ぷ２２</v>
      </c>
      <c r="G357" s="83" t="str">
        <f t="shared" si="41"/>
        <v>川勝豊子</v>
      </c>
      <c r="H357" s="208" t="s">
        <v>1042</v>
      </c>
      <c r="I357" s="217" t="s">
        <v>303</v>
      </c>
      <c r="J357" s="208">
        <v>1946</v>
      </c>
      <c r="K357" s="219">
        <f t="shared" si="42"/>
        <v>71</v>
      </c>
      <c r="L357" s="209" t="str">
        <f t="shared" si="43"/>
        <v>OK</v>
      </c>
      <c r="M357" s="208" t="s">
        <v>483</v>
      </c>
    </row>
    <row r="358" spans="1:13" s="208" customFormat="1" x14ac:dyDescent="0.15">
      <c r="A358" s="208" t="s">
        <v>1097</v>
      </c>
      <c r="B358" s="217" t="s">
        <v>1098</v>
      </c>
      <c r="C358" s="217" t="s">
        <v>1099</v>
      </c>
      <c r="D358" s="208" t="s">
        <v>1041</v>
      </c>
      <c r="F358" s="81" t="str">
        <f t="shared" si="44"/>
        <v>ぷ２３</v>
      </c>
      <c r="G358" s="83" t="str">
        <f t="shared" si="41"/>
        <v>田邉俊子</v>
      </c>
      <c r="H358" s="208" t="s">
        <v>1042</v>
      </c>
      <c r="I358" s="217" t="s">
        <v>303</v>
      </c>
      <c r="J358" s="208">
        <v>1958</v>
      </c>
      <c r="K358" s="219">
        <f t="shared" si="42"/>
        <v>59</v>
      </c>
      <c r="L358" s="209" t="str">
        <f t="shared" si="43"/>
        <v>OK</v>
      </c>
      <c r="M358" s="208" t="s">
        <v>279</v>
      </c>
    </row>
    <row r="359" spans="1:13" s="208" customFormat="1" x14ac:dyDescent="0.15">
      <c r="A359" s="208" t="s">
        <v>1100</v>
      </c>
      <c r="B359" s="217" t="s">
        <v>1101</v>
      </c>
      <c r="C359" s="217" t="s">
        <v>778</v>
      </c>
      <c r="D359" s="208" t="s">
        <v>1041</v>
      </c>
      <c r="F359" s="81" t="str">
        <f t="shared" si="44"/>
        <v>ぷ２４</v>
      </c>
      <c r="G359" s="83" t="str">
        <f t="shared" si="41"/>
        <v>松田順子</v>
      </c>
      <c r="H359" s="208" t="s">
        <v>1042</v>
      </c>
      <c r="I359" s="217" t="s">
        <v>303</v>
      </c>
      <c r="J359" s="208">
        <v>1965</v>
      </c>
      <c r="K359" s="219">
        <f t="shared" si="42"/>
        <v>52</v>
      </c>
      <c r="L359" s="209" t="str">
        <f t="shared" si="43"/>
        <v>OK</v>
      </c>
      <c r="M359" s="217" t="s">
        <v>406</v>
      </c>
    </row>
    <row r="360" spans="1:13" s="208" customFormat="1" x14ac:dyDescent="0.15">
      <c r="A360" s="208" t="s">
        <v>1102</v>
      </c>
      <c r="B360" s="217" t="s">
        <v>1103</v>
      </c>
      <c r="C360" s="217" t="s">
        <v>1104</v>
      </c>
      <c r="D360" s="208" t="s">
        <v>1041</v>
      </c>
      <c r="F360" s="81" t="str">
        <f t="shared" si="44"/>
        <v>ぷ２５</v>
      </c>
      <c r="G360" s="83" t="str">
        <f t="shared" si="41"/>
        <v>本池清子</v>
      </c>
      <c r="H360" s="208" t="s">
        <v>1042</v>
      </c>
      <c r="I360" s="217" t="s">
        <v>303</v>
      </c>
      <c r="J360" s="208">
        <v>1967</v>
      </c>
      <c r="K360" s="219">
        <f t="shared" si="42"/>
        <v>50</v>
      </c>
      <c r="L360" s="209" t="str">
        <f t="shared" si="43"/>
        <v>OK</v>
      </c>
      <c r="M360" s="208" t="s">
        <v>841</v>
      </c>
    </row>
    <row r="361" spans="1:13" s="208" customFormat="1" x14ac:dyDescent="0.15">
      <c r="A361" s="208" t="s">
        <v>1105</v>
      </c>
      <c r="B361" s="217" t="s">
        <v>95</v>
      </c>
      <c r="C361" s="217" t="s">
        <v>1106</v>
      </c>
      <c r="D361" s="208" t="s">
        <v>1041</v>
      </c>
      <c r="F361" s="81" t="str">
        <f t="shared" si="44"/>
        <v>ぷ２６</v>
      </c>
      <c r="G361" s="83" t="str">
        <f t="shared" si="41"/>
        <v>山田晶枝</v>
      </c>
      <c r="H361" s="208" t="s">
        <v>1042</v>
      </c>
      <c r="I361" s="217" t="s">
        <v>303</v>
      </c>
      <c r="J361" s="208">
        <v>1972</v>
      </c>
      <c r="K361" s="219">
        <f t="shared" si="42"/>
        <v>45</v>
      </c>
      <c r="L361" s="209" t="str">
        <f t="shared" si="43"/>
        <v>OK</v>
      </c>
      <c r="M361" s="208" t="s">
        <v>726</v>
      </c>
    </row>
    <row r="362" spans="1:13" s="208" customFormat="1" x14ac:dyDescent="0.15">
      <c r="A362" s="208" t="s">
        <v>1107</v>
      </c>
      <c r="B362" s="208" t="s">
        <v>938</v>
      </c>
      <c r="C362" s="208" t="s">
        <v>1108</v>
      </c>
      <c r="D362" s="208" t="s">
        <v>1041</v>
      </c>
      <c r="F362" s="81" t="str">
        <f t="shared" si="44"/>
        <v>ぷ２７</v>
      </c>
      <c r="G362" s="83" t="str">
        <f t="shared" si="41"/>
        <v>前田征人</v>
      </c>
      <c r="H362" s="208" t="s">
        <v>1042</v>
      </c>
      <c r="I362" s="208" t="s">
        <v>278</v>
      </c>
      <c r="J362" s="208">
        <v>1944</v>
      </c>
      <c r="K362" s="219">
        <f t="shared" si="42"/>
        <v>73</v>
      </c>
      <c r="L362" s="209" t="str">
        <f t="shared" si="43"/>
        <v>OK</v>
      </c>
      <c r="M362" s="208" t="s">
        <v>279</v>
      </c>
    </row>
    <row r="363" spans="1:13" s="208" customFormat="1" x14ac:dyDescent="0.15">
      <c r="A363" s="208" t="s">
        <v>1109</v>
      </c>
      <c r="B363" s="208" t="s">
        <v>1110</v>
      </c>
      <c r="C363" s="208" t="s">
        <v>1111</v>
      </c>
      <c r="D363" s="208" t="s">
        <v>1041</v>
      </c>
      <c r="F363" s="81" t="str">
        <f t="shared" si="44"/>
        <v>ぷ２８</v>
      </c>
      <c r="G363" s="83" t="str">
        <f t="shared" si="41"/>
        <v>鶴田 進</v>
      </c>
      <c r="H363" s="208" t="s">
        <v>1042</v>
      </c>
      <c r="I363" s="208" t="s">
        <v>278</v>
      </c>
      <c r="J363" s="208">
        <v>1950</v>
      </c>
      <c r="K363" s="219">
        <f t="shared" si="42"/>
        <v>67</v>
      </c>
      <c r="L363" s="209" t="str">
        <f t="shared" si="43"/>
        <v>OK</v>
      </c>
      <c r="M363" s="208" t="s">
        <v>311</v>
      </c>
    </row>
    <row r="364" spans="1:13" s="208" customFormat="1" x14ac:dyDescent="0.15">
      <c r="A364" s="208" t="s">
        <v>1112</v>
      </c>
      <c r="B364" s="217" t="s">
        <v>938</v>
      </c>
      <c r="C364" s="217" t="s">
        <v>1113</v>
      </c>
      <c r="D364" s="208" t="s">
        <v>1041</v>
      </c>
      <c r="F364" s="81" t="str">
        <f t="shared" si="44"/>
        <v>ぷ２９</v>
      </c>
      <c r="G364" s="83" t="str">
        <f t="shared" si="41"/>
        <v>前田喜久子</v>
      </c>
      <c r="H364" s="208" t="s">
        <v>1042</v>
      </c>
      <c r="I364" s="217" t="s">
        <v>303</v>
      </c>
      <c r="J364" s="208">
        <v>1945</v>
      </c>
      <c r="K364" s="219">
        <f t="shared" si="42"/>
        <v>72</v>
      </c>
      <c r="L364" s="209" t="str">
        <f t="shared" si="43"/>
        <v>OK</v>
      </c>
      <c r="M364" s="208" t="s">
        <v>279</v>
      </c>
    </row>
    <row r="365" spans="1:13" s="208" customFormat="1" x14ac:dyDescent="0.15">
      <c r="A365" s="208" t="s">
        <v>1114</v>
      </c>
      <c r="B365" s="217" t="s">
        <v>442</v>
      </c>
      <c r="C365" s="217" t="s">
        <v>374</v>
      </c>
      <c r="D365" s="208" t="s">
        <v>1041</v>
      </c>
      <c r="F365" s="81" t="str">
        <f t="shared" si="44"/>
        <v>ぷ３０</v>
      </c>
      <c r="G365" s="83" t="str">
        <f t="shared" si="41"/>
        <v>岡本直美</v>
      </c>
      <c r="H365" s="208" t="s">
        <v>1042</v>
      </c>
      <c r="I365" s="217" t="s">
        <v>303</v>
      </c>
      <c r="J365" s="208">
        <v>1969</v>
      </c>
      <c r="K365" s="219">
        <f t="shared" si="42"/>
        <v>48</v>
      </c>
      <c r="L365" s="209" t="str">
        <f t="shared" si="43"/>
        <v>OK</v>
      </c>
      <c r="M365" s="208" t="s">
        <v>311</v>
      </c>
    </row>
    <row r="366" spans="1:13" s="206" customFormat="1" x14ac:dyDescent="0.15">
      <c r="A366" s="208" t="s">
        <v>1115</v>
      </c>
      <c r="B366" s="208" t="s">
        <v>1116</v>
      </c>
      <c r="C366" s="208" t="s">
        <v>1117</v>
      </c>
      <c r="D366" s="208" t="s">
        <v>1041</v>
      </c>
      <c r="E366" s="208"/>
      <c r="F366" s="208" t="s">
        <v>1118</v>
      </c>
      <c r="G366" s="208" t="s">
        <v>1119</v>
      </c>
      <c r="H366" s="208" t="s">
        <v>1042</v>
      </c>
      <c r="I366" s="208" t="s">
        <v>303</v>
      </c>
      <c r="J366" s="208">
        <v>1975</v>
      </c>
      <c r="K366" s="208">
        <v>41</v>
      </c>
      <c r="L366" s="208" t="s">
        <v>482</v>
      </c>
      <c r="M366" s="208" t="s">
        <v>311</v>
      </c>
    </row>
    <row r="367" spans="1:13" s="206" customFormat="1" x14ac:dyDescent="0.15">
      <c r="A367" s="208" t="s">
        <v>1120</v>
      </c>
      <c r="B367" s="208" t="s">
        <v>1121</v>
      </c>
      <c r="C367" s="208" t="s">
        <v>1122</v>
      </c>
      <c r="D367" s="208" t="s">
        <v>1041</v>
      </c>
      <c r="E367" s="208"/>
      <c r="F367" s="208" t="s">
        <v>1123</v>
      </c>
      <c r="G367" s="208" t="s">
        <v>1124</v>
      </c>
      <c r="H367" s="208" t="s">
        <v>1042</v>
      </c>
      <c r="I367" s="208" t="s">
        <v>278</v>
      </c>
      <c r="J367" s="208">
        <v>1958</v>
      </c>
      <c r="K367" s="208">
        <v>58</v>
      </c>
      <c r="L367" s="208" t="s">
        <v>482</v>
      </c>
      <c r="M367" s="208" t="s">
        <v>383</v>
      </c>
    </row>
    <row r="368" spans="1:13" s="206" customFormat="1" x14ac:dyDescent="0.15">
      <c r="A368" s="208" t="s">
        <v>1125</v>
      </c>
      <c r="B368" s="208" t="s">
        <v>1126</v>
      </c>
      <c r="C368" s="208" t="s">
        <v>1127</v>
      </c>
      <c r="D368" s="208" t="s">
        <v>1041</v>
      </c>
      <c r="E368" s="208"/>
      <c r="F368" s="208" t="s">
        <v>1128</v>
      </c>
      <c r="G368" s="208" t="s">
        <v>1129</v>
      </c>
      <c r="H368" s="208" t="s">
        <v>1042</v>
      </c>
      <c r="I368" s="208" t="s">
        <v>278</v>
      </c>
      <c r="J368" s="208">
        <v>1955</v>
      </c>
      <c r="K368" s="208">
        <v>61</v>
      </c>
      <c r="L368" s="208" t="s">
        <v>482</v>
      </c>
      <c r="M368" s="208" t="s">
        <v>406</v>
      </c>
    </row>
    <row r="369" spans="1:13" s="206" customFormat="1" x14ac:dyDescent="0.15">
      <c r="A369" s="208" t="s">
        <v>1130</v>
      </c>
      <c r="B369" s="208" t="s">
        <v>1131</v>
      </c>
      <c r="C369" s="208" t="s">
        <v>1132</v>
      </c>
      <c r="D369" s="208" t="s">
        <v>1041</v>
      </c>
      <c r="E369" s="208"/>
      <c r="F369" s="208" t="s">
        <v>1133</v>
      </c>
      <c r="G369" s="208" t="s">
        <v>1134</v>
      </c>
      <c r="H369" s="208" t="s">
        <v>1042</v>
      </c>
      <c r="I369" s="208" t="s">
        <v>278</v>
      </c>
      <c r="J369" s="208">
        <v>1954</v>
      </c>
      <c r="K369" s="208">
        <v>62</v>
      </c>
      <c r="L369" s="208" t="s">
        <v>482</v>
      </c>
      <c r="M369" s="208" t="s">
        <v>406</v>
      </c>
    </row>
    <row r="370" spans="1:13" s="206" customFormat="1" x14ac:dyDescent="0.15">
      <c r="A370" s="81"/>
      <c r="B370" s="111"/>
      <c r="C370" s="111"/>
      <c r="D370" s="81"/>
      <c r="F370" s="213"/>
      <c r="G370" s="81"/>
      <c r="H370" s="109"/>
      <c r="I370" s="109"/>
      <c r="J370" s="246"/>
      <c r="K370" s="219"/>
      <c r="L370" s="213" t="str">
        <f>IF(G370="","",IF(COUNTIF($G$18:$G$480,G370)&gt;1,"2重登録","OK"))</f>
        <v/>
      </c>
      <c r="M370" s="83"/>
    </row>
    <row r="371" spans="1:13" x14ac:dyDescent="0.15">
      <c r="B371" s="786"/>
      <c r="C371" s="786"/>
      <c r="D371" s="787"/>
      <c r="E371" s="787"/>
      <c r="F371" s="787"/>
      <c r="G371" s="787"/>
      <c r="I371" s="788"/>
      <c r="J371" s="788"/>
      <c r="K371" s="788"/>
      <c r="L371" s="213"/>
    </row>
    <row r="372" spans="1:13" s="206" customFormat="1" x14ac:dyDescent="0.15">
      <c r="A372" s="81"/>
      <c r="B372" s="242"/>
      <c r="C372" s="243"/>
      <c r="D372" s="81"/>
      <c r="E372" s="81"/>
      <c r="F372" s="81"/>
      <c r="G372" s="81"/>
      <c r="H372" s="109"/>
      <c r="I372" s="109"/>
      <c r="J372" s="129"/>
      <c r="K372" s="219"/>
      <c r="L372" s="213"/>
      <c r="M372" s="111"/>
    </row>
    <row r="373" spans="1:13" s="206" customFormat="1" x14ac:dyDescent="0.15">
      <c r="A373" s="81"/>
      <c r="B373" s="242"/>
      <c r="C373" s="243"/>
      <c r="D373" s="81"/>
      <c r="E373" s="81"/>
      <c r="F373" s="213"/>
      <c r="G373" s="81"/>
      <c r="H373" s="109"/>
      <c r="I373" s="109"/>
      <c r="J373" s="129"/>
      <c r="K373" s="219"/>
      <c r="L373" s="213"/>
      <c r="M373" s="111"/>
    </row>
    <row r="374" spans="1:13" s="206" customFormat="1" x14ac:dyDescent="0.15">
      <c r="A374" s="81"/>
      <c r="B374" s="242"/>
      <c r="C374" s="243"/>
      <c r="D374" s="81"/>
      <c r="E374" s="81"/>
      <c r="F374" s="213"/>
      <c r="G374" s="81"/>
      <c r="H374" s="109"/>
      <c r="I374" s="109"/>
      <c r="J374" s="129"/>
      <c r="K374" s="219"/>
      <c r="L374" s="213"/>
      <c r="M374" s="111"/>
    </row>
    <row r="375" spans="1:13" s="206" customFormat="1" x14ac:dyDescent="0.15">
      <c r="A375" s="81"/>
      <c r="B375" s="242"/>
      <c r="C375" s="243"/>
      <c r="D375" s="81"/>
      <c r="E375" s="81"/>
      <c r="F375" s="213"/>
      <c r="G375" s="81"/>
      <c r="H375" s="109"/>
      <c r="I375" s="109"/>
      <c r="J375" s="129"/>
      <c r="K375" s="219"/>
      <c r="L375" s="213"/>
      <c r="M375" s="111"/>
    </row>
    <row r="376" spans="1:13" s="206" customFormat="1" x14ac:dyDescent="0.15">
      <c r="A376" s="81"/>
      <c r="B376" s="242"/>
      <c r="C376" s="243"/>
      <c r="D376" s="81"/>
      <c r="E376" s="81"/>
      <c r="F376" s="213"/>
      <c r="G376" s="81"/>
      <c r="H376" s="109"/>
      <c r="I376" s="109"/>
      <c r="J376" s="129"/>
      <c r="K376" s="219"/>
      <c r="L376" s="213"/>
      <c r="M376" s="111"/>
    </row>
    <row r="377" spans="1:13" s="206" customFormat="1" x14ac:dyDescent="0.15">
      <c r="A377" s="81"/>
      <c r="B377" s="242"/>
      <c r="C377" s="218"/>
      <c r="D377" s="81"/>
      <c r="E377" s="81"/>
      <c r="F377" s="81"/>
      <c r="G377" s="81"/>
      <c r="H377" s="109"/>
      <c r="I377" s="109"/>
      <c r="J377" s="129"/>
      <c r="K377" s="219"/>
      <c r="L377" s="213"/>
      <c r="M377" s="111"/>
    </row>
    <row r="378" spans="1:13" s="206" customFormat="1" x14ac:dyDescent="0.15">
      <c r="A378" s="81"/>
      <c r="B378" s="242"/>
      <c r="C378" s="242"/>
      <c r="D378" s="81"/>
      <c r="E378" s="81"/>
      <c r="F378" s="213"/>
      <c r="G378" s="81"/>
      <c r="H378" s="109"/>
      <c r="I378" s="109"/>
      <c r="J378" s="129"/>
      <c r="K378" s="219"/>
      <c r="L378" s="213"/>
      <c r="M378" s="111"/>
    </row>
    <row r="379" spans="1:13" s="206" customFormat="1" x14ac:dyDescent="0.15">
      <c r="A379" s="81"/>
      <c r="B379" s="242"/>
      <c r="C379" s="243"/>
      <c r="D379" s="81"/>
      <c r="E379" s="81"/>
      <c r="F379" s="213"/>
      <c r="G379" s="81"/>
      <c r="H379" s="109"/>
      <c r="I379" s="109"/>
      <c r="J379" s="209"/>
      <c r="K379" s="219"/>
      <c r="L379" s="213"/>
    </row>
    <row r="380" spans="1:13" s="206" customFormat="1" x14ac:dyDescent="0.15">
      <c r="A380" s="81"/>
      <c r="B380" s="244"/>
      <c r="C380" s="245"/>
      <c r="D380" s="81"/>
      <c r="E380" s="81"/>
      <c r="F380" s="213"/>
      <c r="G380" s="81"/>
      <c r="H380" s="109"/>
      <c r="I380" s="109"/>
      <c r="J380" s="129"/>
      <c r="K380" s="219"/>
      <c r="L380" s="213"/>
      <c r="M380" s="111"/>
    </row>
    <row r="381" spans="1:13" s="206" customFormat="1" x14ac:dyDescent="0.15">
      <c r="A381" s="81"/>
      <c r="B381" s="244"/>
      <c r="C381" s="245"/>
      <c r="D381" s="81"/>
      <c r="E381" s="81"/>
      <c r="F381" s="81"/>
      <c r="G381" s="81"/>
      <c r="H381" s="109"/>
      <c r="I381" s="109"/>
      <c r="J381" s="129"/>
      <c r="K381" s="219"/>
      <c r="L381" s="213"/>
      <c r="M381" s="111"/>
    </row>
    <row r="382" spans="1:13" s="206" customFormat="1" x14ac:dyDescent="0.15">
      <c r="A382" s="81"/>
      <c r="B382" s="244"/>
      <c r="C382" s="211"/>
      <c r="D382" s="81"/>
      <c r="E382" s="81"/>
      <c r="F382" s="213"/>
      <c r="G382" s="81"/>
      <c r="H382" s="109"/>
      <c r="I382" s="109"/>
      <c r="J382" s="209"/>
      <c r="K382" s="219"/>
      <c r="L382" s="213"/>
      <c r="M382" s="111"/>
    </row>
    <row r="383" spans="1:13" s="206" customFormat="1" x14ac:dyDescent="0.15">
      <c r="A383" s="81"/>
      <c r="B383" s="244"/>
      <c r="C383" s="245"/>
      <c r="D383" s="81"/>
      <c r="E383" s="81"/>
      <c r="F383" s="213"/>
      <c r="G383" s="81"/>
      <c r="H383" s="109"/>
      <c r="I383" s="109"/>
      <c r="J383" s="209"/>
      <c r="K383" s="219"/>
      <c r="L383" s="213"/>
      <c r="M383" s="111"/>
    </row>
    <row r="384" spans="1:13" s="206" customFormat="1" x14ac:dyDescent="0.15">
      <c r="A384" s="81"/>
      <c r="B384" s="242"/>
      <c r="D384" s="81"/>
      <c r="E384" s="81"/>
      <c r="F384" s="213"/>
      <c r="G384" s="81"/>
      <c r="H384" s="109"/>
      <c r="I384" s="109"/>
      <c r="J384" s="209"/>
      <c r="K384" s="219"/>
      <c r="L384" s="213"/>
      <c r="M384" s="111"/>
    </row>
    <row r="385" spans="1:13" s="206" customFormat="1" x14ac:dyDescent="0.15">
      <c r="A385" s="81"/>
      <c r="B385" s="242"/>
      <c r="C385" s="243"/>
      <c r="D385" s="81"/>
      <c r="E385" s="81"/>
      <c r="F385" s="213"/>
      <c r="G385" s="81"/>
      <c r="H385" s="109"/>
      <c r="I385" s="109"/>
      <c r="J385" s="129"/>
      <c r="K385" s="219"/>
      <c r="L385" s="213"/>
    </row>
    <row r="386" spans="1:13" s="206" customFormat="1" x14ac:dyDescent="0.15">
      <c r="B386" s="247"/>
      <c r="C386" s="247"/>
      <c r="D386" s="83"/>
      <c r="E386" s="100"/>
      <c r="F386" s="81"/>
      <c r="G386" s="81"/>
      <c r="H386" s="109"/>
      <c r="I386" s="100"/>
      <c r="J386" s="112"/>
      <c r="K386" s="198"/>
      <c r="L386" s="213"/>
      <c r="M386" s="81"/>
    </row>
    <row r="387" spans="1:13" x14ac:dyDescent="0.15">
      <c r="B387" s="247"/>
      <c r="C387" s="247"/>
      <c r="D387" s="83"/>
      <c r="E387" s="100"/>
      <c r="H387" s="109"/>
      <c r="I387" s="100"/>
      <c r="J387" s="112"/>
      <c r="K387" s="198"/>
      <c r="L387" s="213" t="e">
        <f>#N/A</f>
        <v>#N/A</v>
      </c>
    </row>
    <row r="388" spans="1:13" x14ac:dyDescent="0.15">
      <c r="B388" s="247"/>
      <c r="C388" s="247"/>
      <c r="D388" s="83"/>
      <c r="E388" s="100"/>
      <c r="H388" s="109"/>
      <c r="I388" s="100"/>
      <c r="J388" s="112"/>
      <c r="K388" s="198"/>
      <c r="L388" s="213" t="e">
        <f>#N/A</f>
        <v>#N/A</v>
      </c>
    </row>
    <row r="389" spans="1:13" x14ac:dyDescent="0.15">
      <c r="B389" s="247"/>
      <c r="C389" s="247"/>
      <c r="D389" s="83"/>
      <c r="E389" s="100"/>
      <c r="H389" s="109"/>
      <c r="I389" s="100"/>
      <c r="J389" s="112"/>
      <c r="K389" s="198"/>
      <c r="L389" s="213" t="e">
        <f>#N/A</f>
        <v>#N/A</v>
      </c>
    </row>
    <row r="390" spans="1:13" x14ac:dyDescent="0.15">
      <c r="B390" s="247"/>
      <c r="C390" s="247"/>
      <c r="D390" s="83"/>
      <c r="E390" s="100"/>
      <c r="H390" s="109"/>
      <c r="I390" s="100"/>
      <c r="J390" s="112"/>
      <c r="K390" s="198"/>
      <c r="L390" s="213" t="e">
        <f>#N/A</f>
        <v>#N/A</v>
      </c>
    </row>
    <row r="391" spans="1:13" x14ac:dyDescent="0.15">
      <c r="A391" s="81" t="s">
        <v>1135</v>
      </c>
      <c r="B391" s="111" t="s">
        <v>1136</v>
      </c>
      <c r="C391" s="111" t="s">
        <v>385</v>
      </c>
      <c r="D391" s="81" t="s">
        <v>1137</v>
      </c>
      <c r="F391" s="213" t="str">
        <f t="shared" ref="F391:F428" si="45">A391</f>
        <v>て０１</v>
      </c>
      <c r="G391" s="81" t="str">
        <f t="shared" ref="G391:G428" si="46">B391&amp;C391</f>
        <v>池田まき</v>
      </c>
      <c r="H391" s="81" t="s">
        <v>1137</v>
      </c>
      <c r="I391" s="135" t="s">
        <v>303</v>
      </c>
      <c r="J391" s="129">
        <v>1991</v>
      </c>
      <c r="K391" s="219">
        <f t="shared" ref="K391:K428" si="47">IF(J391="","",(2017-J391))</f>
        <v>26</v>
      </c>
      <c r="L391" s="213" t="str">
        <f>IF(G391="","",IF(COUNTIF($G$1:$G$583,G391)&gt;1,"2重登録","OK"))</f>
        <v>OK</v>
      </c>
      <c r="M391" s="83" t="s">
        <v>318</v>
      </c>
    </row>
    <row r="392" spans="1:13" x14ac:dyDescent="0.15">
      <c r="A392" s="81" t="s">
        <v>1138</v>
      </c>
      <c r="B392" s="111" t="s">
        <v>1139</v>
      </c>
      <c r="C392" s="111" t="s">
        <v>1140</v>
      </c>
      <c r="D392" s="81" t="s">
        <v>1137</v>
      </c>
      <c r="F392" s="81" t="str">
        <f t="shared" si="45"/>
        <v>て０２</v>
      </c>
      <c r="G392" s="81" t="str">
        <f t="shared" si="46"/>
        <v>大野みずき</v>
      </c>
      <c r="H392" s="81" t="s">
        <v>1137</v>
      </c>
      <c r="I392" s="135" t="s">
        <v>303</v>
      </c>
      <c r="J392" s="82">
        <v>1994</v>
      </c>
      <c r="K392" s="219">
        <f t="shared" si="47"/>
        <v>23</v>
      </c>
      <c r="L392" s="213" t="str">
        <f t="shared" ref="L392:L405" si="48">IF(G392="","",IF(COUNTIF($F$1:$F$636,G392)&gt;1,"2重登録","OK"))</f>
        <v>OK</v>
      </c>
      <c r="M392" s="83" t="s">
        <v>841</v>
      </c>
    </row>
    <row r="393" spans="1:13" x14ac:dyDescent="0.15">
      <c r="A393" s="81" t="s">
        <v>1141</v>
      </c>
      <c r="B393" s="111" t="s">
        <v>1142</v>
      </c>
      <c r="C393" s="111" t="s">
        <v>1143</v>
      </c>
      <c r="D393" s="81" t="s">
        <v>1137</v>
      </c>
      <c r="F393" s="213" t="str">
        <f t="shared" si="45"/>
        <v>て０３</v>
      </c>
      <c r="G393" s="81" t="str">
        <f t="shared" si="46"/>
        <v>片桐美里</v>
      </c>
      <c r="H393" s="81" t="s">
        <v>1137</v>
      </c>
      <c r="I393" s="135" t="s">
        <v>303</v>
      </c>
      <c r="J393" s="129">
        <v>1977</v>
      </c>
      <c r="K393" s="219">
        <f t="shared" si="47"/>
        <v>40</v>
      </c>
      <c r="L393" s="213" t="str">
        <f t="shared" si="48"/>
        <v>OK</v>
      </c>
      <c r="M393" s="83" t="s">
        <v>279</v>
      </c>
    </row>
    <row r="394" spans="1:13" x14ac:dyDescent="0.15">
      <c r="A394" s="81" t="s">
        <v>1144</v>
      </c>
      <c r="B394" s="142" t="s">
        <v>1081</v>
      </c>
      <c r="C394" s="142" t="s">
        <v>1145</v>
      </c>
      <c r="D394" s="81" t="s">
        <v>1137</v>
      </c>
      <c r="F394" s="213" t="str">
        <f t="shared" si="45"/>
        <v>て０４</v>
      </c>
      <c r="G394" s="81" t="str">
        <f t="shared" si="46"/>
        <v>北川円香</v>
      </c>
      <c r="H394" s="81" t="s">
        <v>1137</v>
      </c>
      <c r="I394" s="135" t="s">
        <v>303</v>
      </c>
      <c r="J394" s="129">
        <v>1991</v>
      </c>
      <c r="K394" s="219">
        <f t="shared" si="47"/>
        <v>26</v>
      </c>
      <c r="L394" s="213" t="str">
        <f t="shared" si="48"/>
        <v>OK</v>
      </c>
      <c r="M394" s="83" t="s">
        <v>318</v>
      </c>
    </row>
    <row r="395" spans="1:13" x14ac:dyDescent="0.15">
      <c r="A395" s="81" t="s">
        <v>1146</v>
      </c>
      <c r="B395" s="111" t="s">
        <v>1147</v>
      </c>
      <c r="C395" s="111" t="s">
        <v>1148</v>
      </c>
      <c r="D395" s="81" t="s">
        <v>1137</v>
      </c>
      <c r="F395" s="213" t="str">
        <f t="shared" si="45"/>
        <v>て０５</v>
      </c>
      <c r="G395" s="81" t="str">
        <f t="shared" si="46"/>
        <v>草野菜摘</v>
      </c>
      <c r="H395" s="81" t="s">
        <v>1137</v>
      </c>
      <c r="I395" s="135" t="s">
        <v>303</v>
      </c>
      <c r="J395" s="129">
        <v>1993</v>
      </c>
      <c r="K395" s="219">
        <f t="shared" si="47"/>
        <v>24</v>
      </c>
      <c r="L395" s="213" t="str">
        <f t="shared" si="48"/>
        <v>OK</v>
      </c>
      <c r="M395" s="83" t="s">
        <v>325</v>
      </c>
    </row>
    <row r="396" spans="1:13" x14ac:dyDescent="0.15">
      <c r="A396" s="81" t="s">
        <v>1149</v>
      </c>
      <c r="B396" s="111" t="s">
        <v>335</v>
      </c>
      <c r="C396" s="111" t="s">
        <v>1150</v>
      </c>
      <c r="D396" s="81" t="s">
        <v>1137</v>
      </c>
      <c r="F396" s="81" t="str">
        <f t="shared" si="45"/>
        <v>て０６</v>
      </c>
      <c r="G396" s="81" t="str">
        <f t="shared" si="46"/>
        <v>小林羽</v>
      </c>
      <c r="H396" s="81" t="s">
        <v>1137</v>
      </c>
      <c r="I396" s="135" t="s">
        <v>303</v>
      </c>
      <c r="J396" s="82">
        <v>1989</v>
      </c>
      <c r="K396" s="219">
        <f t="shared" si="47"/>
        <v>28</v>
      </c>
      <c r="L396" s="213" t="str">
        <f t="shared" si="48"/>
        <v>OK</v>
      </c>
      <c r="M396" s="83" t="s">
        <v>279</v>
      </c>
    </row>
    <row r="397" spans="1:13" x14ac:dyDescent="0.15">
      <c r="A397" s="81" t="s">
        <v>1151</v>
      </c>
      <c r="B397" s="111" t="s">
        <v>1152</v>
      </c>
      <c r="C397" s="111" t="s">
        <v>1153</v>
      </c>
      <c r="D397" s="81" t="s">
        <v>1137</v>
      </c>
      <c r="F397" s="213" t="str">
        <f t="shared" si="45"/>
        <v>て０７</v>
      </c>
      <c r="G397" s="81" t="str">
        <f t="shared" si="46"/>
        <v>辻真弓</v>
      </c>
      <c r="H397" s="81" t="s">
        <v>1137</v>
      </c>
      <c r="I397" s="135" t="s">
        <v>303</v>
      </c>
      <c r="J397" s="129">
        <v>1985</v>
      </c>
      <c r="K397" s="219">
        <f t="shared" si="47"/>
        <v>32</v>
      </c>
      <c r="L397" s="213" t="str">
        <f t="shared" si="48"/>
        <v>OK</v>
      </c>
      <c r="M397" s="111" t="s">
        <v>406</v>
      </c>
    </row>
    <row r="398" spans="1:13" x14ac:dyDescent="0.15">
      <c r="A398" s="81" t="s">
        <v>1154</v>
      </c>
      <c r="B398" s="142" t="s">
        <v>1155</v>
      </c>
      <c r="C398" s="142" t="s">
        <v>1156</v>
      </c>
      <c r="D398" s="81" t="s">
        <v>1137</v>
      </c>
      <c r="F398" s="213" t="str">
        <f t="shared" si="45"/>
        <v>て０８</v>
      </c>
      <c r="G398" s="81" t="str">
        <f t="shared" si="46"/>
        <v>中川久江</v>
      </c>
      <c r="H398" s="81" t="s">
        <v>1137</v>
      </c>
      <c r="I398" s="135" t="s">
        <v>303</v>
      </c>
      <c r="J398" s="252">
        <v>1966</v>
      </c>
      <c r="K398" s="219">
        <f t="shared" si="47"/>
        <v>51</v>
      </c>
      <c r="L398" s="213" t="str">
        <f t="shared" si="48"/>
        <v>OK</v>
      </c>
      <c r="M398" s="209" t="s">
        <v>283</v>
      </c>
    </row>
    <row r="399" spans="1:13" x14ac:dyDescent="0.15">
      <c r="A399" s="81" t="s">
        <v>1157</v>
      </c>
      <c r="B399" s="111" t="s">
        <v>1158</v>
      </c>
      <c r="C399" s="111" t="s">
        <v>1159</v>
      </c>
      <c r="D399" s="81" t="s">
        <v>1137</v>
      </c>
      <c r="F399" s="81" t="str">
        <f t="shared" si="45"/>
        <v>て０９</v>
      </c>
      <c r="G399" s="81" t="str">
        <f t="shared" si="46"/>
        <v>姫井亜利沙</v>
      </c>
      <c r="H399" s="81" t="s">
        <v>1137</v>
      </c>
      <c r="I399" s="135" t="s">
        <v>303</v>
      </c>
      <c r="J399" s="82">
        <v>1982</v>
      </c>
      <c r="K399" s="219">
        <f t="shared" si="47"/>
        <v>35</v>
      </c>
      <c r="L399" s="213" t="str">
        <f t="shared" si="48"/>
        <v>OK</v>
      </c>
      <c r="M399" s="83" t="s">
        <v>279</v>
      </c>
    </row>
    <row r="400" spans="1:13" x14ac:dyDescent="0.15">
      <c r="A400" s="81" t="s">
        <v>1160</v>
      </c>
      <c r="B400" s="111" t="s">
        <v>1161</v>
      </c>
      <c r="C400" s="111" t="s">
        <v>1162</v>
      </c>
      <c r="D400" s="81" t="s">
        <v>1137</v>
      </c>
      <c r="F400" s="213" t="str">
        <f t="shared" si="45"/>
        <v>て１０</v>
      </c>
      <c r="G400" s="81" t="str">
        <f t="shared" si="46"/>
        <v>福本香菜実</v>
      </c>
      <c r="H400" s="81" t="s">
        <v>1137</v>
      </c>
      <c r="I400" s="135" t="s">
        <v>303</v>
      </c>
      <c r="J400" s="129">
        <v>1992</v>
      </c>
      <c r="K400" s="219">
        <f t="shared" si="47"/>
        <v>25</v>
      </c>
      <c r="L400" s="213" t="str">
        <f t="shared" si="48"/>
        <v>OK</v>
      </c>
      <c r="M400" s="83" t="s">
        <v>311</v>
      </c>
    </row>
    <row r="401" spans="1:13" x14ac:dyDescent="0.15">
      <c r="A401" s="81" t="s">
        <v>1163</v>
      </c>
      <c r="B401" s="142" t="s">
        <v>1164</v>
      </c>
      <c r="C401" s="142" t="s">
        <v>1165</v>
      </c>
      <c r="D401" s="81" t="s">
        <v>1137</v>
      </c>
      <c r="F401" s="213" t="str">
        <f t="shared" si="45"/>
        <v>て１１</v>
      </c>
      <c r="G401" s="81" t="str">
        <f t="shared" si="46"/>
        <v>前川美恵</v>
      </c>
      <c r="H401" s="81" t="s">
        <v>1137</v>
      </c>
      <c r="I401" s="135" t="s">
        <v>303</v>
      </c>
      <c r="J401" s="129">
        <v>1988</v>
      </c>
      <c r="K401" s="219">
        <f t="shared" si="47"/>
        <v>29</v>
      </c>
      <c r="L401" s="213" t="str">
        <f t="shared" si="48"/>
        <v>OK</v>
      </c>
      <c r="M401" s="83" t="s">
        <v>325</v>
      </c>
    </row>
    <row r="402" spans="1:13" x14ac:dyDescent="0.15">
      <c r="A402" s="81" t="s">
        <v>1166</v>
      </c>
      <c r="B402" s="111" t="s">
        <v>1167</v>
      </c>
      <c r="C402" s="111" t="s">
        <v>1168</v>
      </c>
      <c r="D402" s="81" t="s">
        <v>1137</v>
      </c>
      <c r="F402" s="213" t="str">
        <f t="shared" si="45"/>
        <v>て１２</v>
      </c>
      <c r="G402" s="81" t="str">
        <f t="shared" si="46"/>
        <v>三浦朱莉</v>
      </c>
      <c r="H402" s="81" t="s">
        <v>1137</v>
      </c>
      <c r="I402" s="135" t="s">
        <v>303</v>
      </c>
      <c r="J402" s="129">
        <v>1990</v>
      </c>
      <c r="K402" s="219">
        <f t="shared" si="47"/>
        <v>27</v>
      </c>
      <c r="L402" s="213" t="str">
        <f t="shared" si="48"/>
        <v>OK</v>
      </c>
      <c r="M402" s="111" t="s">
        <v>406</v>
      </c>
    </row>
    <row r="403" spans="1:13" x14ac:dyDescent="0.15">
      <c r="A403" s="81" t="s">
        <v>1169</v>
      </c>
      <c r="B403" s="111" t="s">
        <v>1170</v>
      </c>
      <c r="C403" s="111" t="s">
        <v>382</v>
      </c>
      <c r="D403" s="81" t="s">
        <v>1137</v>
      </c>
      <c r="F403" s="81" t="str">
        <f t="shared" si="45"/>
        <v>て１３</v>
      </c>
      <c r="G403" s="81" t="str">
        <f t="shared" si="46"/>
        <v>山岡千春</v>
      </c>
      <c r="H403" s="81" t="s">
        <v>1137</v>
      </c>
      <c r="I403" s="135" t="s">
        <v>303</v>
      </c>
      <c r="J403" s="82">
        <v>1972</v>
      </c>
      <c r="K403" s="219">
        <f t="shared" si="47"/>
        <v>45</v>
      </c>
      <c r="L403" s="213" t="str">
        <f t="shared" si="48"/>
        <v>OK</v>
      </c>
      <c r="M403" s="83" t="s">
        <v>325</v>
      </c>
    </row>
    <row r="404" spans="1:13" x14ac:dyDescent="0.15">
      <c r="A404" s="81" t="s">
        <v>1171</v>
      </c>
      <c r="B404" s="111" t="s">
        <v>1172</v>
      </c>
      <c r="C404" s="111" t="s">
        <v>1173</v>
      </c>
      <c r="D404" s="81" t="s">
        <v>1137</v>
      </c>
      <c r="F404" s="213" t="str">
        <f t="shared" si="45"/>
        <v>て１４</v>
      </c>
      <c r="G404" s="81" t="str">
        <f t="shared" si="46"/>
        <v>鹿野さつ紀</v>
      </c>
      <c r="H404" s="81" t="s">
        <v>1137</v>
      </c>
      <c r="I404" s="135" t="s">
        <v>303</v>
      </c>
      <c r="J404" s="129">
        <v>1991</v>
      </c>
      <c r="K404" s="219">
        <f t="shared" si="47"/>
        <v>26</v>
      </c>
      <c r="L404" s="213" t="str">
        <f>IF(G404="","",IF(COUNTIF($G$1:$G$583,G404)&gt;1,"2重登録","OK"))</f>
        <v>OK</v>
      </c>
      <c r="M404" s="83" t="s">
        <v>318</v>
      </c>
    </row>
    <row r="405" spans="1:13" x14ac:dyDescent="0.15">
      <c r="A405" s="81" t="s">
        <v>1174</v>
      </c>
      <c r="B405" s="100" t="s">
        <v>1175</v>
      </c>
      <c r="C405" s="100" t="s">
        <v>1176</v>
      </c>
      <c r="D405" s="81" t="s">
        <v>1137</v>
      </c>
      <c r="F405" s="213" t="str">
        <f t="shared" si="45"/>
        <v>て１５</v>
      </c>
      <c r="G405" s="81" t="str">
        <f t="shared" si="46"/>
        <v>猪飼尚輝</v>
      </c>
      <c r="H405" s="81" t="s">
        <v>1137</v>
      </c>
      <c r="I405" s="109" t="s">
        <v>278</v>
      </c>
      <c r="J405" s="129">
        <v>1997</v>
      </c>
      <c r="K405" s="219">
        <f t="shared" si="47"/>
        <v>20</v>
      </c>
      <c r="L405" s="213" t="str">
        <f t="shared" si="48"/>
        <v>OK</v>
      </c>
      <c r="M405" s="83" t="s">
        <v>318</v>
      </c>
    </row>
    <row r="406" spans="1:13" x14ac:dyDescent="0.15">
      <c r="A406" s="81" t="s">
        <v>1177</v>
      </c>
      <c r="B406" s="81" t="s">
        <v>1178</v>
      </c>
      <c r="C406" s="81" t="s">
        <v>1179</v>
      </c>
      <c r="D406" s="81" t="s">
        <v>1137</v>
      </c>
      <c r="F406" s="81" t="str">
        <f t="shared" si="45"/>
        <v>て１６</v>
      </c>
      <c r="G406" s="81" t="str">
        <f t="shared" si="46"/>
        <v>石内伸幸</v>
      </c>
      <c r="H406" s="81" t="s">
        <v>1137</v>
      </c>
      <c r="I406" s="109" t="s">
        <v>278</v>
      </c>
      <c r="J406" s="82">
        <v>1981</v>
      </c>
      <c r="K406" s="219">
        <f t="shared" si="47"/>
        <v>36</v>
      </c>
      <c r="L406" s="213" t="str">
        <f>IF(G406="","",IF(COUNTIF($G$1:$G$583,G406)&gt;1,"2重登録","OK"))</f>
        <v>OK</v>
      </c>
      <c r="M406" s="83" t="s">
        <v>325</v>
      </c>
    </row>
    <row r="407" spans="1:13" x14ac:dyDescent="0.15">
      <c r="A407" s="81" t="s">
        <v>1180</v>
      </c>
      <c r="B407" s="83" t="s">
        <v>1181</v>
      </c>
      <c r="C407" s="83" t="s">
        <v>1182</v>
      </c>
      <c r="D407" s="81" t="s">
        <v>1137</v>
      </c>
      <c r="F407" s="213" t="str">
        <f t="shared" si="45"/>
        <v>て１７</v>
      </c>
      <c r="G407" s="81" t="str">
        <f t="shared" si="46"/>
        <v>上原義弘</v>
      </c>
      <c r="H407" s="81" t="s">
        <v>1137</v>
      </c>
      <c r="I407" s="109" t="s">
        <v>278</v>
      </c>
      <c r="J407" s="129">
        <v>1974</v>
      </c>
      <c r="K407" s="219">
        <f t="shared" si="47"/>
        <v>43</v>
      </c>
      <c r="L407" s="213" t="str">
        <f>IF(G407="","",IF(COUNTIF($G$1:$G$583,G407)&gt;1,"2重登録","OK"))</f>
        <v>OK</v>
      </c>
      <c r="M407" s="83" t="s">
        <v>279</v>
      </c>
    </row>
    <row r="408" spans="1:13" x14ac:dyDescent="0.15">
      <c r="A408" s="81" t="s">
        <v>77</v>
      </c>
      <c r="B408" s="100" t="s">
        <v>1183</v>
      </c>
      <c r="C408" s="100" t="s">
        <v>1184</v>
      </c>
      <c r="D408" s="81" t="s">
        <v>1137</v>
      </c>
      <c r="F408" s="213" t="str">
        <f t="shared" si="45"/>
        <v>て１８</v>
      </c>
      <c r="G408" s="81" t="str">
        <f t="shared" si="46"/>
        <v>上津慶和</v>
      </c>
      <c r="H408" s="81" t="s">
        <v>1137</v>
      </c>
      <c r="I408" s="109" t="s">
        <v>278</v>
      </c>
      <c r="J408" s="129">
        <v>1993</v>
      </c>
      <c r="K408" s="219">
        <f t="shared" si="47"/>
        <v>24</v>
      </c>
      <c r="L408" s="213" t="str">
        <f>IF(G408="","",IF(COUNTIF($G$1:$G$583,G408)&gt;1,"2重登録","OK"))</f>
        <v>OK</v>
      </c>
      <c r="M408" s="83" t="s">
        <v>318</v>
      </c>
    </row>
    <row r="409" spans="1:13" x14ac:dyDescent="0.15">
      <c r="A409" s="81" t="s">
        <v>1185</v>
      </c>
      <c r="B409" s="83" t="s">
        <v>770</v>
      </c>
      <c r="C409" s="83" t="s">
        <v>1186</v>
      </c>
      <c r="D409" s="81" t="s">
        <v>1137</v>
      </c>
      <c r="F409" s="213" t="str">
        <f t="shared" si="45"/>
        <v>て１９</v>
      </c>
      <c r="G409" s="81" t="str">
        <f t="shared" si="46"/>
        <v>岡栄介</v>
      </c>
      <c r="H409" s="81" t="s">
        <v>1137</v>
      </c>
      <c r="I409" s="109" t="s">
        <v>278</v>
      </c>
      <c r="J409" s="129">
        <v>1996</v>
      </c>
      <c r="K409" s="219">
        <f t="shared" si="47"/>
        <v>21</v>
      </c>
      <c r="L409" s="213" t="str">
        <f t="shared" ref="L409:L428" si="49">IF(G409="","",IF(COUNTIF($F$1:$F$636,G409)&gt;1,"2重登録","OK"))</f>
        <v>OK</v>
      </c>
      <c r="M409" s="83" t="s">
        <v>283</v>
      </c>
    </row>
    <row r="410" spans="1:13" x14ac:dyDescent="0.15">
      <c r="A410" s="81" t="s">
        <v>1187</v>
      </c>
      <c r="B410" s="81" t="s">
        <v>442</v>
      </c>
      <c r="C410" s="81" t="s">
        <v>1188</v>
      </c>
      <c r="D410" s="81" t="s">
        <v>1137</v>
      </c>
      <c r="F410" s="81" t="str">
        <f t="shared" si="45"/>
        <v>て２０</v>
      </c>
      <c r="G410" s="81" t="str">
        <f t="shared" si="46"/>
        <v>岡本悟志</v>
      </c>
      <c r="H410" s="81" t="s">
        <v>1137</v>
      </c>
      <c r="I410" s="109" t="s">
        <v>278</v>
      </c>
      <c r="J410" s="82">
        <v>1988</v>
      </c>
      <c r="K410" s="219">
        <f t="shared" si="47"/>
        <v>29</v>
      </c>
      <c r="L410" s="213" t="str">
        <f t="shared" si="49"/>
        <v>OK</v>
      </c>
      <c r="M410" s="83" t="s">
        <v>483</v>
      </c>
    </row>
    <row r="411" spans="1:13" x14ac:dyDescent="0.15">
      <c r="A411" s="81" t="s">
        <v>1189</v>
      </c>
      <c r="B411" s="83" t="s">
        <v>1142</v>
      </c>
      <c r="C411" s="83" t="s">
        <v>1190</v>
      </c>
      <c r="D411" s="81" t="s">
        <v>1137</v>
      </c>
      <c r="F411" s="213" t="str">
        <f t="shared" si="45"/>
        <v>て２１</v>
      </c>
      <c r="G411" s="81" t="str">
        <f t="shared" si="46"/>
        <v>片桐靖之</v>
      </c>
      <c r="H411" s="81" t="s">
        <v>1137</v>
      </c>
      <c r="I411" s="109" t="s">
        <v>278</v>
      </c>
      <c r="J411" s="129">
        <v>1976</v>
      </c>
      <c r="K411" s="219">
        <f t="shared" si="47"/>
        <v>41</v>
      </c>
      <c r="L411" s="213" t="str">
        <f t="shared" si="49"/>
        <v>OK</v>
      </c>
      <c r="M411" s="83" t="s">
        <v>279</v>
      </c>
    </row>
    <row r="412" spans="1:13" x14ac:dyDescent="0.15">
      <c r="A412" s="81" t="s">
        <v>1191</v>
      </c>
      <c r="B412" s="100" t="s">
        <v>1192</v>
      </c>
      <c r="C412" s="100" t="s">
        <v>1193</v>
      </c>
      <c r="D412" s="81" t="s">
        <v>1137</v>
      </c>
      <c r="F412" s="213" t="str">
        <f t="shared" si="45"/>
        <v>て２２</v>
      </c>
      <c r="G412" s="81" t="str">
        <f t="shared" si="46"/>
        <v>川合優</v>
      </c>
      <c r="H412" s="81" t="s">
        <v>1137</v>
      </c>
      <c r="I412" s="109" t="s">
        <v>278</v>
      </c>
      <c r="J412" s="129">
        <v>1991</v>
      </c>
      <c r="K412" s="219">
        <f t="shared" si="47"/>
        <v>26</v>
      </c>
      <c r="L412" s="213" t="str">
        <f t="shared" si="49"/>
        <v>OK</v>
      </c>
      <c r="M412" s="83" t="s">
        <v>471</v>
      </c>
    </row>
    <row r="413" spans="1:13" x14ac:dyDescent="0.15">
      <c r="A413" s="81" t="s">
        <v>1194</v>
      </c>
      <c r="B413" s="81" t="s">
        <v>1195</v>
      </c>
      <c r="C413" s="81" t="s">
        <v>1005</v>
      </c>
      <c r="D413" s="81" t="s">
        <v>1137</v>
      </c>
      <c r="F413" s="81" t="str">
        <f t="shared" si="45"/>
        <v>て２３</v>
      </c>
      <c r="G413" s="81" t="str">
        <f t="shared" si="46"/>
        <v>川下洋平</v>
      </c>
      <c r="H413" s="81" t="s">
        <v>1137</v>
      </c>
      <c r="I413" s="109" t="s">
        <v>278</v>
      </c>
      <c r="J413" s="82">
        <v>1988</v>
      </c>
      <c r="K413" s="219">
        <f t="shared" si="47"/>
        <v>29</v>
      </c>
      <c r="L413" s="213" t="str">
        <f t="shared" si="49"/>
        <v>OK</v>
      </c>
      <c r="M413" s="83" t="s">
        <v>279</v>
      </c>
    </row>
    <row r="414" spans="1:13" x14ac:dyDescent="0.15">
      <c r="A414" s="81" t="s">
        <v>1196</v>
      </c>
      <c r="B414" s="83" t="s">
        <v>1197</v>
      </c>
      <c r="C414" s="83" t="s">
        <v>1198</v>
      </c>
      <c r="D414" s="81" t="s">
        <v>1137</v>
      </c>
      <c r="F414" s="213" t="str">
        <f t="shared" si="45"/>
        <v>て２４</v>
      </c>
      <c r="G414" s="81" t="str">
        <f t="shared" si="46"/>
        <v>北澤純</v>
      </c>
      <c r="H414" s="81" t="s">
        <v>1137</v>
      </c>
      <c r="I414" s="109" t="s">
        <v>278</v>
      </c>
      <c r="J414" s="129">
        <v>1986</v>
      </c>
      <c r="K414" s="219">
        <f t="shared" si="47"/>
        <v>31</v>
      </c>
      <c r="L414" s="213" t="str">
        <f t="shared" si="49"/>
        <v>OK</v>
      </c>
      <c r="M414" s="83" t="s">
        <v>325</v>
      </c>
    </row>
    <row r="415" spans="1:13" x14ac:dyDescent="0.15">
      <c r="A415" s="81" t="s">
        <v>1199</v>
      </c>
      <c r="B415" s="100" t="s">
        <v>1200</v>
      </c>
      <c r="C415" s="100" t="s">
        <v>1201</v>
      </c>
      <c r="D415" s="81" t="s">
        <v>1137</v>
      </c>
      <c r="F415" s="213" t="str">
        <f t="shared" si="45"/>
        <v>て２５</v>
      </c>
      <c r="G415" s="81" t="str">
        <f t="shared" si="46"/>
        <v>北村拓也</v>
      </c>
      <c r="H415" s="81" t="s">
        <v>1137</v>
      </c>
      <c r="I415" s="109" t="s">
        <v>278</v>
      </c>
      <c r="J415" s="129">
        <v>1985</v>
      </c>
      <c r="K415" s="219">
        <f t="shared" si="47"/>
        <v>32</v>
      </c>
      <c r="L415" s="213" t="str">
        <f>IF(G415="","",IF(COUNTIF($G$1:$G$583,G415)&gt;1,"2重登録","OK"))</f>
        <v>OK</v>
      </c>
      <c r="M415" s="83" t="s">
        <v>297</v>
      </c>
    </row>
    <row r="416" spans="1:13" x14ac:dyDescent="0.15">
      <c r="A416" s="81" t="s">
        <v>1202</v>
      </c>
      <c r="B416" s="100" t="s">
        <v>1172</v>
      </c>
      <c r="C416" s="100" t="s">
        <v>1203</v>
      </c>
      <c r="D416" s="81" t="s">
        <v>1137</v>
      </c>
      <c r="F416" s="213" t="str">
        <f t="shared" si="45"/>
        <v>て２６</v>
      </c>
      <c r="G416" s="81" t="str">
        <f t="shared" si="46"/>
        <v>鹿野雄大</v>
      </c>
      <c r="H416" s="81" t="s">
        <v>1137</v>
      </c>
      <c r="I416" s="109" t="s">
        <v>278</v>
      </c>
      <c r="J416" s="129">
        <v>1991</v>
      </c>
      <c r="K416" s="219">
        <f t="shared" si="47"/>
        <v>26</v>
      </c>
      <c r="L416" s="213" t="str">
        <f t="shared" si="49"/>
        <v>OK</v>
      </c>
      <c r="M416" s="83" t="s">
        <v>279</v>
      </c>
    </row>
    <row r="417" spans="1:13" x14ac:dyDescent="0.15">
      <c r="A417" s="81" t="s">
        <v>1204</v>
      </c>
      <c r="B417" s="83" t="s">
        <v>1205</v>
      </c>
      <c r="C417" s="83" t="s">
        <v>1206</v>
      </c>
      <c r="D417" s="81" t="s">
        <v>1137</v>
      </c>
      <c r="F417" s="213" t="str">
        <f t="shared" si="45"/>
        <v>て２７</v>
      </c>
      <c r="G417" s="81" t="str">
        <f t="shared" si="46"/>
        <v>澁谷晃大</v>
      </c>
      <c r="H417" s="81" t="s">
        <v>1137</v>
      </c>
      <c r="I417" s="109" t="s">
        <v>278</v>
      </c>
      <c r="J417" s="129">
        <v>1996</v>
      </c>
      <c r="K417" s="219">
        <f t="shared" si="47"/>
        <v>21</v>
      </c>
      <c r="L417" s="213" t="str">
        <f t="shared" si="49"/>
        <v>OK</v>
      </c>
      <c r="M417" s="83" t="s">
        <v>279</v>
      </c>
    </row>
    <row r="418" spans="1:13" x14ac:dyDescent="0.15">
      <c r="A418" s="81" t="s">
        <v>1207</v>
      </c>
      <c r="B418" s="81" t="s">
        <v>1208</v>
      </c>
      <c r="C418" s="81" t="s">
        <v>1063</v>
      </c>
      <c r="D418" s="81" t="s">
        <v>1137</v>
      </c>
      <c r="F418" s="81" t="str">
        <f t="shared" si="45"/>
        <v>て２８</v>
      </c>
      <c r="G418" s="81" t="str">
        <f t="shared" si="46"/>
        <v>嶋村和彦</v>
      </c>
      <c r="H418" s="81" t="s">
        <v>1137</v>
      </c>
      <c r="I418" s="109" t="s">
        <v>278</v>
      </c>
      <c r="J418" s="82">
        <v>1990</v>
      </c>
      <c r="K418" s="219">
        <f t="shared" si="47"/>
        <v>27</v>
      </c>
      <c r="L418" s="213" t="str">
        <f t="shared" si="49"/>
        <v>OK</v>
      </c>
      <c r="M418" s="83" t="s">
        <v>471</v>
      </c>
    </row>
    <row r="419" spans="1:13" x14ac:dyDescent="0.15">
      <c r="A419" s="81" t="s">
        <v>1209</v>
      </c>
      <c r="B419" s="83" t="s">
        <v>1210</v>
      </c>
      <c r="C419" s="83" t="s">
        <v>1211</v>
      </c>
      <c r="D419" s="81" t="s">
        <v>1137</v>
      </c>
      <c r="F419" s="213" t="str">
        <f t="shared" si="45"/>
        <v>て２９</v>
      </c>
      <c r="G419" s="81" t="str">
        <f t="shared" si="46"/>
        <v>白井秀幸</v>
      </c>
      <c r="H419" s="81" t="s">
        <v>1137</v>
      </c>
      <c r="I419" s="109" t="s">
        <v>278</v>
      </c>
      <c r="J419" s="129">
        <v>1988</v>
      </c>
      <c r="K419" s="219">
        <f t="shared" si="47"/>
        <v>29</v>
      </c>
      <c r="L419" s="213" t="str">
        <f t="shared" si="49"/>
        <v>OK</v>
      </c>
      <c r="M419" s="83" t="s">
        <v>489</v>
      </c>
    </row>
    <row r="420" spans="1:13" x14ac:dyDescent="0.15">
      <c r="A420" s="81" t="s">
        <v>1212</v>
      </c>
      <c r="B420" s="100" t="s">
        <v>340</v>
      </c>
      <c r="C420" s="100" t="s">
        <v>1213</v>
      </c>
      <c r="D420" s="81" t="s">
        <v>1137</v>
      </c>
      <c r="F420" s="213" t="str">
        <f t="shared" si="45"/>
        <v>て３０</v>
      </c>
      <c r="G420" s="81" t="str">
        <f t="shared" si="46"/>
        <v>谷口孟</v>
      </c>
      <c r="H420" s="81" t="s">
        <v>1137</v>
      </c>
      <c r="I420" s="109" t="s">
        <v>278</v>
      </c>
      <c r="J420" s="129">
        <v>1992</v>
      </c>
      <c r="K420" s="219">
        <f t="shared" si="47"/>
        <v>25</v>
      </c>
      <c r="L420" s="213" t="str">
        <f t="shared" si="49"/>
        <v>OK</v>
      </c>
      <c r="M420" s="83" t="s">
        <v>318</v>
      </c>
    </row>
    <row r="421" spans="1:13" x14ac:dyDescent="0.15">
      <c r="A421" s="81" t="s">
        <v>86</v>
      </c>
      <c r="B421" s="83" t="s">
        <v>1214</v>
      </c>
      <c r="C421" s="83" t="s">
        <v>1215</v>
      </c>
      <c r="D421" s="81" t="s">
        <v>1137</v>
      </c>
      <c r="F421" s="213" t="str">
        <f t="shared" si="45"/>
        <v>て３１</v>
      </c>
      <c r="G421" s="81" t="str">
        <f t="shared" si="46"/>
        <v>津曲崇志</v>
      </c>
      <c r="H421" s="81" t="s">
        <v>1137</v>
      </c>
      <c r="I421" s="109" t="s">
        <v>278</v>
      </c>
      <c r="J421" s="129">
        <v>1988</v>
      </c>
      <c r="K421" s="219">
        <f t="shared" si="47"/>
        <v>29</v>
      </c>
      <c r="L421" s="213" t="str">
        <f t="shared" si="49"/>
        <v>OK</v>
      </c>
      <c r="M421" s="83" t="s">
        <v>489</v>
      </c>
    </row>
    <row r="422" spans="1:13" x14ac:dyDescent="0.15">
      <c r="A422" s="81" t="s">
        <v>1216</v>
      </c>
      <c r="B422" s="81" t="s">
        <v>1217</v>
      </c>
      <c r="C422" s="81" t="s">
        <v>1218</v>
      </c>
      <c r="D422" s="81" t="s">
        <v>1137</v>
      </c>
      <c r="F422" s="81" t="str">
        <f t="shared" si="45"/>
        <v>て３２</v>
      </c>
      <c r="G422" s="81" t="str">
        <f t="shared" si="46"/>
        <v>中尾巧</v>
      </c>
      <c r="H422" s="81" t="s">
        <v>1137</v>
      </c>
      <c r="I422" s="109" t="s">
        <v>278</v>
      </c>
      <c r="J422" s="82">
        <v>1983</v>
      </c>
      <c r="K422" s="219">
        <f t="shared" si="47"/>
        <v>34</v>
      </c>
      <c r="L422" s="213" t="str">
        <f t="shared" si="49"/>
        <v>OK</v>
      </c>
      <c r="M422" s="83" t="s">
        <v>1219</v>
      </c>
    </row>
    <row r="423" spans="1:13" x14ac:dyDescent="0.15">
      <c r="A423" s="81" t="s">
        <v>1220</v>
      </c>
      <c r="B423" s="83" t="s">
        <v>1221</v>
      </c>
      <c r="C423" s="83" t="s">
        <v>718</v>
      </c>
      <c r="D423" s="81" t="s">
        <v>1137</v>
      </c>
      <c r="F423" s="213" t="str">
        <f t="shared" si="45"/>
        <v>て３３</v>
      </c>
      <c r="G423" s="81" t="str">
        <f t="shared" si="46"/>
        <v>西嶌達也</v>
      </c>
      <c r="H423" s="81" t="s">
        <v>1137</v>
      </c>
      <c r="I423" s="109" t="s">
        <v>278</v>
      </c>
      <c r="J423" s="129">
        <v>1989</v>
      </c>
      <c r="K423" s="219">
        <f t="shared" si="47"/>
        <v>28</v>
      </c>
      <c r="L423" s="213" t="str">
        <f t="shared" si="49"/>
        <v>OK</v>
      </c>
      <c r="M423" s="83" t="s">
        <v>318</v>
      </c>
    </row>
    <row r="424" spans="1:13" x14ac:dyDescent="0.15">
      <c r="A424" s="81" t="s">
        <v>1222</v>
      </c>
      <c r="B424" s="100" t="s">
        <v>1223</v>
      </c>
      <c r="C424" s="100" t="s">
        <v>1224</v>
      </c>
      <c r="D424" s="81" t="s">
        <v>1137</v>
      </c>
      <c r="F424" s="213" t="str">
        <f t="shared" si="45"/>
        <v>て３４</v>
      </c>
      <c r="G424" s="81" t="str">
        <f t="shared" si="46"/>
        <v>野村良平</v>
      </c>
      <c r="H424" s="81" t="s">
        <v>1137</v>
      </c>
      <c r="I424" s="109" t="s">
        <v>278</v>
      </c>
      <c r="J424" s="129">
        <v>1989</v>
      </c>
      <c r="K424" s="219">
        <f t="shared" si="47"/>
        <v>28</v>
      </c>
      <c r="L424" s="213" t="str">
        <f t="shared" si="49"/>
        <v>OK</v>
      </c>
      <c r="M424" s="83" t="s">
        <v>841</v>
      </c>
    </row>
    <row r="425" spans="1:13" x14ac:dyDescent="0.15">
      <c r="A425" s="81" t="s">
        <v>1225</v>
      </c>
      <c r="B425" s="81" t="s">
        <v>1226</v>
      </c>
      <c r="C425" s="81" t="s">
        <v>1227</v>
      </c>
      <c r="D425" s="81" t="s">
        <v>1137</v>
      </c>
      <c r="F425" s="81" t="str">
        <f t="shared" si="45"/>
        <v>て３５</v>
      </c>
      <c r="G425" s="81" t="str">
        <f t="shared" si="46"/>
        <v>浜中岳史</v>
      </c>
      <c r="H425" s="81" t="s">
        <v>1137</v>
      </c>
      <c r="I425" s="109" t="s">
        <v>278</v>
      </c>
      <c r="J425" s="82">
        <v>1980</v>
      </c>
      <c r="K425" s="219">
        <f t="shared" si="47"/>
        <v>37</v>
      </c>
      <c r="L425" s="213" t="str">
        <f t="shared" si="49"/>
        <v>OK</v>
      </c>
      <c r="M425" s="111" t="s">
        <v>406</v>
      </c>
    </row>
    <row r="426" spans="1:13" x14ac:dyDescent="0.15">
      <c r="A426" s="81" t="s">
        <v>1228</v>
      </c>
      <c r="B426" s="83" t="s">
        <v>1229</v>
      </c>
      <c r="C426" s="83" t="s">
        <v>1230</v>
      </c>
      <c r="D426" s="81" t="s">
        <v>1137</v>
      </c>
      <c r="F426" s="213" t="str">
        <f t="shared" si="45"/>
        <v>て３６</v>
      </c>
      <c r="G426" s="81" t="str">
        <f t="shared" si="46"/>
        <v>東山博</v>
      </c>
      <c r="H426" s="81" t="s">
        <v>1137</v>
      </c>
      <c r="I426" s="109" t="s">
        <v>278</v>
      </c>
      <c r="J426" s="129">
        <v>1964</v>
      </c>
      <c r="K426" s="219">
        <f t="shared" si="47"/>
        <v>53</v>
      </c>
      <c r="L426" s="213" t="str">
        <f t="shared" si="49"/>
        <v>OK</v>
      </c>
      <c r="M426" s="83" t="s">
        <v>279</v>
      </c>
    </row>
    <row r="427" spans="1:13" x14ac:dyDescent="0.15">
      <c r="A427" s="81" t="s">
        <v>1231</v>
      </c>
      <c r="B427" s="100" t="s">
        <v>571</v>
      </c>
      <c r="C427" s="100" t="s">
        <v>1232</v>
      </c>
      <c r="D427" s="81" t="s">
        <v>1137</v>
      </c>
      <c r="F427" s="213" t="str">
        <f t="shared" si="45"/>
        <v>て３７</v>
      </c>
      <c r="G427" s="81" t="str">
        <f t="shared" si="46"/>
        <v>松本遼太郎</v>
      </c>
      <c r="H427" s="81" t="s">
        <v>1137</v>
      </c>
      <c r="I427" s="109" t="s">
        <v>278</v>
      </c>
      <c r="J427" s="129">
        <v>1991</v>
      </c>
      <c r="K427" s="219">
        <f t="shared" si="47"/>
        <v>26</v>
      </c>
      <c r="L427" s="213" t="str">
        <f t="shared" si="49"/>
        <v>OK</v>
      </c>
      <c r="M427" s="83" t="s">
        <v>279</v>
      </c>
    </row>
    <row r="428" spans="1:13" x14ac:dyDescent="0.15">
      <c r="A428" s="81" t="s">
        <v>1233</v>
      </c>
      <c r="B428" s="83" t="s">
        <v>868</v>
      </c>
      <c r="C428" s="83" t="s">
        <v>1234</v>
      </c>
      <c r="D428" s="81" t="s">
        <v>1137</v>
      </c>
      <c r="F428" s="213" t="str">
        <f t="shared" si="45"/>
        <v>て３８</v>
      </c>
      <c r="G428" s="81" t="str">
        <f t="shared" si="46"/>
        <v>山口稔貴</v>
      </c>
      <c r="H428" s="81" t="s">
        <v>1137</v>
      </c>
      <c r="I428" s="109" t="s">
        <v>278</v>
      </c>
      <c r="J428" s="129">
        <v>1988</v>
      </c>
      <c r="K428" s="219">
        <f t="shared" si="47"/>
        <v>29</v>
      </c>
      <c r="L428" s="213" t="str">
        <f t="shared" si="49"/>
        <v>OK</v>
      </c>
      <c r="M428" s="83" t="s">
        <v>489</v>
      </c>
    </row>
    <row r="429" spans="1:13" x14ac:dyDescent="0.15">
      <c r="G429" s="248"/>
      <c r="I429" s="109"/>
      <c r="J429" s="81"/>
      <c r="L429" s="82"/>
      <c r="M429" s="213"/>
    </row>
    <row r="430" spans="1:13" x14ac:dyDescent="0.15">
      <c r="J430" s="81"/>
      <c r="L430" s="82"/>
    </row>
    <row r="431" spans="1:13" x14ac:dyDescent="0.15">
      <c r="B431" s="247"/>
      <c r="C431" s="247"/>
      <c r="D431" s="83"/>
      <c r="E431" s="100"/>
      <c r="H431" s="109"/>
      <c r="I431" s="100"/>
      <c r="J431" s="112"/>
      <c r="K431" s="198"/>
      <c r="L431" s="213" t="str">
        <f>IF(G431="","",IF(COUNTIF($G$18:$G$480,G431)&gt;1,"2重登録","OK"))</f>
        <v/>
      </c>
    </row>
    <row r="432" spans="1:13" x14ac:dyDescent="0.15">
      <c r="B432" s="247"/>
      <c r="C432" s="247"/>
      <c r="D432" s="83"/>
      <c r="E432" s="100"/>
      <c r="H432" s="109"/>
      <c r="I432" s="100"/>
      <c r="J432" s="112"/>
      <c r="K432" s="198"/>
      <c r="L432" s="213" t="str">
        <f>IF(G432="","",IF(COUNTIF($G$18:$G$480,G432)&gt;1,"2重登録","OK"))</f>
        <v/>
      </c>
    </row>
    <row r="433" spans="1:20" s="212" customFormat="1" ht="14.25" x14ac:dyDescent="0.15">
      <c r="A433" s="249" t="s">
        <v>1235</v>
      </c>
      <c r="B433" s="193" t="s">
        <v>1236</v>
      </c>
      <c r="C433" s="193" t="s">
        <v>1237</v>
      </c>
      <c r="D433" s="100" t="s">
        <v>1238</v>
      </c>
      <c r="E433" s="249"/>
      <c r="F433" s="248" t="str">
        <f t="shared" ref="F433:F480" si="50">A433</f>
        <v>う０１</v>
      </c>
      <c r="G433" s="209" t="str">
        <f>B433&amp;C433</f>
        <v>池上浩幸</v>
      </c>
      <c r="H433" s="100" t="s">
        <v>1239</v>
      </c>
      <c r="I433" s="100" t="s">
        <v>278</v>
      </c>
      <c r="J433" s="199">
        <v>1965</v>
      </c>
      <c r="K433" s="198">
        <f>2017-J433</f>
        <v>52</v>
      </c>
      <c r="L433" s="248" t="s">
        <v>482</v>
      </c>
      <c r="M433" s="200" t="s">
        <v>287</v>
      </c>
    </row>
    <row r="434" spans="1:20" s="212" customFormat="1" x14ac:dyDescent="0.15">
      <c r="A434" s="249" t="s">
        <v>1240</v>
      </c>
      <c r="B434" s="83" t="s">
        <v>1241</v>
      </c>
      <c r="C434" s="83" t="s">
        <v>1242</v>
      </c>
      <c r="D434" s="100" t="s">
        <v>1238</v>
      </c>
      <c r="E434" s="83"/>
      <c r="F434" s="83" t="str">
        <f t="shared" si="50"/>
        <v>う０２</v>
      </c>
      <c r="G434" s="83" t="str">
        <f t="shared" ref="G434:G444" si="51">B434&amp;C434</f>
        <v>井内一博</v>
      </c>
      <c r="H434" s="100" t="s">
        <v>1239</v>
      </c>
      <c r="I434" s="83" t="s">
        <v>278</v>
      </c>
      <c r="J434" s="108">
        <v>1976</v>
      </c>
      <c r="K434" s="198">
        <f t="shared" ref="K434:K480" si="52">2017-J434</f>
        <v>41</v>
      </c>
      <c r="L434" s="213" t="str">
        <f>IF(G434="","",IF(COUNTIF($G$1:$G$436,G434)&gt;1,"2重登録","OK"))</f>
        <v>OK</v>
      </c>
      <c r="M434" s="83" t="s">
        <v>726</v>
      </c>
    </row>
    <row r="435" spans="1:20" s="212" customFormat="1" ht="14.25" x14ac:dyDescent="0.15">
      <c r="A435" s="249" t="s">
        <v>74</v>
      </c>
      <c r="B435" s="193" t="s">
        <v>402</v>
      </c>
      <c r="C435" s="193" t="s">
        <v>1243</v>
      </c>
      <c r="D435" s="100" t="s">
        <v>1238</v>
      </c>
      <c r="E435" s="249"/>
      <c r="F435" s="248" t="str">
        <f t="shared" si="50"/>
        <v>う０３</v>
      </c>
      <c r="G435" s="209" t="str">
        <f t="shared" si="51"/>
        <v>片岡一寿</v>
      </c>
      <c r="H435" s="100" t="s">
        <v>1239</v>
      </c>
      <c r="I435" s="100" t="s">
        <v>278</v>
      </c>
      <c r="J435" s="199">
        <v>1971</v>
      </c>
      <c r="K435" s="198">
        <f t="shared" si="52"/>
        <v>46</v>
      </c>
      <c r="L435" s="248" t="s">
        <v>482</v>
      </c>
      <c r="M435" s="200" t="s">
        <v>489</v>
      </c>
    </row>
    <row r="436" spans="1:20" s="212" customFormat="1" ht="14.25" x14ac:dyDescent="0.15">
      <c r="A436" s="249" t="s">
        <v>1244</v>
      </c>
      <c r="B436" s="193" t="s">
        <v>1245</v>
      </c>
      <c r="C436" s="193" t="s">
        <v>1246</v>
      </c>
      <c r="D436" s="100" t="s">
        <v>1238</v>
      </c>
      <c r="E436" s="249"/>
      <c r="F436" s="248" t="str">
        <f t="shared" si="50"/>
        <v>う０４</v>
      </c>
      <c r="G436" s="209" t="str">
        <f t="shared" si="51"/>
        <v>片岡  大</v>
      </c>
      <c r="H436" s="100" t="s">
        <v>1239</v>
      </c>
      <c r="I436" s="100" t="s">
        <v>278</v>
      </c>
      <c r="J436" s="199">
        <v>1969</v>
      </c>
      <c r="K436" s="198">
        <f t="shared" si="52"/>
        <v>48</v>
      </c>
      <c r="L436" s="248" t="s">
        <v>482</v>
      </c>
      <c r="M436" s="200" t="s">
        <v>898</v>
      </c>
    </row>
    <row r="437" spans="1:20" s="212" customFormat="1" ht="14.25" x14ac:dyDescent="0.15">
      <c r="A437" s="249" t="s">
        <v>1247</v>
      </c>
      <c r="B437" s="193" t="s">
        <v>402</v>
      </c>
      <c r="C437" s="193" t="s">
        <v>1248</v>
      </c>
      <c r="D437" s="100" t="s">
        <v>1238</v>
      </c>
      <c r="E437" s="249"/>
      <c r="F437" s="248" t="str">
        <f t="shared" si="50"/>
        <v>う０５</v>
      </c>
      <c r="G437" s="209" t="str">
        <f t="shared" si="51"/>
        <v>片岡凛耶</v>
      </c>
      <c r="H437" s="100" t="s">
        <v>1239</v>
      </c>
      <c r="I437" s="100" t="s">
        <v>278</v>
      </c>
      <c r="J437" s="199">
        <v>1999</v>
      </c>
      <c r="K437" s="198">
        <f t="shared" si="52"/>
        <v>18</v>
      </c>
      <c r="L437" s="248" t="s">
        <v>482</v>
      </c>
      <c r="M437" s="200" t="s">
        <v>898</v>
      </c>
    </row>
    <row r="438" spans="1:20" s="212" customFormat="1" ht="14.25" x14ac:dyDescent="0.15">
      <c r="A438" s="249" t="s">
        <v>1249</v>
      </c>
      <c r="B438" s="193" t="s">
        <v>1250</v>
      </c>
      <c r="C438" s="193" t="s">
        <v>1251</v>
      </c>
      <c r="D438" s="100" t="s">
        <v>1238</v>
      </c>
      <c r="E438" s="249"/>
      <c r="F438" s="248" t="str">
        <f t="shared" si="50"/>
        <v>う０６</v>
      </c>
      <c r="G438" s="209" t="str">
        <f t="shared" si="51"/>
        <v>亀井雅嗣</v>
      </c>
      <c r="H438" s="100" t="s">
        <v>1239</v>
      </c>
      <c r="I438" s="100" t="s">
        <v>278</v>
      </c>
      <c r="J438" s="199">
        <v>1970</v>
      </c>
      <c r="K438" s="198">
        <f t="shared" si="52"/>
        <v>47</v>
      </c>
      <c r="L438" s="248" t="s">
        <v>482</v>
      </c>
      <c r="M438" s="200" t="s">
        <v>311</v>
      </c>
    </row>
    <row r="439" spans="1:20" s="212" customFormat="1" ht="14.25" x14ac:dyDescent="0.15">
      <c r="A439" s="249" t="s">
        <v>1252</v>
      </c>
      <c r="B439" s="193" t="s">
        <v>1250</v>
      </c>
      <c r="C439" s="193" t="s">
        <v>1253</v>
      </c>
      <c r="D439" s="100" t="s">
        <v>1238</v>
      </c>
      <c r="E439" s="249" t="s">
        <v>631</v>
      </c>
      <c r="F439" s="83" t="str">
        <f t="shared" si="50"/>
        <v>う０７</v>
      </c>
      <c r="G439" s="209" t="str">
        <f t="shared" si="51"/>
        <v>亀井皓太</v>
      </c>
      <c r="H439" s="100" t="s">
        <v>1239</v>
      </c>
      <c r="I439" s="100" t="s">
        <v>278</v>
      </c>
      <c r="J439" s="199">
        <v>2003</v>
      </c>
      <c r="K439" s="198">
        <f t="shared" si="52"/>
        <v>14</v>
      </c>
      <c r="L439" s="248" t="s">
        <v>482</v>
      </c>
      <c r="M439" s="200" t="s">
        <v>311</v>
      </c>
      <c r="N439" s="209"/>
      <c r="O439" s="209"/>
      <c r="P439" s="209"/>
      <c r="Q439" s="209"/>
      <c r="R439" s="209"/>
      <c r="S439" s="209"/>
      <c r="T439" s="209"/>
    </row>
    <row r="440" spans="1:20" s="212" customFormat="1" x14ac:dyDescent="0.15">
      <c r="A440" s="249" t="s">
        <v>1254</v>
      </c>
      <c r="B440" s="209" t="s">
        <v>1255</v>
      </c>
      <c r="C440" s="209" t="s">
        <v>1256</v>
      </c>
      <c r="D440" s="100" t="s">
        <v>1238</v>
      </c>
      <c r="E440" s="209"/>
      <c r="F440" s="248" t="str">
        <f t="shared" si="50"/>
        <v>う０８</v>
      </c>
      <c r="G440" s="83" t="str">
        <f t="shared" si="51"/>
        <v>神田圭右</v>
      </c>
      <c r="H440" s="100" t="s">
        <v>1239</v>
      </c>
      <c r="I440" s="209" t="s">
        <v>278</v>
      </c>
      <c r="J440" s="253">
        <v>1991</v>
      </c>
      <c r="K440" s="198">
        <f t="shared" si="52"/>
        <v>26</v>
      </c>
      <c r="L440" s="248" t="s">
        <v>482</v>
      </c>
      <c r="M440" s="200" t="s">
        <v>1257</v>
      </c>
    </row>
    <row r="441" spans="1:20" s="212" customFormat="1" ht="14.25" x14ac:dyDescent="0.15">
      <c r="A441" s="249" t="s">
        <v>1258</v>
      </c>
      <c r="B441" s="193" t="s">
        <v>1259</v>
      </c>
      <c r="C441" s="193" t="s">
        <v>1260</v>
      </c>
      <c r="D441" s="100" t="s">
        <v>1238</v>
      </c>
      <c r="E441" s="250"/>
      <c r="F441" s="248" t="str">
        <f t="shared" si="50"/>
        <v>う０９</v>
      </c>
      <c r="G441" s="209" t="str">
        <f t="shared" si="51"/>
        <v>木下進</v>
      </c>
      <c r="H441" s="100" t="s">
        <v>1239</v>
      </c>
      <c r="I441" s="100" t="s">
        <v>278</v>
      </c>
      <c r="J441" s="199">
        <v>1950</v>
      </c>
      <c r="K441" s="198">
        <f t="shared" si="52"/>
        <v>67</v>
      </c>
      <c r="L441" s="248" t="s">
        <v>482</v>
      </c>
      <c r="M441" s="200" t="s">
        <v>307</v>
      </c>
    </row>
    <row r="442" spans="1:20" s="209" customFormat="1" x14ac:dyDescent="0.15">
      <c r="A442" s="249" t="s">
        <v>1261</v>
      </c>
      <c r="B442" s="193" t="s">
        <v>1262</v>
      </c>
      <c r="C442" s="209" t="s">
        <v>1263</v>
      </c>
      <c r="D442" s="100" t="s">
        <v>1238</v>
      </c>
      <c r="F442" s="248" t="str">
        <f t="shared" si="50"/>
        <v>う１０</v>
      </c>
      <c r="G442" s="209" t="str">
        <f t="shared" si="51"/>
        <v>久保田勉</v>
      </c>
      <c r="H442" s="100" t="s">
        <v>1239</v>
      </c>
      <c r="I442" s="201" t="s">
        <v>278</v>
      </c>
      <c r="J442" s="253">
        <v>1967</v>
      </c>
      <c r="K442" s="198">
        <f t="shared" si="52"/>
        <v>50</v>
      </c>
      <c r="L442" s="248" t="s">
        <v>482</v>
      </c>
      <c r="M442" s="200" t="s">
        <v>297</v>
      </c>
      <c r="N442" s="212"/>
      <c r="O442" s="212"/>
      <c r="P442" s="212"/>
      <c r="Q442" s="212"/>
      <c r="R442" s="212"/>
      <c r="S442" s="212"/>
      <c r="T442" s="212"/>
    </row>
    <row r="443" spans="1:20" s="209" customFormat="1" x14ac:dyDescent="0.15">
      <c r="A443" s="249" t="s">
        <v>1264</v>
      </c>
      <c r="B443" s="193" t="s">
        <v>1265</v>
      </c>
      <c r="C443" s="193" t="s">
        <v>1266</v>
      </c>
      <c r="D443" s="100" t="s">
        <v>1238</v>
      </c>
      <c r="F443" s="83" t="str">
        <f t="shared" si="50"/>
        <v>う１１</v>
      </c>
      <c r="G443" s="209" t="str">
        <f t="shared" si="51"/>
        <v>渋谷拓哉</v>
      </c>
      <c r="H443" s="100" t="s">
        <v>1239</v>
      </c>
      <c r="I443" s="100" t="s">
        <v>278</v>
      </c>
      <c r="J443" s="253">
        <v>1989</v>
      </c>
      <c r="K443" s="198">
        <f t="shared" si="52"/>
        <v>28</v>
      </c>
      <c r="L443" s="248" t="s">
        <v>482</v>
      </c>
      <c r="M443" s="209" t="s">
        <v>297</v>
      </c>
      <c r="N443" s="212"/>
      <c r="O443" s="212"/>
      <c r="P443" s="212"/>
      <c r="Q443" s="212"/>
      <c r="R443" s="212"/>
      <c r="S443" s="212"/>
      <c r="T443" s="212"/>
    </row>
    <row r="444" spans="1:20" s="209" customFormat="1" x14ac:dyDescent="0.15">
      <c r="A444" s="249" t="s">
        <v>1267</v>
      </c>
      <c r="B444" s="193" t="s">
        <v>1268</v>
      </c>
      <c r="C444" s="193" t="s">
        <v>1269</v>
      </c>
      <c r="D444" s="100" t="s">
        <v>1238</v>
      </c>
      <c r="F444" s="248" t="str">
        <f t="shared" si="50"/>
        <v>う１２</v>
      </c>
      <c r="G444" s="209" t="str">
        <f t="shared" si="51"/>
        <v>島新治</v>
      </c>
      <c r="H444" s="100" t="s">
        <v>1239</v>
      </c>
      <c r="I444" s="100" t="s">
        <v>278</v>
      </c>
      <c r="J444" s="253">
        <v>1993</v>
      </c>
      <c r="K444" s="198">
        <f t="shared" si="52"/>
        <v>24</v>
      </c>
      <c r="L444" s="248" t="s">
        <v>482</v>
      </c>
      <c r="M444" s="217" t="s">
        <v>406</v>
      </c>
      <c r="N444" s="212"/>
      <c r="O444" s="212"/>
      <c r="P444" s="212"/>
      <c r="Q444" s="212"/>
      <c r="R444" s="212"/>
      <c r="S444" s="212"/>
      <c r="T444" s="212"/>
    </row>
    <row r="445" spans="1:20" s="212" customFormat="1" x14ac:dyDescent="0.15">
      <c r="A445" s="249" t="s">
        <v>1270</v>
      </c>
      <c r="B445" s="193" t="s">
        <v>1271</v>
      </c>
      <c r="C445" s="209" t="s">
        <v>1272</v>
      </c>
      <c r="D445" s="100" t="s">
        <v>1238</v>
      </c>
      <c r="E445" s="209"/>
      <c r="F445" s="248" t="str">
        <f t="shared" si="50"/>
        <v>う１３</v>
      </c>
      <c r="G445" s="209" t="s">
        <v>1273</v>
      </c>
      <c r="H445" s="100" t="s">
        <v>1239</v>
      </c>
      <c r="I445" s="201" t="s">
        <v>278</v>
      </c>
      <c r="J445" s="253">
        <v>1987</v>
      </c>
      <c r="K445" s="198">
        <f t="shared" si="52"/>
        <v>30</v>
      </c>
      <c r="L445" s="248" t="s">
        <v>482</v>
      </c>
      <c r="M445" s="200" t="s">
        <v>325</v>
      </c>
    </row>
    <row r="446" spans="1:20" s="212" customFormat="1" ht="14.25" x14ac:dyDescent="0.15">
      <c r="A446" s="249" t="s">
        <v>1274</v>
      </c>
      <c r="B446" s="251" t="s">
        <v>1275</v>
      </c>
      <c r="C446" s="251" t="s">
        <v>1276</v>
      </c>
      <c r="D446" s="100" t="s">
        <v>1238</v>
      </c>
      <c r="E446" s="251"/>
      <c r="F446" s="248" t="str">
        <f t="shared" si="50"/>
        <v>う１４</v>
      </c>
      <c r="G446" s="209" t="str">
        <f t="shared" ref="G446:G455" si="53">B446&amp;C446</f>
        <v>高瀬眞志</v>
      </c>
      <c r="H446" s="100" t="s">
        <v>1239</v>
      </c>
      <c r="I446" s="100" t="s">
        <v>278</v>
      </c>
      <c r="J446" s="254">
        <v>1959</v>
      </c>
      <c r="K446" s="198">
        <f t="shared" si="52"/>
        <v>58</v>
      </c>
      <c r="L446" s="255" t="s">
        <v>482</v>
      </c>
      <c r="M446" s="200" t="s">
        <v>287</v>
      </c>
    </row>
    <row r="447" spans="1:20" s="212" customFormat="1" x14ac:dyDescent="0.15">
      <c r="A447" s="249" t="s">
        <v>1277</v>
      </c>
      <c r="B447" s="83" t="s">
        <v>1278</v>
      </c>
      <c r="C447" s="83" t="s">
        <v>1279</v>
      </c>
      <c r="D447" s="100" t="s">
        <v>1238</v>
      </c>
      <c r="E447" s="83"/>
      <c r="F447" s="83" t="str">
        <f t="shared" si="50"/>
        <v>う１５</v>
      </c>
      <c r="G447" s="83" t="str">
        <f t="shared" si="53"/>
        <v>竹下英伸</v>
      </c>
      <c r="H447" s="100" t="s">
        <v>1239</v>
      </c>
      <c r="I447" s="83" t="s">
        <v>278</v>
      </c>
      <c r="J447" s="108">
        <v>1972</v>
      </c>
      <c r="K447" s="198">
        <f t="shared" si="52"/>
        <v>45</v>
      </c>
      <c r="L447" s="213" t="str">
        <f>IF(G447="","",IF(COUNTIF($G$1:$G$436,G447)&gt;1,"2重登録","OK"))</f>
        <v>OK</v>
      </c>
      <c r="M447" s="111" t="s">
        <v>406</v>
      </c>
      <c r="N447" s="209"/>
      <c r="O447" s="209"/>
      <c r="P447" s="209"/>
      <c r="Q447" s="209"/>
      <c r="R447" s="209"/>
      <c r="S447" s="209"/>
      <c r="T447" s="209"/>
    </row>
    <row r="448" spans="1:20" s="212" customFormat="1" ht="14.25" x14ac:dyDescent="0.15">
      <c r="A448" s="249" t="s">
        <v>1280</v>
      </c>
      <c r="B448" s="193" t="s">
        <v>1281</v>
      </c>
      <c r="C448" s="193" t="s">
        <v>1282</v>
      </c>
      <c r="D448" s="100" t="s">
        <v>1238</v>
      </c>
      <c r="E448" s="249"/>
      <c r="F448" s="248" t="str">
        <f t="shared" si="50"/>
        <v>う１６</v>
      </c>
      <c r="G448" s="209" t="str">
        <f t="shared" si="53"/>
        <v>竹田圭佑</v>
      </c>
      <c r="H448" s="100" t="s">
        <v>1239</v>
      </c>
      <c r="I448" s="100" t="s">
        <v>278</v>
      </c>
      <c r="J448" s="199">
        <v>1982</v>
      </c>
      <c r="K448" s="198">
        <f t="shared" si="52"/>
        <v>35</v>
      </c>
      <c r="L448" s="248" t="s">
        <v>482</v>
      </c>
      <c r="M448" s="200" t="s">
        <v>279</v>
      </c>
    </row>
    <row r="449" spans="1:20" s="212" customFormat="1" x14ac:dyDescent="0.15">
      <c r="A449" s="249" t="s">
        <v>85</v>
      </c>
      <c r="B449" s="83" t="s">
        <v>511</v>
      </c>
      <c r="C449" s="83" t="s">
        <v>1283</v>
      </c>
      <c r="D449" s="100" t="s">
        <v>1238</v>
      </c>
      <c r="E449" s="83"/>
      <c r="F449" s="248" t="str">
        <f t="shared" si="50"/>
        <v>う１７</v>
      </c>
      <c r="G449" s="83" t="str">
        <f t="shared" si="53"/>
        <v>田中邦明</v>
      </c>
      <c r="H449" s="100" t="s">
        <v>1239</v>
      </c>
      <c r="I449" s="83" t="s">
        <v>278</v>
      </c>
      <c r="J449" s="108">
        <v>1984</v>
      </c>
      <c r="K449" s="198">
        <f t="shared" si="52"/>
        <v>33</v>
      </c>
      <c r="L449" s="213" t="str">
        <f>IF(G449="","",IF(COUNTIF($G$1:$G$436,G449)&gt;1,"2重登録","OK"))</f>
        <v>OK</v>
      </c>
      <c r="M449" s="83" t="s">
        <v>726</v>
      </c>
      <c r="N449" s="209"/>
      <c r="O449" s="209"/>
      <c r="P449" s="209"/>
      <c r="Q449" s="209"/>
      <c r="R449" s="209"/>
      <c r="S449" s="209"/>
      <c r="T449" s="209"/>
    </row>
    <row r="450" spans="1:20" s="212" customFormat="1" x14ac:dyDescent="0.15">
      <c r="A450" s="249" t="s">
        <v>91</v>
      </c>
      <c r="B450" s="209" t="s">
        <v>1284</v>
      </c>
      <c r="C450" s="209" t="s">
        <v>1263</v>
      </c>
      <c r="D450" s="100" t="s">
        <v>1238</v>
      </c>
      <c r="E450" s="209"/>
      <c r="F450" s="248" t="str">
        <f t="shared" si="50"/>
        <v>う１８</v>
      </c>
      <c r="G450" s="209" t="str">
        <f t="shared" si="53"/>
        <v>谷岡勉</v>
      </c>
      <c r="H450" s="100" t="s">
        <v>1239</v>
      </c>
      <c r="I450" s="100" t="s">
        <v>278</v>
      </c>
      <c r="J450" s="253">
        <v>1990</v>
      </c>
      <c r="K450" s="198">
        <f t="shared" si="52"/>
        <v>27</v>
      </c>
      <c r="L450" s="248" t="s">
        <v>482</v>
      </c>
      <c r="M450" s="262" t="s">
        <v>489</v>
      </c>
      <c r="N450" s="209"/>
      <c r="O450" s="209"/>
      <c r="P450" s="209"/>
      <c r="Q450" s="209"/>
      <c r="R450" s="209"/>
      <c r="S450" s="209"/>
      <c r="T450" s="209"/>
    </row>
    <row r="451" spans="1:20" s="212" customFormat="1" x14ac:dyDescent="0.15">
      <c r="A451" s="249" t="s">
        <v>1285</v>
      </c>
      <c r="B451" s="209" t="s">
        <v>1286</v>
      </c>
      <c r="C451" s="209" t="s">
        <v>1287</v>
      </c>
      <c r="D451" s="100" t="s">
        <v>1238</v>
      </c>
      <c r="E451" s="209"/>
      <c r="F451" s="83" t="str">
        <f t="shared" si="50"/>
        <v>う１９</v>
      </c>
      <c r="G451" s="209" t="str">
        <f t="shared" si="53"/>
        <v>谷野功</v>
      </c>
      <c r="H451" s="100" t="s">
        <v>1239</v>
      </c>
      <c r="I451" s="100" t="s">
        <v>278</v>
      </c>
      <c r="J451" s="253">
        <v>1964</v>
      </c>
      <c r="K451" s="198">
        <f t="shared" si="52"/>
        <v>53</v>
      </c>
      <c r="L451" s="213" t="str">
        <f>IF(G451="","",IF(COUNTIF($G$1:$G$436,G451)&gt;1,"2重登録","OK"))</f>
        <v>OK</v>
      </c>
      <c r="M451" s="217" t="s">
        <v>406</v>
      </c>
      <c r="N451" s="209"/>
      <c r="O451" s="209"/>
      <c r="P451" s="209"/>
      <c r="Q451" s="209"/>
      <c r="R451" s="209"/>
      <c r="S451" s="209"/>
      <c r="T451" s="209"/>
    </row>
    <row r="452" spans="1:20" s="212" customFormat="1" x14ac:dyDescent="0.15">
      <c r="A452" s="249" t="s">
        <v>1288</v>
      </c>
      <c r="B452" s="209" t="s">
        <v>1289</v>
      </c>
      <c r="C452" s="209" t="s">
        <v>1246</v>
      </c>
      <c r="D452" s="100" t="s">
        <v>1238</v>
      </c>
      <c r="E452" s="209"/>
      <c r="F452" s="248" t="str">
        <f t="shared" si="50"/>
        <v>う２０</v>
      </c>
      <c r="G452" s="209" t="str">
        <f t="shared" si="53"/>
        <v>月森大</v>
      </c>
      <c r="H452" s="100" t="s">
        <v>1239</v>
      </c>
      <c r="I452" s="100" t="s">
        <v>278</v>
      </c>
      <c r="J452" s="253">
        <v>1980</v>
      </c>
      <c r="K452" s="198">
        <f t="shared" si="52"/>
        <v>37</v>
      </c>
      <c r="L452" s="248" t="s">
        <v>482</v>
      </c>
      <c r="M452" s="217" t="s">
        <v>406</v>
      </c>
    </row>
    <row r="453" spans="1:20" s="212" customFormat="1" x14ac:dyDescent="0.15">
      <c r="A453" s="249" t="s">
        <v>1290</v>
      </c>
      <c r="B453" s="193" t="s">
        <v>1291</v>
      </c>
      <c r="C453" s="209" t="s">
        <v>1292</v>
      </c>
      <c r="D453" s="100" t="s">
        <v>1238</v>
      </c>
      <c r="E453" s="209"/>
      <c r="F453" s="248" t="str">
        <f t="shared" si="50"/>
        <v>う２１</v>
      </c>
      <c r="G453" s="209" t="s">
        <v>1293</v>
      </c>
      <c r="H453" s="100" t="s">
        <v>1239</v>
      </c>
      <c r="I453" s="201" t="s">
        <v>278</v>
      </c>
      <c r="J453" s="253">
        <v>1967</v>
      </c>
      <c r="K453" s="198">
        <f t="shared" si="52"/>
        <v>50</v>
      </c>
      <c r="L453" s="248" t="s">
        <v>482</v>
      </c>
      <c r="M453" s="200" t="s">
        <v>567</v>
      </c>
    </row>
    <row r="454" spans="1:20" s="212" customFormat="1" x14ac:dyDescent="0.15">
      <c r="A454" s="249" t="s">
        <v>1294</v>
      </c>
      <c r="B454" s="193" t="s">
        <v>1295</v>
      </c>
      <c r="C454" s="193" t="s">
        <v>1296</v>
      </c>
      <c r="D454" s="100" t="s">
        <v>1238</v>
      </c>
      <c r="E454" s="209"/>
      <c r="F454" s="248" t="str">
        <f t="shared" si="50"/>
        <v>う２２</v>
      </c>
      <c r="G454" s="209" t="str">
        <f t="shared" si="53"/>
        <v>永瀬卓夫</v>
      </c>
      <c r="H454" s="100" t="s">
        <v>1239</v>
      </c>
      <c r="I454" s="201" t="s">
        <v>278</v>
      </c>
      <c r="J454" s="253">
        <v>1950</v>
      </c>
      <c r="K454" s="198">
        <f t="shared" si="52"/>
        <v>67</v>
      </c>
      <c r="L454" s="248" t="s">
        <v>482</v>
      </c>
      <c r="M454" s="200" t="s">
        <v>483</v>
      </c>
    </row>
    <row r="455" spans="1:20" s="209" customFormat="1" x14ac:dyDescent="0.15">
      <c r="A455" s="249" t="s">
        <v>1297</v>
      </c>
      <c r="B455" s="209" t="s">
        <v>1298</v>
      </c>
      <c r="C455" s="209" t="s">
        <v>1299</v>
      </c>
      <c r="D455" s="100" t="s">
        <v>1238</v>
      </c>
      <c r="F455" s="248" t="str">
        <f t="shared" si="50"/>
        <v>う２３</v>
      </c>
      <c r="G455" s="209" t="str">
        <f t="shared" si="53"/>
        <v>中田富憲</v>
      </c>
      <c r="H455" s="100" t="s">
        <v>1239</v>
      </c>
      <c r="I455" s="100" t="s">
        <v>278</v>
      </c>
      <c r="J455" s="253">
        <v>1961</v>
      </c>
      <c r="K455" s="198">
        <f t="shared" si="52"/>
        <v>56</v>
      </c>
      <c r="L455" s="248" t="s">
        <v>482</v>
      </c>
      <c r="M455" s="262" t="s">
        <v>489</v>
      </c>
      <c r="N455" s="212"/>
      <c r="O455" s="212"/>
      <c r="P455" s="212"/>
      <c r="Q455" s="212"/>
      <c r="R455" s="212"/>
      <c r="S455" s="212"/>
      <c r="T455" s="212"/>
    </row>
    <row r="456" spans="1:20" s="212" customFormat="1" x14ac:dyDescent="0.15">
      <c r="A456" s="249" t="s">
        <v>1300</v>
      </c>
      <c r="B456" s="193" t="s">
        <v>1301</v>
      </c>
      <c r="C456" s="193" t="s">
        <v>1302</v>
      </c>
      <c r="D456" s="100" t="s">
        <v>1238</v>
      </c>
      <c r="E456" s="209"/>
      <c r="F456" s="83" t="str">
        <f t="shared" si="50"/>
        <v>う２４</v>
      </c>
      <c r="G456" s="209" t="s">
        <v>1303</v>
      </c>
      <c r="H456" s="100" t="s">
        <v>1239</v>
      </c>
      <c r="I456" s="100" t="s">
        <v>278</v>
      </c>
      <c r="J456" s="253">
        <v>1991</v>
      </c>
      <c r="K456" s="198">
        <f t="shared" si="52"/>
        <v>26</v>
      </c>
      <c r="L456" s="248" t="s">
        <v>482</v>
      </c>
      <c r="M456" s="217" t="s">
        <v>406</v>
      </c>
    </row>
    <row r="457" spans="1:20" s="212" customFormat="1" x14ac:dyDescent="0.15">
      <c r="A457" s="249" t="s">
        <v>1304</v>
      </c>
      <c r="B457" s="193" t="s">
        <v>1305</v>
      </c>
      <c r="C457" s="209" t="s">
        <v>1306</v>
      </c>
      <c r="D457" s="100" t="s">
        <v>1238</v>
      </c>
      <c r="E457" s="209"/>
      <c r="F457" s="248" t="str">
        <f t="shared" si="50"/>
        <v>う２５</v>
      </c>
      <c r="G457" s="209" t="str">
        <f t="shared" ref="G457:G468" si="54">B457&amp;C457</f>
        <v>野上亮平</v>
      </c>
      <c r="H457" s="100" t="s">
        <v>1239</v>
      </c>
      <c r="I457" s="209" t="s">
        <v>278</v>
      </c>
      <c r="J457" s="253">
        <v>1986</v>
      </c>
      <c r="K457" s="198">
        <f t="shared" si="52"/>
        <v>31</v>
      </c>
      <c r="L457" s="248" t="s">
        <v>482</v>
      </c>
      <c r="M457" s="200" t="s">
        <v>325</v>
      </c>
    </row>
    <row r="458" spans="1:20" s="212" customFormat="1" x14ac:dyDescent="0.15">
      <c r="A458" s="249" t="s">
        <v>1307</v>
      </c>
      <c r="B458" s="193" t="s">
        <v>1308</v>
      </c>
      <c r="C458" s="209" t="s">
        <v>1309</v>
      </c>
      <c r="D458" s="100" t="s">
        <v>1238</v>
      </c>
      <c r="E458" s="209"/>
      <c r="F458" s="248" t="str">
        <f t="shared" si="50"/>
        <v>う２６</v>
      </c>
      <c r="G458" s="209" t="str">
        <f t="shared" si="54"/>
        <v>松野航平</v>
      </c>
      <c r="H458" s="100" t="s">
        <v>1239</v>
      </c>
      <c r="I458" s="209" t="s">
        <v>278</v>
      </c>
      <c r="J458" s="253">
        <v>1990</v>
      </c>
      <c r="K458" s="198">
        <f t="shared" si="52"/>
        <v>27</v>
      </c>
      <c r="L458" s="248" t="s">
        <v>482</v>
      </c>
      <c r="M458" s="200" t="s">
        <v>690</v>
      </c>
    </row>
    <row r="459" spans="1:20" s="212" customFormat="1" x14ac:dyDescent="0.15">
      <c r="A459" s="249" t="s">
        <v>1310</v>
      </c>
      <c r="B459" s="193" t="s">
        <v>396</v>
      </c>
      <c r="C459" s="193" t="s">
        <v>1311</v>
      </c>
      <c r="D459" s="100" t="s">
        <v>1238</v>
      </c>
      <c r="E459" s="209"/>
      <c r="F459" s="248" t="str">
        <f t="shared" si="50"/>
        <v>う２７</v>
      </c>
      <c r="G459" s="209" t="str">
        <f t="shared" si="54"/>
        <v>森健一</v>
      </c>
      <c r="H459" s="100" t="s">
        <v>1239</v>
      </c>
      <c r="I459" s="201" t="s">
        <v>278</v>
      </c>
      <c r="J459" s="253">
        <v>1971</v>
      </c>
      <c r="K459" s="198">
        <f t="shared" si="52"/>
        <v>46</v>
      </c>
      <c r="L459" s="248" t="s">
        <v>482</v>
      </c>
      <c r="M459" s="262" t="s">
        <v>489</v>
      </c>
    </row>
    <row r="460" spans="1:20" s="212" customFormat="1" ht="14.25" x14ac:dyDescent="0.15">
      <c r="A460" s="249" t="s">
        <v>87</v>
      </c>
      <c r="B460" s="193" t="s">
        <v>95</v>
      </c>
      <c r="C460" s="193" t="s">
        <v>1312</v>
      </c>
      <c r="D460" s="100" t="s">
        <v>1238</v>
      </c>
      <c r="E460" s="249"/>
      <c r="F460" s="248" t="str">
        <f t="shared" si="50"/>
        <v>う２８</v>
      </c>
      <c r="G460" s="209" t="str">
        <f t="shared" si="54"/>
        <v>山田智史</v>
      </c>
      <c r="H460" s="100" t="s">
        <v>1239</v>
      </c>
      <c r="I460" s="100" t="s">
        <v>278</v>
      </c>
      <c r="J460" s="199">
        <v>1969</v>
      </c>
      <c r="K460" s="198">
        <f t="shared" si="52"/>
        <v>48</v>
      </c>
      <c r="L460" s="248" t="s">
        <v>482</v>
      </c>
      <c r="M460" s="200" t="s">
        <v>311</v>
      </c>
      <c r="N460" s="209"/>
      <c r="O460" s="209"/>
      <c r="P460" s="209"/>
      <c r="Q460" s="209"/>
      <c r="R460" s="209"/>
      <c r="S460" s="209"/>
      <c r="T460" s="209"/>
    </row>
    <row r="461" spans="1:20" s="212" customFormat="1" x14ac:dyDescent="0.15">
      <c r="A461" s="249" t="s">
        <v>1313</v>
      </c>
      <c r="B461" s="209" t="s">
        <v>95</v>
      </c>
      <c r="C461" s="209" t="s">
        <v>1314</v>
      </c>
      <c r="D461" s="100" t="s">
        <v>1238</v>
      </c>
      <c r="E461" s="209"/>
      <c r="F461" s="83" t="str">
        <f t="shared" si="50"/>
        <v>う２９</v>
      </c>
      <c r="G461" s="209" t="str">
        <f t="shared" si="54"/>
        <v>山田和宏</v>
      </c>
      <c r="H461" s="100" t="s">
        <v>1239</v>
      </c>
      <c r="I461" s="100" t="s">
        <v>278</v>
      </c>
      <c r="J461" s="253">
        <v>1962</v>
      </c>
      <c r="K461" s="198">
        <f t="shared" si="52"/>
        <v>55</v>
      </c>
      <c r="L461" s="248" t="s">
        <v>482</v>
      </c>
      <c r="M461" s="262" t="s">
        <v>489</v>
      </c>
    </row>
    <row r="462" spans="1:20" s="212" customFormat="1" x14ac:dyDescent="0.15">
      <c r="A462" s="249" t="s">
        <v>1315</v>
      </c>
      <c r="B462" s="209" t="s">
        <v>95</v>
      </c>
      <c r="C462" s="209" t="s">
        <v>1005</v>
      </c>
      <c r="D462" s="100" t="s">
        <v>1238</v>
      </c>
      <c r="E462" s="209"/>
      <c r="F462" s="83" t="str">
        <f t="shared" si="50"/>
        <v>う３０</v>
      </c>
      <c r="G462" s="209" t="str">
        <f t="shared" si="54"/>
        <v>山田洋平</v>
      </c>
      <c r="H462" s="100" t="s">
        <v>1239</v>
      </c>
      <c r="I462" s="100" t="s">
        <v>278</v>
      </c>
      <c r="J462" s="253">
        <v>1990</v>
      </c>
      <c r="K462" s="198">
        <f t="shared" si="52"/>
        <v>27</v>
      </c>
      <c r="L462" s="248" t="s">
        <v>482</v>
      </c>
      <c r="M462" s="262" t="s">
        <v>489</v>
      </c>
    </row>
    <row r="463" spans="1:20" s="212" customFormat="1" ht="14.25" x14ac:dyDescent="0.15">
      <c r="A463" s="249" t="s">
        <v>1316</v>
      </c>
      <c r="B463" s="193" t="s">
        <v>408</v>
      </c>
      <c r="C463" s="193" t="s">
        <v>1317</v>
      </c>
      <c r="D463" s="100" t="s">
        <v>1238</v>
      </c>
      <c r="E463" s="249"/>
      <c r="F463" s="248" t="str">
        <f t="shared" si="50"/>
        <v>う３１</v>
      </c>
      <c r="G463" s="209" t="str">
        <f t="shared" si="54"/>
        <v>山本昌紀</v>
      </c>
      <c r="H463" s="100" t="s">
        <v>1239</v>
      </c>
      <c r="I463" s="100" t="s">
        <v>278</v>
      </c>
      <c r="J463" s="199">
        <v>1970</v>
      </c>
      <c r="K463" s="198">
        <f t="shared" si="52"/>
        <v>47</v>
      </c>
      <c r="L463" s="248" t="s">
        <v>482</v>
      </c>
      <c r="M463" s="200" t="s">
        <v>483</v>
      </c>
    </row>
    <row r="464" spans="1:20" s="212" customFormat="1" ht="14.25" x14ac:dyDescent="0.15">
      <c r="A464" s="249" t="s">
        <v>1318</v>
      </c>
      <c r="B464" s="193" t="s">
        <v>408</v>
      </c>
      <c r="C464" s="193" t="s">
        <v>860</v>
      </c>
      <c r="D464" s="100" t="s">
        <v>1238</v>
      </c>
      <c r="E464" s="249"/>
      <c r="F464" s="248" t="str">
        <f t="shared" si="50"/>
        <v>う３２</v>
      </c>
      <c r="G464" s="209" t="str">
        <f t="shared" si="54"/>
        <v>山本浩之</v>
      </c>
      <c r="H464" s="100" t="s">
        <v>1239</v>
      </c>
      <c r="I464" s="100" t="s">
        <v>278</v>
      </c>
      <c r="J464" s="199">
        <v>1967</v>
      </c>
      <c r="K464" s="198">
        <f t="shared" si="52"/>
        <v>50</v>
      </c>
      <c r="L464" s="248" t="s">
        <v>482</v>
      </c>
      <c r="M464" s="200" t="s">
        <v>483</v>
      </c>
    </row>
    <row r="465" spans="1:20" s="212" customFormat="1" x14ac:dyDescent="0.15">
      <c r="A465" s="249" t="s">
        <v>1319</v>
      </c>
      <c r="B465" s="250" t="s">
        <v>793</v>
      </c>
      <c r="C465" s="250" t="s">
        <v>1320</v>
      </c>
      <c r="D465" s="100" t="s">
        <v>1238</v>
      </c>
      <c r="E465" s="249"/>
      <c r="F465" s="248" t="str">
        <f t="shared" si="50"/>
        <v>う３３</v>
      </c>
      <c r="G465" s="209" t="str">
        <f t="shared" si="54"/>
        <v>吉村淳</v>
      </c>
      <c r="H465" s="100" t="s">
        <v>1239</v>
      </c>
      <c r="I465" s="201" t="s">
        <v>278</v>
      </c>
      <c r="J465" s="263">
        <v>1976</v>
      </c>
      <c r="K465" s="198">
        <f t="shared" si="52"/>
        <v>41</v>
      </c>
      <c r="L465" s="248" t="s">
        <v>482</v>
      </c>
      <c r="M465" s="200" t="s">
        <v>283</v>
      </c>
    </row>
    <row r="466" spans="1:20" s="212" customFormat="1" x14ac:dyDescent="0.15">
      <c r="A466" s="249" t="s">
        <v>1321</v>
      </c>
      <c r="B466" s="256" t="s">
        <v>1322</v>
      </c>
      <c r="C466" s="256" t="s">
        <v>1323</v>
      </c>
      <c r="D466" s="100" t="s">
        <v>1238</v>
      </c>
      <c r="E466" s="234"/>
      <c r="F466" s="83" t="str">
        <f t="shared" si="50"/>
        <v>う３４</v>
      </c>
      <c r="G466" s="83" t="str">
        <f t="shared" si="54"/>
        <v>稙田優也</v>
      </c>
      <c r="H466" s="100" t="s">
        <v>1239</v>
      </c>
      <c r="I466" s="83" t="s">
        <v>278</v>
      </c>
      <c r="J466" s="108">
        <v>1982</v>
      </c>
      <c r="K466" s="198">
        <f t="shared" si="52"/>
        <v>35</v>
      </c>
      <c r="L466" s="213" t="str">
        <f>IF(G466="","",IF(COUNTIF($G$1:$G$436,G466)&gt;1,"2重登録","OK"))</f>
        <v>OK</v>
      </c>
      <c r="M466" s="100" t="s">
        <v>311</v>
      </c>
      <c r="N466" s="209"/>
      <c r="O466" s="209"/>
      <c r="P466" s="209"/>
      <c r="Q466" s="209"/>
      <c r="R466" s="209"/>
      <c r="S466" s="209"/>
      <c r="T466" s="209"/>
    </row>
    <row r="467" spans="1:20" s="212" customFormat="1" ht="14.25" x14ac:dyDescent="0.15">
      <c r="A467" s="249" t="s">
        <v>1324</v>
      </c>
      <c r="B467" s="250" t="s">
        <v>1325</v>
      </c>
      <c r="C467" s="250" t="s">
        <v>778</v>
      </c>
      <c r="D467" s="100" t="s">
        <v>1238</v>
      </c>
      <c r="E467" s="249"/>
      <c r="F467" s="248" t="str">
        <f t="shared" si="50"/>
        <v>う３５</v>
      </c>
      <c r="G467" s="209" t="str">
        <f t="shared" si="54"/>
        <v>今井順子</v>
      </c>
      <c r="H467" s="100" t="s">
        <v>1239</v>
      </c>
      <c r="I467" s="142" t="s">
        <v>303</v>
      </c>
      <c r="J467" s="199">
        <v>1958</v>
      </c>
      <c r="K467" s="198">
        <f t="shared" si="52"/>
        <v>59</v>
      </c>
      <c r="L467" s="248" t="s">
        <v>482</v>
      </c>
      <c r="M467" s="203" t="s">
        <v>406</v>
      </c>
    </row>
    <row r="468" spans="1:20" s="212" customFormat="1" x14ac:dyDescent="0.15">
      <c r="A468" s="249" t="s">
        <v>1326</v>
      </c>
      <c r="B468" s="257" t="s">
        <v>1327</v>
      </c>
      <c r="C468" s="258" t="s">
        <v>1328</v>
      </c>
      <c r="D468" s="100" t="s">
        <v>1238</v>
      </c>
      <c r="E468" s="259"/>
      <c r="F468" s="248" t="str">
        <f t="shared" si="50"/>
        <v>う３６</v>
      </c>
      <c r="G468" s="209" t="str">
        <f t="shared" si="54"/>
        <v>植垣貴美子</v>
      </c>
      <c r="H468" s="100" t="s">
        <v>1239</v>
      </c>
      <c r="I468" s="142" t="s">
        <v>303</v>
      </c>
      <c r="J468" s="264">
        <v>1965</v>
      </c>
      <c r="K468" s="198">
        <f t="shared" si="52"/>
        <v>52</v>
      </c>
      <c r="L468" s="265" t="s">
        <v>482</v>
      </c>
      <c r="M468" s="262" t="s">
        <v>422</v>
      </c>
    </row>
    <row r="469" spans="1:20" s="212" customFormat="1" x14ac:dyDescent="0.15">
      <c r="A469" s="249" t="s">
        <v>1329</v>
      </c>
      <c r="B469" s="196" t="s">
        <v>1330</v>
      </c>
      <c r="C469" s="217" t="s">
        <v>1331</v>
      </c>
      <c r="D469" s="100" t="s">
        <v>1238</v>
      </c>
      <c r="E469" s="209"/>
      <c r="F469" s="248" t="str">
        <f t="shared" si="50"/>
        <v>う３７</v>
      </c>
      <c r="G469" s="209" t="s">
        <v>1332</v>
      </c>
      <c r="H469" s="100" t="s">
        <v>1239</v>
      </c>
      <c r="I469" s="197" t="s">
        <v>303</v>
      </c>
      <c r="J469" s="253">
        <v>1965</v>
      </c>
      <c r="K469" s="198">
        <f t="shared" si="52"/>
        <v>52</v>
      </c>
      <c r="L469" s="248" t="s">
        <v>482</v>
      </c>
      <c r="M469" s="200" t="s">
        <v>283</v>
      </c>
    </row>
    <row r="470" spans="1:20" s="212" customFormat="1" x14ac:dyDescent="0.15">
      <c r="A470" s="249" t="s">
        <v>1333</v>
      </c>
      <c r="B470" s="260" t="s">
        <v>1334</v>
      </c>
      <c r="C470" s="260" t="s">
        <v>1335</v>
      </c>
      <c r="D470" s="100" t="s">
        <v>1238</v>
      </c>
      <c r="E470" s="249"/>
      <c r="F470" s="248" t="str">
        <f t="shared" si="50"/>
        <v>う３８</v>
      </c>
      <c r="G470" s="209" t="str">
        <f t="shared" ref="G470:G475" si="55">B470&amp;C470</f>
        <v>川崎悦子</v>
      </c>
      <c r="H470" s="100" t="s">
        <v>1239</v>
      </c>
      <c r="I470" s="142" t="s">
        <v>303</v>
      </c>
      <c r="J470" s="263">
        <v>1955</v>
      </c>
      <c r="K470" s="198">
        <f t="shared" si="52"/>
        <v>62</v>
      </c>
      <c r="L470" s="248" t="s">
        <v>482</v>
      </c>
      <c r="M470" s="200" t="s">
        <v>279</v>
      </c>
    </row>
    <row r="471" spans="1:20" s="209" customFormat="1" ht="14.25" x14ac:dyDescent="0.15">
      <c r="A471" s="249" t="s">
        <v>1336</v>
      </c>
      <c r="B471" s="196" t="s">
        <v>1337</v>
      </c>
      <c r="C471" s="196" t="s">
        <v>1338</v>
      </c>
      <c r="D471" s="100" t="s">
        <v>1238</v>
      </c>
      <c r="E471" s="249"/>
      <c r="F471" s="248" t="str">
        <f t="shared" si="50"/>
        <v>う３９</v>
      </c>
      <c r="G471" s="209" t="str">
        <f t="shared" si="55"/>
        <v>古株淳子</v>
      </c>
      <c r="H471" s="100" t="s">
        <v>1239</v>
      </c>
      <c r="I471" s="142" t="s">
        <v>303</v>
      </c>
      <c r="J471" s="199">
        <v>1968</v>
      </c>
      <c r="K471" s="198">
        <f t="shared" si="52"/>
        <v>49</v>
      </c>
      <c r="L471" s="248" t="s">
        <v>482</v>
      </c>
      <c r="M471" s="200" t="s">
        <v>311</v>
      </c>
      <c r="N471" s="212"/>
      <c r="O471" s="212"/>
      <c r="P471" s="212"/>
      <c r="Q471" s="212"/>
      <c r="R471" s="212"/>
      <c r="S471" s="212"/>
      <c r="T471" s="212"/>
    </row>
    <row r="472" spans="1:20" s="209" customFormat="1" ht="14.25" x14ac:dyDescent="0.15">
      <c r="A472" s="249" t="s">
        <v>1339</v>
      </c>
      <c r="B472" s="196" t="s">
        <v>1340</v>
      </c>
      <c r="C472" s="196" t="s">
        <v>1341</v>
      </c>
      <c r="D472" s="100" t="s">
        <v>1238</v>
      </c>
      <c r="E472" s="249"/>
      <c r="F472" s="248" t="str">
        <f t="shared" si="50"/>
        <v>う４０</v>
      </c>
      <c r="G472" s="209" t="str">
        <f t="shared" si="55"/>
        <v>仙波敬子</v>
      </c>
      <c r="H472" s="100" t="s">
        <v>1239</v>
      </c>
      <c r="I472" s="142" t="s">
        <v>303</v>
      </c>
      <c r="J472" s="199">
        <v>1967</v>
      </c>
      <c r="K472" s="198">
        <f t="shared" si="52"/>
        <v>50</v>
      </c>
      <c r="L472" s="248" t="s">
        <v>482</v>
      </c>
      <c r="M472" s="200" t="s">
        <v>311</v>
      </c>
      <c r="N472" s="212"/>
      <c r="O472" s="212"/>
      <c r="P472" s="212"/>
      <c r="Q472" s="212"/>
      <c r="R472" s="212"/>
      <c r="S472" s="212"/>
      <c r="T472" s="212"/>
    </row>
    <row r="473" spans="1:20" s="212" customFormat="1" x14ac:dyDescent="0.15">
      <c r="A473" s="249" t="s">
        <v>1342</v>
      </c>
      <c r="B473" s="142" t="s">
        <v>1278</v>
      </c>
      <c r="C473" s="142" t="s">
        <v>1343</v>
      </c>
      <c r="D473" s="100" t="s">
        <v>1238</v>
      </c>
      <c r="E473" s="83"/>
      <c r="F473" s="213" t="str">
        <f t="shared" si="50"/>
        <v>う４１</v>
      </c>
      <c r="G473" s="83" t="str">
        <f t="shared" si="55"/>
        <v>竹下光代</v>
      </c>
      <c r="H473" s="100" t="s">
        <v>1239</v>
      </c>
      <c r="I473" s="135" t="s">
        <v>303</v>
      </c>
      <c r="J473" s="108">
        <v>1974</v>
      </c>
      <c r="K473" s="198">
        <f t="shared" si="52"/>
        <v>43</v>
      </c>
      <c r="L473" s="213" t="str">
        <f>IF(G473="","",IF(COUNTIF($G$1:$G$436,G473)&gt;1,"2重登録","OK"))</f>
        <v>OK</v>
      </c>
      <c r="M473" s="111" t="s">
        <v>406</v>
      </c>
    </row>
    <row r="474" spans="1:20" s="212" customFormat="1" x14ac:dyDescent="0.15">
      <c r="A474" s="249" t="s">
        <v>1344</v>
      </c>
      <c r="B474" s="111" t="s">
        <v>1152</v>
      </c>
      <c r="C474" s="111" t="s">
        <v>1345</v>
      </c>
      <c r="D474" s="100" t="s">
        <v>1238</v>
      </c>
      <c r="E474" s="83"/>
      <c r="F474" s="213" t="str">
        <f t="shared" si="50"/>
        <v>う４２</v>
      </c>
      <c r="G474" s="83" t="str">
        <f t="shared" si="55"/>
        <v>辻佳子</v>
      </c>
      <c r="H474" s="100" t="s">
        <v>1239</v>
      </c>
      <c r="I474" s="135" t="s">
        <v>303</v>
      </c>
      <c r="J474" s="108">
        <v>1973</v>
      </c>
      <c r="K474" s="198">
        <f t="shared" si="52"/>
        <v>44</v>
      </c>
      <c r="L474" s="213" t="str">
        <f>IF(G474="","",IF(COUNTIF($G$1:$G$434,G474)&gt;1,"2重登録","OK"))</f>
        <v>OK</v>
      </c>
      <c r="M474" s="83" t="s">
        <v>279</v>
      </c>
    </row>
    <row r="475" spans="1:20" s="212" customFormat="1" ht="14.25" x14ac:dyDescent="0.15">
      <c r="A475" s="249" t="s">
        <v>1346</v>
      </c>
      <c r="B475" s="196" t="s">
        <v>1347</v>
      </c>
      <c r="C475" s="196" t="s">
        <v>1348</v>
      </c>
      <c r="D475" s="100" t="s">
        <v>1238</v>
      </c>
      <c r="E475" s="249"/>
      <c r="F475" s="248" t="str">
        <f t="shared" si="50"/>
        <v>う４３</v>
      </c>
      <c r="G475" s="83" t="str">
        <f t="shared" si="55"/>
        <v>西崎友香</v>
      </c>
      <c r="H475" s="100" t="s">
        <v>1239</v>
      </c>
      <c r="I475" s="142" t="s">
        <v>303</v>
      </c>
      <c r="J475" s="199">
        <v>1980</v>
      </c>
      <c r="K475" s="198">
        <f t="shared" si="52"/>
        <v>37</v>
      </c>
      <c r="L475" s="248" t="s">
        <v>482</v>
      </c>
      <c r="M475" s="200" t="s">
        <v>279</v>
      </c>
    </row>
    <row r="476" spans="1:20" s="212" customFormat="1" x14ac:dyDescent="0.15">
      <c r="A476" s="249" t="s">
        <v>1349</v>
      </c>
      <c r="B476" s="196" t="s">
        <v>1350</v>
      </c>
      <c r="C476" s="217" t="s">
        <v>302</v>
      </c>
      <c r="D476" s="100" t="s">
        <v>1238</v>
      </c>
      <c r="E476" s="209"/>
      <c r="F476" s="248" t="str">
        <f t="shared" si="50"/>
        <v>う４４</v>
      </c>
      <c r="G476" s="209" t="s">
        <v>1351</v>
      </c>
      <c r="H476" s="100" t="s">
        <v>1239</v>
      </c>
      <c r="I476" s="197" t="s">
        <v>303</v>
      </c>
      <c r="J476" s="253">
        <v>1969</v>
      </c>
      <c r="K476" s="198">
        <f t="shared" si="52"/>
        <v>48</v>
      </c>
      <c r="L476" s="248" t="s">
        <v>482</v>
      </c>
      <c r="M476" s="200" t="s">
        <v>489</v>
      </c>
    </row>
    <row r="477" spans="1:20" s="212" customFormat="1" ht="14.25" x14ac:dyDescent="0.15">
      <c r="A477" s="249" t="s">
        <v>1352</v>
      </c>
      <c r="B477" s="196" t="s">
        <v>1353</v>
      </c>
      <c r="C477" s="196" t="s">
        <v>1354</v>
      </c>
      <c r="D477" s="100" t="s">
        <v>1238</v>
      </c>
      <c r="E477" s="249"/>
      <c r="F477" s="248" t="str">
        <f t="shared" si="50"/>
        <v>う４５</v>
      </c>
      <c r="G477" s="209" t="str">
        <f>B477&amp;C477</f>
        <v>村井典子</v>
      </c>
      <c r="H477" s="100" t="s">
        <v>1239</v>
      </c>
      <c r="I477" s="142" t="s">
        <v>303</v>
      </c>
      <c r="J477" s="199">
        <v>1968</v>
      </c>
      <c r="K477" s="198">
        <f t="shared" si="52"/>
        <v>49</v>
      </c>
      <c r="L477" s="248" t="s">
        <v>482</v>
      </c>
      <c r="M477" s="200" t="s">
        <v>311</v>
      </c>
    </row>
    <row r="478" spans="1:20" s="212" customFormat="1" ht="14.25" x14ac:dyDescent="0.15">
      <c r="A478" s="249" t="s">
        <v>1355</v>
      </c>
      <c r="B478" s="196" t="s">
        <v>1356</v>
      </c>
      <c r="C478" s="196" t="s">
        <v>1357</v>
      </c>
      <c r="D478" s="100" t="s">
        <v>1238</v>
      </c>
      <c r="E478" s="249"/>
      <c r="F478" s="248" t="str">
        <f t="shared" si="50"/>
        <v>う４６</v>
      </c>
      <c r="G478" s="209" t="str">
        <f>B478&amp;C478</f>
        <v>矢野由美子</v>
      </c>
      <c r="H478" s="100" t="s">
        <v>1239</v>
      </c>
      <c r="I478" s="142" t="s">
        <v>303</v>
      </c>
      <c r="J478" s="199">
        <v>1963</v>
      </c>
      <c r="K478" s="198">
        <f t="shared" si="52"/>
        <v>54</v>
      </c>
      <c r="L478" s="248" t="s">
        <v>482</v>
      </c>
      <c r="M478" s="200" t="s">
        <v>279</v>
      </c>
    </row>
    <row r="479" spans="1:20" s="212" customFormat="1" x14ac:dyDescent="0.15">
      <c r="A479" s="249" t="s">
        <v>1358</v>
      </c>
      <c r="B479" s="196" t="s">
        <v>95</v>
      </c>
      <c r="C479" s="196" t="s">
        <v>1359</v>
      </c>
      <c r="D479" s="100" t="s">
        <v>1238</v>
      </c>
      <c r="E479" s="209"/>
      <c r="F479" s="248" t="str">
        <f t="shared" si="50"/>
        <v>う４７</v>
      </c>
      <c r="G479" s="209" t="s">
        <v>1360</v>
      </c>
      <c r="H479" s="100" t="s">
        <v>1239</v>
      </c>
      <c r="I479" s="142" t="s">
        <v>303</v>
      </c>
      <c r="J479" s="253">
        <v>1966</v>
      </c>
      <c r="K479" s="198">
        <f t="shared" si="52"/>
        <v>51</v>
      </c>
      <c r="L479" s="248" t="s">
        <v>482</v>
      </c>
      <c r="M479" s="262" t="s">
        <v>489</v>
      </c>
    </row>
    <row r="480" spans="1:20" s="212" customFormat="1" x14ac:dyDescent="0.15">
      <c r="A480" s="249" t="s">
        <v>1361</v>
      </c>
      <c r="B480" s="217" t="s">
        <v>1362</v>
      </c>
      <c r="C480" s="217" t="s">
        <v>1363</v>
      </c>
      <c r="D480" s="100" t="s">
        <v>1238</v>
      </c>
      <c r="E480" s="209"/>
      <c r="F480" s="248" t="str">
        <f t="shared" si="50"/>
        <v>う４８</v>
      </c>
      <c r="G480" s="209" t="str">
        <f>B480&amp;C480</f>
        <v>山脇慶子</v>
      </c>
      <c r="H480" s="100" t="s">
        <v>1239</v>
      </c>
      <c r="I480" s="197" t="s">
        <v>303</v>
      </c>
      <c r="J480" s="253">
        <v>1986</v>
      </c>
      <c r="K480" s="198">
        <f t="shared" si="52"/>
        <v>31</v>
      </c>
      <c r="L480" s="248" t="s">
        <v>482</v>
      </c>
      <c r="M480" s="200" t="s">
        <v>318</v>
      </c>
    </row>
    <row r="491" spans="1:13" x14ac:dyDescent="0.15">
      <c r="G491" s="788"/>
      <c r="H491" s="788"/>
    </row>
    <row r="492" spans="1:13" s="209" customFormat="1" ht="18.75" customHeight="1" x14ac:dyDescent="0.15">
      <c r="A492" s="788"/>
      <c r="B492" s="788"/>
      <c r="C492" s="790"/>
      <c r="D492" s="790"/>
      <c r="E492" s="790"/>
      <c r="F492" s="213"/>
      <c r="G492" s="791"/>
      <c r="H492" s="791"/>
      <c r="I492" s="81"/>
      <c r="J492" s="82"/>
      <c r="K492" s="82"/>
      <c r="L492" s="213"/>
      <c r="M492" s="81"/>
    </row>
    <row r="493" spans="1:13" s="209" customFormat="1" ht="18.75" customHeight="1" x14ac:dyDescent="0.15">
      <c r="A493" s="101"/>
      <c r="B493" s="101"/>
      <c r="C493" s="790"/>
      <c r="D493" s="790"/>
      <c r="E493" s="790"/>
      <c r="F493" s="213"/>
      <c r="G493" s="791"/>
      <c r="H493" s="791"/>
      <c r="I493" s="81"/>
      <c r="J493" s="82"/>
      <c r="K493" s="82"/>
      <c r="L493" s="81"/>
      <c r="M493" s="81"/>
    </row>
    <row r="494" spans="1:13" s="209" customFormat="1" ht="18.75" customHeight="1" x14ac:dyDescent="0.15">
      <c r="A494" s="101"/>
      <c r="B494" s="81"/>
      <c r="C494" s="81"/>
      <c r="D494" s="81"/>
      <c r="E494" s="81"/>
      <c r="F494" s="81"/>
      <c r="G494" s="114"/>
      <c r="H494" s="114"/>
      <c r="I494" s="81"/>
      <c r="J494" s="82"/>
      <c r="K494" s="82"/>
      <c r="L494" s="81"/>
      <c r="M494" s="81"/>
    </row>
    <row r="495" spans="1:13" s="209" customFormat="1" ht="18.75" customHeight="1" x14ac:dyDescent="0.15">
      <c r="A495" s="81"/>
      <c r="B495" s="81"/>
      <c r="C495" s="81"/>
      <c r="D495" s="789"/>
      <c r="E495" s="81"/>
      <c r="F495" s="81"/>
      <c r="G495" s="792"/>
      <c r="H495" s="792"/>
      <c r="I495" s="81"/>
      <c r="J495" s="82"/>
      <c r="K495" s="82"/>
      <c r="L495" s="81"/>
      <c r="M495" s="81"/>
    </row>
    <row r="496" spans="1:13" s="209" customFormat="1" x14ac:dyDescent="0.15">
      <c r="A496" s="81"/>
      <c r="B496" s="81"/>
      <c r="C496" s="789"/>
      <c r="D496" s="788"/>
      <c r="E496" s="81"/>
      <c r="F496" s="81"/>
      <c r="G496" s="792"/>
      <c r="H496" s="792"/>
      <c r="I496" s="81"/>
      <c r="J496" s="82"/>
      <c r="K496" s="82"/>
      <c r="L496" s="81"/>
      <c r="M496" s="81"/>
    </row>
    <row r="497" spans="1:13" s="209" customFormat="1" x14ac:dyDescent="0.15">
      <c r="A497" s="81"/>
      <c r="B497" s="81"/>
      <c r="C497" s="790"/>
      <c r="D497" s="81"/>
      <c r="E497" s="81"/>
      <c r="F497" s="81"/>
      <c r="G497" s="793"/>
      <c r="H497" s="793"/>
      <c r="I497" s="81"/>
      <c r="J497" s="82"/>
      <c r="K497" s="82"/>
      <c r="L497" s="81"/>
      <c r="M497" s="81"/>
    </row>
    <row r="498" spans="1:13" s="209" customFormat="1" x14ac:dyDescent="0.15">
      <c r="A498" s="81"/>
      <c r="B498" s="81"/>
      <c r="C498" s="81"/>
      <c r="D498" s="81"/>
      <c r="E498" s="81"/>
      <c r="F498" s="81"/>
      <c r="G498" s="793"/>
      <c r="H498" s="793"/>
      <c r="I498" s="81"/>
      <c r="J498" s="82"/>
      <c r="K498" s="82"/>
      <c r="L498" s="81"/>
      <c r="M498" s="81"/>
    </row>
    <row r="499" spans="1:13" s="209" customFormat="1" x14ac:dyDescent="0.15">
      <c r="A499" s="81"/>
      <c r="B499" s="81"/>
      <c r="C499" s="261"/>
      <c r="D499" s="81"/>
      <c r="E499" s="81"/>
      <c r="F499" s="81"/>
      <c r="G499" s="81"/>
      <c r="H499" s="81"/>
      <c r="I499" s="81"/>
      <c r="J499" s="82"/>
      <c r="K499" s="82"/>
      <c r="L499" s="81"/>
      <c r="M499" s="81"/>
    </row>
    <row r="500" spans="1:13" s="209" customFormat="1" x14ac:dyDescent="0.15">
      <c r="A500" s="81"/>
      <c r="B500" s="81"/>
      <c r="C500" s="81"/>
      <c r="D500" s="81"/>
      <c r="E500" s="81"/>
      <c r="F500" s="81"/>
      <c r="G500" s="81"/>
      <c r="H500" s="81"/>
      <c r="I500" s="81"/>
      <c r="J500" s="82"/>
      <c r="K500" s="82"/>
      <c r="L500" s="81"/>
      <c r="M500" s="81"/>
    </row>
    <row r="501" spans="1:13" s="209" customFormat="1" x14ac:dyDescent="0.15">
      <c r="A501" s="81"/>
      <c r="B501" s="81"/>
      <c r="C501" s="81"/>
      <c r="D501" s="81"/>
      <c r="E501" s="81"/>
      <c r="F501" s="81"/>
      <c r="G501" s="81"/>
      <c r="H501" s="81"/>
      <c r="I501" s="81"/>
      <c r="J501" s="82"/>
      <c r="K501" s="82"/>
      <c r="L501" s="81"/>
      <c r="M501" s="81"/>
    </row>
  </sheetData>
  <sheetProtection password="CC53" sheet="1" objects="1"/>
  <mergeCells count="11">
    <mergeCell ref="C496:C497"/>
    <mergeCell ref="D495:D496"/>
    <mergeCell ref="G492:H493"/>
    <mergeCell ref="G495:H496"/>
    <mergeCell ref="G497:H498"/>
    <mergeCell ref="C492:E493"/>
    <mergeCell ref="B371:C371"/>
    <mergeCell ref="D371:G371"/>
    <mergeCell ref="I371:K371"/>
    <mergeCell ref="G491:H491"/>
    <mergeCell ref="A492:B492"/>
  </mergeCells>
  <phoneticPr fontId="36"/>
  <pageMargins left="0" right="0" top="0.39" bottom="0.39" header="0.51" footer="0.51"/>
  <pageSetup paperSize="9" orientation="portrait" horizontalDpi="4294967293"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要項</vt:lpstr>
      <vt:lpstr>1部～３部 </vt:lpstr>
      <vt:lpstr>４部～5部</vt:lpstr>
      <vt:lpstr>結果報告方法について</vt:lpstr>
      <vt:lpstr>歴代入賞者</vt:lpstr>
      <vt:lpstr>次回要項(予定）</vt:lpstr>
      <vt:lpstr>Sheet1 (2)</vt:lpstr>
      <vt:lpstr>Sheet2 (2)</vt:lpstr>
      <vt:lpstr>1</vt:lpstr>
      <vt:lpstr>賞品</vt:lpstr>
      <vt:lpstr>賞品 (2)</vt:lpstr>
      <vt:lpstr>0</vt:lpstr>
      <vt:lpstr>メンバー</vt:lpstr>
      <vt:lpstr>互換性レポート</vt:lpstr>
      <vt:lpstr>歴代入賞者!ExternalData_8</vt:lpstr>
      <vt:lpstr>'0'!Print_Area</vt:lpstr>
      <vt:lpstr>'1部～３部 '!Print_Area</vt:lpstr>
      <vt:lpstr>'４部～5部'!Print_Area</vt:lpstr>
      <vt:lpstr>要項!Print_Area</vt:lpstr>
      <vt:lpstr>歴代入賞者!Print_Area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sugiyama</dc:creator>
  <cp:lastModifiedBy>和之 川並</cp:lastModifiedBy>
  <cp:revision>1</cp:revision>
  <cp:lastPrinted>2023-05-21T14:51:33Z</cp:lastPrinted>
  <dcterms:created xsi:type="dcterms:W3CDTF">2014-09-30T22:12:11Z</dcterms:created>
  <dcterms:modified xsi:type="dcterms:W3CDTF">2024-06-24T22:31:25Z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1041-10.2.0.5820</vt:lpwstr>
  </property>
</Properties>
</file>