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kawanamikazuyuki\Documents\h-teniss\"/>
    </mc:Choice>
  </mc:AlternateContent>
  <xr:revisionPtr revIDLastSave="0" documentId="13_ncr:1_{297EF429-C14D-4254-9089-572644B576CC}" xr6:coauthVersionLast="45" xr6:coauthVersionMax="45" xr10:uidLastSave="{00000000-0000-0000-0000-000000000000}"/>
  <bookViews>
    <workbookView xWindow="-120" yWindow="-120" windowWidth="29040" windowHeight="15840" xr2:uid="{00000000-000D-0000-FFFF-FFFF00000000}"/>
  </bookViews>
  <sheets>
    <sheet name="要項" sheetId="1" r:id="rId1"/>
    <sheet name="申込書" sheetId="4" r:id="rId2"/>
    <sheet name="登録No" sheetId="7" r:id="rId3"/>
  </sheets>
  <calcPr calcId="181029"/>
</workbook>
</file>

<file path=xl/calcChain.xml><?xml version="1.0" encoding="utf-8"?>
<calcChain xmlns="http://schemas.openxmlformats.org/spreadsheetml/2006/main">
  <c r="C401" i="7" l="1"/>
  <c r="K399" i="7"/>
  <c r="G399" i="7"/>
  <c r="F399" i="7"/>
  <c r="K398" i="7"/>
  <c r="G398" i="7"/>
  <c r="F398" i="7"/>
  <c r="K397" i="7"/>
  <c r="G397" i="7"/>
  <c r="F397" i="7"/>
  <c r="K396" i="7"/>
  <c r="G396" i="7"/>
  <c r="F396" i="7"/>
  <c r="K395" i="7"/>
  <c r="G395" i="7"/>
  <c r="F395" i="7"/>
  <c r="K394" i="7"/>
  <c r="G394" i="7"/>
  <c r="F394" i="7"/>
  <c r="K393" i="7"/>
  <c r="G393" i="7"/>
  <c r="F393" i="7"/>
  <c r="K392" i="7"/>
  <c r="G392" i="7"/>
  <c r="F392" i="7"/>
  <c r="K391" i="7"/>
  <c r="G391" i="7"/>
  <c r="F391" i="7"/>
  <c r="K390" i="7"/>
  <c r="G390" i="7"/>
  <c r="F390" i="7"/>
  <c r="L389" i="7"/>
  <c r="G388" i="7"/>
  <c r="H388" i="7" s="1"/>
  <c r="L386" i="7"/>
  <c r="L385"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G331" i="7"/>
  <c r="H331" i="7" s="1"/>
  <c r="F331" i="7"/>
  <c r="L329" i="7"/>
  <c r="L328" i="7"/>
  <c r="L327" i="7"/>
  <c r="L326" i="7"/>
  <c r="L325" i="7"/>
  <c r="L324" i="7"/>
  <c r="K322" i="7"/>
  <c r="H322" i="7"/>
  <c r="G322" i="7"/>
  <c r="F322" i="7"/>
  <c r="K321" i="7"/>
  <c r="H321" i="7"/>
  <c r="G321" i="7"/>
  <c r="F321" i="7"/>
  <c r="K320" i="7"/>
  <c r="H320" i="7"/>
  <c r="G320" i="7"/>
  <c r="F320" i="7"/>
  <c r="K319" i="7"/>
  <c r="H319" i="7"/>
  <c r="G319" i="7"/>
  <c r="F319" i="7"/>
  <c r="K318" i="7"/>
  <c r="H318" i="7"/>
  <c r="G318" i="7"/>
  <c r="F318" i="7"/>
  <c r="K317" i="7"/>
  <c r="H317" i="7"/>
  <c r="G317" i="7"/>
  <c r="F317" i="7"/>
  <c r="K316" i="7"/>
  <c r="H316" i="7"/>
  <c r="G316" i="7"/>
  <c r="F316" i="7"/>
  <c r="K315" i="7"/>
  <c r="H315" i="7"/>
  <c r="G315" i="7"/>
  <c r="F315" i="7"/>
  <c r="K314" i="7"/>
  <c r="F314" i="7"/>
  <c r="L313" i="7"/>
  <c r="K313" i="7"/>
  <c r="F313" i="7"/>
  <c r="M312" i="7"/>
  <c r="J312" i="7"/>
  <c r="I312" i="7"/>
  <c r="L308" i="7"/>
  <c r="K307" i="7"/>
  <c r="H307" i="7"/>
  <c r="G307" i="7"/>
  <c r="F307" i="7"/>
  <c r="K306" i="7"/>
  <c r="H306" i="7"/>
  <c r="G306" i="7"/>
  <c r="F306" i="7"/>
  <c r="K305" i="7"/>
  <c r="H305" i="7"/>
  <c r="G305" i="7"/>
  <c r="F305" i="7"/>
  <c r="K304" i="7"/>
  <c r="H304" i="7"/>
  <c r="G304" i="7"/>
  <c r="F304" i="7"/>
  <c r="K303" i="7"/>
  <c r="H303" i="7"/>
  <c r="G303" i="7"/>
  <c r="F303" i="7"/>
  <c r="K302" i="7"/>
  <c r="H302" i="7"/>
  <c r="G302" i="7"/>
  <c r="F302" i="7"/>
  <c r="K301" i="7"/>
  <c r="H301" i="7"/>
  <c r="G301" i="7"/>
  <c r="F301" i="7"/>
  <c r="K300" i="7"/>
  <c r="H300" i="7"/>
  <c r="G300" i="7"/>
  <c r="F300" i="7"/>
  <c r="K299" i="7"/>
  <c r="H299" i="7"/>
  <c r="G299" i="7"/>
  <c r="F299" i="7"/>
  <c r="K298" i="7"/>
  <c r="H298" i="7"/>
  <c r="G298" i="7"/>
  <c r="F298" i="7"/>
  <c r="K297" i="7"/>
  <c r="H297" i="7"/>
  <c r="G297" i="7"/>
  <c r="F297" i="7"/>
  <c r="K296" i="7"/>
  <c r="H296" i="7"/>
  <c r="G296" i="7"/>
  <c r="F296" i="7"/>
  <c r="K295" i="7"/>
  <c r="H295" i="7"/>
  <c r="G295" i="7"/>
  <c r="F295" i="7"/>
  <c r="K294" i="7"/>
  <c r="H294" i="7"/>
  <c r="G294" i="7"/>
  <c r="F294" i="7"/>
  <c r="K293" i="7"/>
  <c r="H293" i="7"/>
  <c r="G293" i="7"/>
  <c r="F293" i="7"/>
  <c r="G292" i="7"/>
  <c r="L291" i="7"/>
  <c r="L290" i="7"/>
  <c r="I290" i="7"/>
  <c r="H290" i="7"/>
  <c r="L289" i="7"/>
  <c r="L288" i="7"/>
  <c r="K288" i="7"/>
  <c r="L287" i="7"/>
  <c r="K287" i="7"/>
  <c r="K280" i="7"/>
  <c r="G280" i="7"/>
  <c r="F280" i="7"/>
  <c r="K279" i="7"/>
  <c r="G279" i="7"/>
  <c r="F279" i="7"/>
  <c r="K278" i="7"/>
  <c r="G278" i="7"/>
  <c r="F278" i="7"/>
  <c r="K277" i="7"/>
  <c r="H277" i="7"/>
  <c r="G277" i="7"/>
  <c r="F277" i="7"/>
  <c r="K276" i="7"/>
  <c r="H276" i="7"/>
  <c r="G276" i="7"/>
  <c r="F276" i="7"/>
  <c r="K275" i="7"/>
  <c r="H275" i="7"/>
  <c r="G275" i="7"/>
  <c r="F275" i="7"/>
  <c r="K274" i="7"/>
  <c r="H274" i="7"/>
  <c r="G274" i="7"/>
  <c r="F274" i="7"/>
  <c r="K273" i="7"/>
  <c r="H273" i="7"/>
  <c r="G273" i="7"/>
  <c r="F273" i="7"/>
  <c r="K272" i="7"/>
  <c r="H272" i="7"/>
  <c r="G272" i="7"/>
  <c r="F272" i="7"/>
  <c r="K271" i="7"/>
  <c r="H271" i="7"/>
  <c r="G271" i="7"/>
  <c r="F271" i="7"/>
  <c r="K270" i="7"/>
  <c r="H270" i="7"/>
  <c r="G270" i="7"/>
  <c r="F270" i="7"/>
  <c r="K269" i="7"/>
  <c r="H269" i="7"/>
  <c r="G269" i="7"/>
  <c r="F269" i="7"/>
  <c r="K268" i="7"/>
  <c r="H268" i="7"/>
  <c r="G268" i="7"/>
  <c r="F268" i="7"/>
  <c r="K267" i="7"/>
  <c r="H267" i="7"/>
  <c r="G267" i="7"/>
  <c r="F267" i="7"/>
  <c r="K266" i="7"/>
  <c r="H266" i="7"/>
  <c r="G266" i="7"/>
  <c r="F266" i="7"/>
  <c r="K265" i="7"/>
  <c r="H265" i="7"/>
  <c r="G265" i="7"/>
  <c r="F265" i="7"/>
  <c r="K264" i="7"/>
  <c r="H264" i="7"/>
  <c r="G264" i="7"/>
  <c r="F264" i="7"/>
  <c r="K263" i="7"/>
  <c r="H263" i="7"/>
  <c r="G263" i="7"/>
  <c r="F263" i="7"/>
  <c r="K262" i="7"/>
  <c r="H262" i="7"/>
  <c r="G262" i="7"/>
  <c r="F262" i="7"/>
  <c r="K261" i="7"/>
  <c r="H261" i="7"/>
  <c r="G261" i="7"/>
  <c r="F261" i="7"/>
  <c r="K260" i="7"/>
  <c r="H260" i="7"/>
  <c r="G260" i="7"/>
  <c r="F260" i="7"/>
  <c r="K259" i="7"/>
  <c r="H259" i="7"/>
  <c r="G259" i="7"/>
  <c r="F259" i="7"/>
  <c r="K258" i="7"/>
  <c r="H258" i="7"/>
  <c r="G258" i="7"/>
  <c r="F258" i="7"/>
  <c r="K257" i="7"/>
  <c r="H257" i="7"/>
  <c r="G257" i="7"/>
  <c r="F257" i="7"/>
  <c r="G256" i="7"/>
  <c r="G255" i="7"/>
  <c r="H255" i="7" s="1"/>
  <c r="L253" i="7"/>
  <c r="L250" i="7"/>
  <c r="K245" i="7"/>
  <c r="G245" i="7"/>
  <c r="F245" i="7"/>
  <c r="K244" i="7"/>
  <c r="G244" i="7"/>
  <c r="F244" i="7"/>
  <c r="K243" i="7"/>
  <c r="G243" i="7"/>
  <c r="F243" i="7"/>
  <c r="K242" i="7"/>
  <c r="G242" i="7"/>
  <c r="F242" i="7"/>
  <c r="K241" i="7"/>
  <c r="G241" i="7"/>
  <c r="F241" i="7"/>
  <c r="K240" i="7"/>
  <c r="G240" i="7"/>
  <c r="F240" i="7"/>
  <c r="K239" i="7"/>
  <c r="G239" i="7"/>
  <c r="F239" i="7"/>
  <c r="K238" i="7"/>
  <c r="G238" i="7"/>
  <c r="F238" i="7"/>
  <c r="K237" i="7"/>
  <c r="G237" i="7"/>
  <c r="F237" i="7"/>
  <c r="K236" i="7"/>
  <c r="G236" i="7"/>
  <c r="F236" i="7"/>
  <c r="K235" i="7"/>
  <c r="G235" i="7"/>
  <c r="F235" i="7"/>
  <c r="K234" i="7"/>
  <c r="G234" i="7"/>
  <c r="F234" i="7"/>
  <c r="K233" i="7"/>
  <c r="G233" i="7"/>
  <c r="F233" i="7"/>
  <c r="K232" i="7"/>
  <c r="G232" i="7"/>
  <c r="F232" i="7"/>
  <c r="K231" i="7"/>
  <c r="G231" i="7"/>
  <c r="F231" i="7"/>
  <c r="K230" i="7"/>
  <c r="G230" i="7"/>
  <c r="F230" i="7"/>
  <c r="K229" i="7"/>
  <c r="G229" i="7"/>
  <c r="F229" i="7"/>
  <c r="K228" i="7"/>
  <c r="G228" i="7"/>
  <c r="F228" i="7"/>
  <c r="K227" i="7"/>
  <c r="G227" i="7"/>
  <c r="F227" i="7"/>
  <c r="K226" i="7"/>
  <c r="G226" i="7"/>
  <c r="F226" i="7"/>
  <c r="K225" i="7"/>
  <c r="G225" i="7"/>
  <c r="F225" i="7"/>
  <c r="K224" i="7"/>
  <c r="G224" i="7"/>
  <c r="F224" i="7"/>
  <c r="K223" i="7"/>
  <c r="G223" i="7"/>
  <c r="F223" i="7"/>
  <c r="K222" i="7"/>
  <c r="G222" i="7"/>
  <c r="F222" i="7"/>
  <c r="K221" i="7"/>
  <c r="G221" i="7"/>
  <c r="F221" i="7"/>
  <c r="K220" i="7"/>
  <c r="G220" i="7"/>
  <c r="F220" i="7"/>
  <c r="K219" i="7"/>
  <c r="G219" i="7"/>
  <c r="F219" i="7"/>
  <c r="K218" i="7"/>
  <c r="G218" i="7"/>
  <c r="F218" i="7"/>
  <c r="K217" i="7"/>
  <c r="G217" i="7"/>
  <c r="F217" i="7"/>
  <c r="K216" i="7"/>
  <c r="G216" i="7"/>
  <c r="F216" i="7"/>
  <c r="K215" i="7"/>
  <c r="G215" i="7"/>
  <c r="F215" i="7"/>
  <c r="K214" i="7"/>
  <c r="G214" i="7"/>
  <c r="F214" i="7"/>
  <c r="K213" i="7"/>
  <c r="G213" i="7"/>
  <c r="F213" i="7"/>
  <c r="K212" i="7"/>
  <c r="G212" i="7"/>
  <c r="F212" i="7"/>
  <c r="H210" i="7"/>
  <c r="G210" i="7"/>
  <c r="K199" i="7"/>
  <c r="H199" i="7"/>
  <c r="K198" i="7"/>
  <c r="H198" i="7"/>
  <c r="K197" i="7"/>
  <c r="H197" i="7"/>
  <c r="K196" i="7"/>
  <c r="H196" i="7"/>
  <c r="K195" i="7"/>
  <c r="H195" i="7"/>
  <c r="K194" i="7"/>
  <c r="H194" i="7"/>
  <c r="K193" i="7"/>
  <c r="H193" i="7"/>
  <c r="K192" i="7"/>
  <c r="H192" i="7"/>
  <c r="K191" i="7"/>
  <c r="H191" i="7"/>
  <c r="K190" i="7"/>
  <c r="H190" i="7"/>
  <c r="K189" i="7"/>
  <c r="H189" i="7"/>
  <c r="K188" i="7"/>
  <c r="H188" i="7"/>
  <c r="K187" i="7"/>
  <c r="H187" i="7"/>
  <c r="K186" i="7"/>
  <c r="H186" i="7"/>
  <c r="K185" i="7"/>
  <c r="H185" i="7"/>
  <c r="K184" i="7"/>
  <c r="H184" i="7"/>
  <c r="K183" i="7"/>
  <c r="H183" i="7"/>
  <c r="K182" i="7"/>
  <c r="H182" i="7"/>
  <c r="K181" i="7"/>
  <c r="H181" i="7"/>
  <c r="K180" i="7"/>
  <c r="H180" i="7"/>
  <c r="K179" i="7"/>
  <c r="H179" i="7"/>
  <c r="K178" i="7"/>
  <c r="H178" i="7"/>
  <c r="K177" i="7"/>
  <c r="H177" i="7"/>
  <c r="K176" i="7"/>
  <c r="H176" i="7"/>
  <c r="K175" i="7"/>
  <c r="H175" i="7"/>
  <c r="K174" i="7"/>
  <c r="H174" i="7"/>
  <c r="K173" i="7"/>
  <c r="H173" i="7"/>
  <c r="K172" i="7"/>
  <c r="H172" i="7"/>
  <c r="K171" i="7"/>
  <c r="H171" i="7"/>
  <c r="K170" i="7"/>
  <c r="H170" i="7"/>
  <c r="K169" i="7"/>
  <c r="H169" i="7"/>
  <c r="K168" i="7"/>
  <c r="H168" i="7"/>
  <c r="K167" i="7"/>
  <c r="H167" i="7"/>
  <c r="K166" i="7"/>
  <c r="H166" i="7"/>
  <c r="K165" i="7"/>
  <c r="H165" i="7"/>
  <c r="K164" i="7"/>
  <c r="H164" i="7"/>
  <c r="K163" i="7"/>
  <c r="H163" i="7"/>
  <c r="K162" i="7"/>
  <c r="H162" i="7"/>
  <c r="K161" i="7"/>
  <c r="H161" i="7"/>
  <c r="K160" i="7"/>
  <c r="H160" i="7"/>
  <c r="K159" i="7"/>
  <c r="H159" i="7"/>
  <c r="K158" i="7"/>
  <c r="H158" i="7"/>
  <c r="K157" i="7"/>
  <c r="H157" i="7"/>
  <c r="K156" i="7"/>
  <c r="H156" i="7"/>
  <c r="K155" i="7"/>
  <c r="H155" i="7"/>
  <c r="K154" i="7"/>
  <c r="H154" i="7"/>
  <c r="K153" i="7"/>
  <c r="H153" i="7"/>
  <c r="K152" i="7"/>
  <c r="H152" i="7"/>
  <c r="L151" i="7"/>
  <c r="L150" i="7"/>
  <c r="K150" i="7"/>
  <c r="H149" i="7"/>
  <c r="L148" i="7"/>
  <c r="L147" i="7"/>
  <c r="K144" i="7"/>
  <c r="G144" i="7"/>
  <c r="K143" i="7"/>
  <c r="G143" i="7"/>
  <c r="K142" i="7"/>
  <c r="G142" i="7"/>
  <c r="K141" i="7"/>
  <c r="K140" i="7"/>
  <c r="K139" i="7"/>
  <c r="K138" i="7"/>
  <c r="G138" i="7"/>
  <c r="K137" i="7"/>
  <c r="G137" i="7"/>
  <c r="K136" i="7"/>
  <c r="G136" i="7"/>
  <c r="K135" i="7"/>
  <c r="G135" i="7"/>
  <c r="K134" i="7"/>
  <c r="G134" i="7"/>
  <c r="K133" i="7"/>
  <c r="G133" i="7"/>
  <c r="K132" i="7"/>
  <c r="G132" i="7"/>
  <c r="K131" i="7"/>
  <c r="G131" i="7"/>
  <c r="K130" i="7"/>
  <c r="G130" i="7"/>
  <c r="K129" i="7"/>
  <c r="G129" i="7"/>
  <c r="K128" i="7"/>
  <c r="G128" i="7"/>
  <c r="K127" i="7"/>
  <c r="G127" i="7"/>
  <c r="K126" i="7"/>
  <c r="G126" i="7"/>
  <c r="K125" i="7"/>
  <c r="G125" i="7"/>
  <c r="K124" i="7"/>
  <c r="G124" i="7"/>
  <c r="K123" i="7"/>
  <c r="G123" i="7"/>
  <c r="K122" i="7"/>
  <c r="G122" i="7"/>
  <c r="L121" i="7"/>
  <c r="K121" i="7"/>
  <c r="K120" i="7"/>
  <c r="H120" i="7"/>
  <c r="G120" i="7"/>
  <c r="K119" i="7"/>
  <c r="F119" i="7"/>
  <c r="L118" i="7"/>
  <c r="K118" i="7"/>
  <c r="L117" i="7"/>
  <c r="K117" i="7"/>
  <c r="L116" i="7"/>
  <c r="K116" i="7"/>
  <c r="L115" i="7"/>
  <c r="K115" i="7"/>
  <c r="K114" i="7"/>
  <c r="G114" i="7"/>
  <c r="L114" i="7" s="1"/>
  <c r="F114" i="7"/>
  <c r="K113" i="7"/>
  <c r="G113" i="7"/>
  <c r="L113" i="7" s="1"/>
  <c r="F113" i="7"/>
  <c r="K112" i="7"/>
  <c r="G112" i="7"/>
  <c r="F112" i="7"/>
  <c r="K111" i="7"/>
  <c r="G111" i="7"/>
  <c r="F111" i="7"/>
  <c r="K110" i="7"/>
  <c r="G110" i="7"/>
  <c r="F110" i="7"/>
  <c r="K109" i="7"/>
  <c r="G109" i="7"/>
  <c r="F109" i="7"/>
  <c r="K108" i="7"/>
  <c r="G108" i="7"/>
  <c r="F108" i="7"/>
  <c r="K107" i="7"/>
  <c r="G107" i="7"/>
  <c r="F107" i="7"/>
  <c r="K106" i="7"/>
  <c r="G106" i="7"/>
  <c r="F106" i="7"/>
  <c r="K105" i="7"/>
  <c r="G105" i="7"/>
  <c r="F105" i="7"/>
  <c r="K104" i="7"/>
  <c r="G104" i="7"/>
  <c r="F104" i="7"/>
  <c r="K103" i="7"/>
  <c r="G103" i="7"/>
  <c r="F103" i="7"/>
  <c r="K102" i="7"/>
  <c r="G102" i="7"/>
  <c r="F102" i="7"/>
  <c r="K101" i="7"/>
  <c r="G101" i="7"/>
  <c r="F101" i="7"/>
  <c r="K100" i="7"/>
  <c r="G100" i="7"/>
  <c r="F100" i="7"/>
  <c r="K99" i="7"/>
  <c r="G99" i="7"/>
  <c r="F99" i="7"/>
  <c r="K98" i="7"/>
  <c r="G98" i="7"/>
  <c r="F98" i="7"/>
  <c r="K97" i="7"/>
  <c r="G97" i="7"/>
  <c r="F97" i="7"/>
  <c r="K96" i="7"/>
  <c r="G96" i="7"/>
  <c r="F96" i="7"/>
  <c r="K95" i="7"/>
  <c r="G95" i="7"/>
  <c r="F95" i="7"/>
  <c r="K94" i="7"/>
  <c r="G94" i="7"/>
  <c r="F94" i="7"/>
  <c r="K93" i="7"/>
  <c r="G93" i="7"/>
  <c r="F93" i="7"/>
  <c r="K92" i="7"/>
  <c r="G92" i="7"/>
  <c r="F92" i="7"/>
  <c r="K91" i="7"/>
  <c r="G91" i="7"/>
  <c r="F91" i="7"/>
  <c r="K90" i="7"/>
  <c r="G90" i="7"/>
  <c r="F90" i="7"/>
  <c r="K89" i="7"/>
  <c r="G89" i="7"/>
  <c r="F89" i="7"/>
  <c r="K88" i="7"/>
  <c r="G88" i="7"/>
  <c r="F88" i="7"/>
  <c r="K87" i="7"/>
  <c r="G87" i="7"/>
  <c r="F87" i="7"/>
  <c r="K86" i="7"/>
  <c r="G86" i="7"/>
  <c r="F86" i="7"/>
  <c r="K85" i="7"/>
  <c r="G85" i="7"/>
  <c r="F85" i="7"/>
  <c r="K84" i="7"/>
  <c r="G84" i="7"/>
  <c r="F84" i="7"/>
  <c r="K83" i="7"/>
  <c r="G83" i="7"/>
  <c r="F83" i="7"/>
  <c r="K82" i="7"/>
  <c r="G82" i="7"/>
  <c r="F82" i="7"/>
  <c r="K81" i="7"/>
  <c r="G81" i="7"/>
  <c r="F81" i="7"/>
  <c r="K80" i="7"/>
  <c r="G80" i="7"/>
  <c r="F80" i="7"/>
  <c r="K79" i="7"/>
  <c r="G79" i="7"/>
  <c r="F79" i="7"/>
  <c r="K78" i="7"/>
  <c r="G78" i="7"/>
  <c r="F78" i="7"/>
  <c r="K77" i="7"/>
  <c r="F77" i="7"/>
  <c r="K76" i="7"/>
  <c r="G76" i="7"/>
  <c r="F76" i="7"/>
  <c r="K75" i="7"/>
  <c r="G75" i="7"/>
  <c r="F75" i="7"/>
  <c r="K74" i="7"/>
  <c r="G74" i="7"/>
  <c r="F74" i="7"/>
  <c r="G73" i="7"/>
  <c r="F73" i="7"/>
  <c r="F72" i="7"/>
  <c r="I71" i="7"/>
  <c r="H71" i="7"/>
  <c r="K65" i="7"/>
  <c r="H65" i="7"/>
  <c r="G65" i="7"/>
  <c r="F65" i="7"/>
  <c r="D65" i="7"/>
  <c r="K64" i="7"/>
  <c r="H64" i="7"/>
  <c r="G64" i="7"/>
  <c r="F64" i="7"/>
  <c r="D64" i="7"/>
  <c r="K63" i="7"/>
  <c r="H63" i="7"/>
  <c r="G63" i="7"/>
  <c r="F63" i="7"/>
  <c r="D63" i="7"/>
  <c r="K62" i="7"/>
  <c r="H62" i="7"/>
  <c r="G62" i="7"/>
  <c r="F62" i="7"/>
  <c r="D62" i="7"/>
  <c r="K61" i="7"/>
  <c r="H61" i="7"/>
  <c r="G61" i="7"/>
  <c r="F61" i="7"/>
  <c r="D61" i="7"/>
  <c r="K60" i="7"/>
  <c r="H60" i="7"/>
  <c r="G60" i="7"/>
  <c r="F60" i="7"/>
  <c r="D60" i="7"/>
  <c r="K59" i="7"/>
  <c r="H59" i="7"/>
  <c r="G59" i="7"/>
  <c r="F59" i="7"/>
  <c r="D59" i="7"/>
  <c r="K58" i="7"/>
  <c r="H58" i="7"/>
  <c r="G58" i="7"/>
  <c r="F58" i="7"/>
  <c r="D58" i="7"/>
  <c r="K57" i="7"/>
  <c r="H57" i="7"/>
  <c r="G57" i="7"/>
  <c r="F57" i="7"/>
  <c r="D57" i="7"/>
  <c r="K56" i="7"/>
  <c r="H56" i="7"/>
  <c r="G56" i="7"/>
  <c r="F56" i="7"/>
  <c r="D56" i="7"/>
  <c r="K55" i="7"/>
  <c r="H55" i="7"/>
  <c r="G55" i="7"/>
  <c r="F55" i="7"/>
  <c r="D55" i="7"/>
  <c r="K54" i="7"/>
  <c r="H54" i="7"/>
  <c r="G54" i="7"/>
  <c r="F54" i="7"/>
  <c r="D54" i="7"/>
  <c r="K53" i="7"/>
  <c r="H53" i="7"/>
  <c r="G53" i="7"/>
  <c r="F53" i="7"/>
  <c r="D53" i="7"/>
  <c r="K52" i="7"/>
  <c r="H52" i="7"/>
  <c r="G52" i="7"/>
  <c r="F52" i="7"/>
  <c r="D52" i="7"/>
  <c r="K51" i="7"/>
  <c r="H51" i="7"/>
  <c r="G51" i="7"/>
  <c r="F51" i="7"/>
  <c r="D51" i="7"/>
  <c r="K50" i="7"/>
  <c r="H50" i="7"/>
  <c r="G50" i="7"/>
  <c r="F50" i="7"/>
  <c r="D50" i="7"/>
  <c r="K49" i="7"/>
  <c r="H49" i="7"/>
  <c r="G49" i="7"/>
  <c r="F49" i="7"/>
  <c r="D49" i="7"/>
  <c r="K48" i="7"/>
  <c r="H48" i="7"/>
  <c r="G48" i="7"/>
  <c r="F48" i="7"/>
  <c r="D48" i="7"/>
  <c r="K47" i="7"/>
  <c r="H47" i="7"/>
  <c r="G47" i="7"/>
  <c r="F47" i="7"/>
  <c r="D47" i="7"/>
  <c r="K46" i="7"/>
  <c r="H46" i="7"/>
  <c r="G46" i="7"/>
  <c r="F46" i="7"/>
  <c r="D46" i="7"/>
  <c r="K45" i="7"/>
  <c r="H45" i="7"/>
  <c r="G45" i="7"/>
  <c r="F45" i="7"/>
  <c r="D45" i="7"/>
  <c r="K44" i="7"/>
  <c r="H44" i="7"/>
  <c r="G44" i="7"/>
  <c r="F44" i="7"/>
  <c r="D44" i="7"/>
  <c r="K43" i="7"/>
  <c r="H43" i="7"/>
  <c r="G43" i="7"/>
  <c r="F43" i="7"/>
  <c r="D43" i="7"/>
  <c r="K42" i="7"/>
  <c r="H42" i="7"/>
  <c r="G42" i="7"/>
  <c r="F42" i="7"/>
  <c r="D42" i="7"/>
  <c r="K41" i="7"/>
  <c r="H41" i="7"/>
  <c r="G41" i="7"/>
  <c r="F41" i="7"/>
  <c r="D41" i="7"/>
  <c r="K40" i="7"/>
  <c r="H40" i="7"/>
  <c r="G40" i="7"/>
  <c r="F40" i="7"/>
  <c r="D40" i="7"/>
  <c r="K39" i="7"/>
  <c r="H39" i="7"/>
  <c r="G39" i="7"/>
  <c r="F39" i="7"/>
  <c r="D39" i="7"/>
  <c r="K38" i="7"/>
  <c r="H38" i="7"/>
  <c r="G38" i="7"/>
  <c r="F38" i="7"/>
  <c r="D38" i="7"/>
  <c r="K37" i="7"/>
  <c r="H37" i="7"/>
  <c r="G37" i="7"/>
  <c r="F37" i="7"/>
  <c r="D37" i="7"/>
  <c r="K36" i="7"/>
  <c r="K35" i="7"/>
  <c r="I34" i="7"/>
  <c r="H34" i="7"/>
  <c r="L32" i="7"/>
  <c r="K26" i="7"/>
  <c r="G26" i="7"/>
  <c r="F26" i="7"/>
  <c r="K25" i="7"/>
  <c r="G25" i="7"/>
  <c r="F25" i="7"/>
  <c r="K24" i="7"/>
  <c r="G24" i="7"/>
  <c r="F24" i="7"/>
  <c r="K23" i="7"/>
  <c r="G23" i="7"/>
  <c r="F23" i="7"/>
  <c r="K22" i="7"/>
  <c r="G22" i="7"/>
  <c r="F22" i="7"/>
  <c r="K21" i="7"/>
  <c r="G21" i="7"/>
  <c r="F21" i="7"/>
  <c r="K20" i="7"/>
  <c r="G20" i="7"/>
  <c r="F20" i="7"/>
  <c r="K19" i="7"/>
  <c r="G19" i="7"/>
  <c r="F19" i="7"/>
  <c r="K18" i="7"/>
  <c r="G18" i="7"/>
  <c r="F18" i="7"/>
  <c r="K17" i="7"/>
  <c r="G17" i="7"/>
  <c r="F17" i="7"/>
  <c r="K16" i="7"/>
  <c r="G16" i="7"/>
  <c r="F16" i="7"/>
  <c r="K15" i="7"/>
  <c r="H15" i="7"/>
  <c r="G15" i="7"/>
  <c r="F15" i="7"/>
  <c r="D15" i="7"/>
  <c r="K14" i="7"/>
  <c r="H14" i="7"/>
  <c r="G14" i="7"/>
  <c r="F14" i="7"/>
  <c r="D14" i="7"/>
  <c r="K13" i="7"/>
  <c r="H13" i="7"/>
  <c r="G13" i="7"/>
  <c r="F13" i="7"/>
  <c r="D13" i="7"/>
  <c r="K12" i="7"/>
  <c r="H12" i="7"/>
  <c r="G12" i="7"/>
  <c r="F12" i="7"/>
  <c r="D12" i="7"/>
  <c r="K11" i="7"/>
  <c r="H11" i="7"/>
  <c r="G11" i="7"/>
  <c r="F11" i="7"/>
  <c r="D11" i="7"/>
  <c r="K10" i="7"/>
  <c r="H10" i="7"/>
  <c r="G10" i="7"/>
  <c r="F10" i="7"/>
  <c r="D10" i="7"/>
  <c r="K9" i="7"/>
  <c r="H9" i="7"/>
  <c r="G9" i="7"/>
  <c r="F9" i="7"/>
  <c r="D9" i="7"/>
  <c r="K8" i="7"/>
  <c r="H8" i="7"/>
  <c r="G8" i="7"/>
  <c r="F8" i="7"/>
  <c r="D8" i="7"/>
  <c r="K7" i="7"/>
  <c r="H7" i="7"/>
  <c r="G7" i="7"/>
  <c r="F7" i="7"/>
  <c r="D7" i="7"/>
  <c r="K6" i="7"/>
  <c r="H6" i="7"/>
  <c r="G6" i="7"/>
  <c r="F6" i="7"/>
  <c r="D6" i="7"/>
  <c r="K5" i="7"/>
  <c r="H5" i="7"/>
  <c r="G5" i="7"/>
  <c r="F5" i="7"/>
  <c r="D5" i="7"/>
  <c r="K4" i="7"/>
  <c r="G4" i="7"/>
  <c r="H2" i="7"/>
  <c r="I3" i="7" s="1"/>
  <c r="L304" i="7" l="1"/>
  <c r="L46" i="7"/>
  <c r="L48" i="7"/>
  <c r="L50" i="7"/>
  <c r="L52" i="7"/>
  <c r="L54" i="7"/>
  <c r="L56" i="7"/>
  <c r="L58" i="7"/>
  <c r="L60" i="7"/>
  <c r="L62" i="7"/>
  <c r="L64" i="7"/>
  <c r="L142" i="7"/>
  <c r="L144" i="7"/>
  <c r="G401" i="7"/>
  <c r="G406" i="7" s="1"/>
  <c r="L213" i="7"/>
  <c r="L215" i="7"/>
  <c r="L217" i="7"/>
  <c r="L219" i="7"/>
  <c r="L221" i="7"/>
  <c r="L223" i="7"/>
  <c r="L225" i="7"/>
  <c r="L227" i="7"/>
  <c r="L229" i="7"/>
  <c r="L231" i="7"/>
  <c r="L233" i="7"/>
  <c r="L235" i="7"/>
  <c r="L237" i="7"/>
  <c r="L239" i="7"/>
  <c r="L241" i="7"/>
  <c r="L391" i="7"/>
  <c r="L393" i="7"/>
  <c r="L395" i="7"/>
  <c r="L397" i="7"/>
  <c r="L399" i="7"/>
  <c r="L243" i="7"/>
  <c r="L245" i="7"/>
  <c r="L259" i="7"/>
  <c r="L263" i="7"/>
  <c r="L267" i="7"/>
  <c r="L271" i="7"/>
  <c r="L275" i="7"/>
  <c r="L279" i="7"/>
  <c r="L294" i="7"/>
  <c r="L295" i="7"/>
  <c r="L298" i="7"/>
  <c r="L299" i="7"/>
  <c r="L302" i="7"/>
  <c r="L303" i="7"/>
  <c r="L306" i="7"/>
  <c r="L307" i="7"/>
  <c r="L317" i="7"/>
  <c r="L321" i="7"/>
  <c r="L383" i="7"/>
  <c r="L382" i="7"/>
  <c r="L381" i="7"/>
  <c r="L380" i="7"/>
  <c r="L379" i="7"/>
  <c r="L378" i="7"/>
  <c r="L377" i="7"/>
  <c r="L376" i="7"/>
  <c r="L375" i="7"/>
  <c r="L374" i="7"/>
  <c r="L373" i="7"/>
  <c r="L372" i="7"/>
  <c r="L371" i="7"/>
  <c r="L370" i="7"/>
  <c r="L369" i="7"/>
  <c r="L368" i="7"/>
  <c r="L367" i="7"/>
  <c r="L366" i="7"/>
  <c r="L365" i="7"/>
  <c r="L364" i="7"/>
  <c r="L363" i="7"/>
  <c r="L362" i="7"/>
  <c r="L361" i="7"/>
  <c r="L360" i="7"/>
  <c r="L359" i="7"/>
  <c r="L358" i="7"/>
  <c r="L357" i="7"/>
  <c r="L356" i="7"/>
  <c r="L355" i="7"/>
  <c r="L354" i="7"/>
  <c r="L353" i="7"/>
  <c r="L352" i="7"/>
  <c r="L351" i="7"/>
  <c r="L350" i="7"/>
  <c r="L349" i="7"/>
  <c r="L348" i="7"/>
  <c r="L347" i="7"/>
  <c r="L346" i="7"/>
  <c r="L345" i="7"/>
  <c r="L344" i="7"/>
  <c r="L343" i="7"/>
  <c r="L342" i="7"/>
  <c r="L341" i="7"/>
  <c r="L340" i="7"/>
  <c r="L339" i="7"/>
  <c r="L338" i="7"/>
  <c r="L337" i="7"/>
  <c r="L336" i="7"/>
  <c r="L335" i="7"/>
  <c r="L334" i="7"/>
  <c r="L333" i="7"/>
  <c r="L332" i="7"/>
  <c r="L17" i="7"/>
  <c r="L18" i="7"/>
  <c r="L22" i="7"/>
  <c r="I149" i="7"/>
  <c r="L244" i="7"/>
  <c r="L257" i="7"/>
  <c r="L261" i="7"/>
  <c r="L265" i="7"/>
  <c r="L269" i="7"/>
  <c r="L273" i="7"/>
  <c r="L277" i="7"/>
  <c r="L278" i="7"/>
  <c r="L280" i="7"/>
  <c r="L292" i="7"/>
  <c r="L293" i="7"/>
  <c r="L296" i="7"/>
  <c r="L297" i="7"/>
  <c r="L301" i="7"/>
  <c r="L305" i="7"/>
  <c r="L315" i="7"/>
  <c r="L319" i="7"/>
  <c r="I94" i="4"/>
  <c r="H94" i="4"/>
  <c r="F94" i="4"/>
  <c r="C94" i="4"/>
  <c r="I92" i="4"/>
  <c r="H92" i="4"/>
  <c r="F92" i="4"/>
  <c r="C92" i="4"/>
  <c r="I90" i="4"/>
  <c r="H90" i="4"/>
  <c r="F90" i="4"/>
  <c r="C90" i="4"/>
  <c r="I88" i="4"/>
  <c r="H88" i="4"/>
  <c r="F88" i="4"/>
  <c r="C88" i="4"/>
  <c r="I86" i="4"/>
  <c r="H86" i="4"/>
  <c r="F86" i="4"/>
  <c r="C86" i="4"/>
  <c r="I84" i="4"/>
  <c r="H84" i="4"/>
  <c r="F84" i="4"/>
  <c r="C84" i="4"/>
  <c r="I82" i="4"/>
  <c r="H82" i="4"/>
  <c r="F82" i="4"/>
  <c r="C82" i="4"/>
  <c r="I80" i="4"/>
  <c r="H80" i="4"/>
  <c r="F80" i="4"/>
  <c r="C80" i="4"/>
  <c r="I73" i="4"/>
  <c r="H73" i="4"/>
  <c r="F73" i="4"/>
  <c r="C73" i="4"/>
  <c r="I71" i="4"/>
  <c r="H71" i="4"/>
  <c r="F71" i="4"/>
  <c r="C71" i="4"/>
  <c r="I69" i="4"/>
  <c r="H69" i="4"/>
  <c r="F69" i="4"/>
  <c r="C69" i="4"/>
  <c r="I67" i="4"/>
  <c r="H67" i="4"/>
  <c r="F67" i="4"/>
  <c r="C67" i="4"/>
  <c r="I65" i="4"/>
  <c r="H65" i="4"/>
  <c r="F65" i="4"/>
  <c r="C65" i="4"/>
  <c r="I63" i="4"/>
  <c r="H63" i="4"/>
  <c r="F63" i="4"/>
  <c r="C63" i="4"/>
  <c r="I61" i="4"/>
  <c r="H61" i="4"/>
  <c r="F61" i="4"/>
  <c r="C61" i="4"/>
  <c r="I59" i="4"/>
  <c r="H59" i="4"/>
  <c r="F59" i="4"/>
  <c r="C59" i="4"/>
  <c r="I50" i="4"/>
  <c r="H50" i="4"/>
  <c r="F50" i="4"/>
  <c r="C50" i="4"/>
  <c r="I48" i="4"/>
  <c r="H48" i="4"/>
  <c r="F48" i="4"/>
  <c r="C48" i="4"/>
  <c r="I46" i="4"/>
  <c r="H46" i="4"/>
  <c r="F46" i="4"/>
  <c r="C46" i="4"/>
  <c r="I44" i="4"/>
  <c r="H44" i="4"/>
  <c r="F44" i="4"/>
  <c r="C44" i="4"/>
  <c r="I42" i="4"/>
  <c r="H42" i="4"/>
  <c r="F42" i="4"/>
  <c r="C42" i="4"/>
  <c r="I40" i="4"/>
  <c r="H40" i="4"/>
  <c r="F40" i="4"/>
  <c r="C40" i="4"/>
  <c r="I38" i="4"/>
  <c r="H38" i="4"/>
  <c r="F38" i="4"/>
  <c r="C38" i="4"/>
  <c r="I36" i="4"/>
  <c r="H36" i="4"/>
  <c r="F36" i="4"/>
  <c r="C36" i="4"/>
  <c r="I30" i="4"/>
  <c r="H30" i="4"/>
  <c r="F30" i="4"/>
  <c r="C30" i="4"/>
  <c r="I28" i="4"/>
  <c r="H28" i="4"/>
  <c r="F28" i="4"/>
  <c r="C28" i="4"/>
  <c r="I26" i="4"/>
  <c r="H26" i="4"/>
  <c r="F26" i="4"/>
  <c r="C26" i="4"/>
  <c r="I24" i="4"/>
  <c r="H24" i="4"/>
  <c r="F24" i="4"/>
  <c r="C24" i="4"/>
  <c r="I22" i="4"/>
  <c r="H22" i="4"/>
  <c r="F22" i="4"/>
  <c r="C22" i="4"/>
  <c r="I20" i="4"/>
  <c r="H20" i="4"/>
  <c r="F20" i="4"/>
  <c r="C20" i="4"/>
  <c r="I18" i="4"/>
  <c r="H18" i="4"/>
  <c r="F18" i="4"/>
  <c r="C18" i="4"/>
  <c r="I16" i="4"/>
  <c r="H16" i="4"/>
  <c r="F16" i="4"/>
  <c r="C16" i="4"/>
  <c r="L143" i="7" l="1"/>
  <c r="L75" i="7"/>
  <c r="L63" i="7"/>
  <c r="L61" i="7"/>
  <c r="L59" i="7"/>
  <c r="L57" i="7"/>
  <c r="L55" i="7"/>
  <c r="L53" i="7"/>
  <c r="L51" i="7"/>
  <c r="L49" i="7"/>
  <c r="L47" i="7"/>
  <c r="L45" i="7"/>
  <c r="L43" i="7"/>
  <c r="L41" i="7"/>
  <c r="L39" i="7"/>
  <c r="L37" i="7"/>
  <c r="L24" i="7"/>
  <c r="L16" i="7"/>
  <c r="L141" i="7"/>
  <c r="L157" i="7"/>
  <c r="L165" i="7"/>
  <c r="L169" i="7"/>
  <c r="L173" i="7"/>
  <c r="L177" i="7"/>
  <c r="L181" i="7"/>
  <c r="L185" i="7"/>
  <c r="L189" i="7"/>
  <c r="L193" i="7"/>
  <c r="L197" i="7"/>
  <c r="L258" i="7"/>
  <c r="L266" i="7"/>
  <c r="L274" i="7"/>
  <c r="L155" i="7"/>
  <c r="L163" i="7"/>
  <c r="L152" i="7"/>
  <c r="L156" i="7"/>
  <c r="L160" i="7"/>
  <c r="L164" i="7"/>
  <c r="L168" i="7"/>
  <c r="L172" i="7"/>
  <c r="L176" i="7"/>
  <c r="L180" i="7"/>
  <c r="L184" i="7"/>
  <c r="L188" i="7"/>
  <c r="L192" i="7"/>
  <c r="L196" i="7"/>
  <c r="L260" i="7"/>
  <c r="L268" i="7"/>
  <c r="L11" i="7"/>
  <c r="L5" i="7"/>
  <c r="L396" i="7"/>
  <c r="L392" i="7"/>
  <c r="L242" i="7"/>
  <c r="L238" i="7"/>
  <c r="L234" i="7"/>
  <c r="L230" i="7"/>
  <c r="L226" i="7"/>
  <c r="L222" i="7"/>
  <c r="L218" i="7"/>
  <c r="L214" i="7"/>
  <c r="L138" i="7"/>
  <c r="L136" i="7"/>
  <c r="L134" i="7"/>
  <c r="L132" i="7"/>
  <c r="L130" i="7"/>
  <c r="L128" i="7"/>
  <c r="L126" i="7"/>
  <c r="L124" i="7"/>
  <c r="L122" i="7"/>
  <c r="L76" i="7"/>
  <c r="L25" i="7"/>
  <c r="L21" i="7"/>
  <c r="L14" i="7"/>
  <c r="L10" i="7"/>
  <c r="L6" i="7"/>
  <c r="L276" i="7"/>
  <c r="L316" i="7"/>
  <c r="L318" i="7"/>
  <c r="L112" i="7"/>
  <c r="L108" i="7"/>
  <c r="L104" i="7"/>
  <c r="L100" i="7"/>
  <c r="L96" i="7"/>
  <c r="L92" i="7"/>
  <c r="L88" i="7"/>
  <c r="L84" i="7"/>
  <c r="L80" i="7"/>
  <c r="L111" i="7"/>
  <c r="L107" i="7"/>
  <c r="L103" i="7"/>
  <c r="L99" i="7"/>
  <c r="L95" i="7"/>
  <c r="L91" i="7"/>
  <c r="L87" i="7"/>
  <c r="L83" i="7"/>
  <c r="L79" i="7"/>
  <c r="L44" i="7"/>
  <c r="L42" i="7"/>
  <c r="L40" i="7"/>
  <c r="L38" i="7"/>
  <c r="L26" i="7"/>
  <c r="L300" i="7"/>
  <c r="L140" i="7"/>
  <c r="L153" i="7"/>
  <c r="L161" i="7"/>
  <c r="L167" i="7"/>
  <c r="L171" i="7"/>
  <c r="L175" i="7"/>
  <c r="L179" i="7"/>
  <c r="L183" i="7"/>
  <c r="L187" i="7"/>
  <c r="L191" i="7"/>
  <c r="L195" i="7"/>
  <c r="L199" i="7"/>
  <c r="L262" i="7"/>
  <c r="L270" i="7"/>
  <c r="L139" i="7"/>
  <c r="L159" i="7"/>
  <c r="L15" i="7"/>
  <c r="L154" i="7"/>
  <c r="L158" i="7"/>
  <c r="L162" i="7"/>
  <c r="L166" i="7"/>
  <c r="L170" i="7"/>
  <c r="L174" i="7"/>
  <c r="L178" i="7"/>
  <c r="L182" i="7"/>
  <c r="L186" i="7"/>
  <c r="L190" i="7"/>
  <c r="L194" i="7"/>
  <c r="L198" i="7"/>
  <c r="L264" i="7"/>
  <c r="L272" i="7"/>
  <c r="L13" i="7"/>
  <c r="L7" i="7"/>
  <c r="L398" i="7"/>
  <c r="L394" i="7"/>
  <c r="L390" i="7"/>
  <c r="L240" i="7"/>
  <c r="L236" i="7"/>
  <c r="L232" i="7"/>
  <c r="L228" i="7"/>
  <c r="L224" i="7"/>
  <c r="L220" i="7"/>
  <c r="L216" i="7"/>
  <c r="L212" i="7"/>
  <c r="L137" i="7"/>
  <c r="L135" i="7"/>
  <c r="L133" i="7"/>
  <c r="L131" i="7"/>
  <c r="L129" i="7"/>
  <c r="L127" i="7"/>
  <c r="L125" i="7"/>
  <c r="L123" i="7"/>
  <c r="L78" i="7"/>
  <c r="L74" i="7"/>
  <c r="L23" i="7"/>
  <c r="L19" i="7"/>
  <c r="L12" i="7"/>
  <c r="L8" i="7"/>
  <c r="L20" i="7"/>
  <c r="L9" i="7"/>
  <c r="L320" i="7"/>
  <c r="L322" i="7"/>
  <c r="L110" i="7"/>
  <c r="L106" i="7"/>
  <c r="L102" i="7"/>
  <c r="L98" i="7"/>
  <c r="L94" i="7"/>
  <c r="L90" i="7"/>
  <c r="L86" i="7"/>
  <c r="L82" i="7"/>
  <c r="L65" i="7"/>
  <c r="L109" i="7"/>
  <c r="L105" i="7"/>
  <c r="L101" i="7"/>
  <c r="L97" i="7"/>
  <c r="L93" i="7"/>
  <c r="L89" i="7"/>
  <c r="L85" i="7"/>
  <c r="L81" i="7"/>
  <c r="L77" i="7"/>
</calcChain>
</file>

<file path=xl/sharedStrings.xml><?xml version="1.0" encoding="utf-8"?>
<sst xmlns="http://schemas.openxmlformats.org/spreadsheetml/2006/main" count="2474" uniqueCount="1167">
  <si>
    <t>東近江市</t>
    <rPh sb="0" eb="4">
      <t>ヒガシオウミシ</t>
    </rPh>
    <phoneticPr fontId="2"/>
  </si>
  <si>
    <t>甲賀市</t>
    <rPh sb="0" eb="2">
      <t>コウカ</t>
    </rPh>
    <rPh sb="2" eb="3">
      <t>シ</t>
    </rPh>
    <phoneticPr fontId="2"/>
  </si>
  <si>
    <t>草津市</t>
    <rPh sb="0" eb="3">
      <t>クサツシ</t>
    </rPh>
    <phoneticPr fontId="2"/>
  </si>
  <si>
    <t>深尾</t>
    <rPh sb="0" eb="2">
      <t>フカオ</t>
    </rPh>
    <phoneticPr fontId="2"/>
  </si>
  <si>
    <t>純子</t>
    <rPh sb="0" eb="2">
      <t>ジュンコ</t>
    </rPh>
    <phoneticPr fontId="2"/>
  </si>
  <si>
    <t>井ノ口</t>
    <rPh sb="0" eb="1">
      <t>イ</t>
    </rPh>
    <rPh sb="2" eb="3">
      <t>グチ</t>
    </rPh>
    <phoneticPr fontId="2"/>
  </si>
  <si>
    <t>幹也</t>
    <rPh sb="0" eb="2">
      <t>ミキヤ</t>
    </rPh>
    <phoneticPr fontId="2"/>
  </si>
  <si>
    <t>東近江市</t>
    <phoneticPr fontId="2"/>
  </si>
  <si>
    <t>三重県</t>
    <phoneticPr fontId="2"/>
  </si>
  <si>
    <t>山口</t>
    <phoneticPr fontId="2"/>
  </si>
  <si>
    <t>男</t>
    <phoneticPr fontId="2"/>
  </si>
  <si>
    <t>土田</t>
    <rPh sb="0" eb="2">
      <t>ツチダ</t>
    </rPh>
    <phoneticPr fontId="2"/>
  </si>
  <si>
    <t>女</t>
    <phoneticPr fontId="2"/>
  </si>
  <si>
    <t>　彰</t>
    <rPh sb="1" eb="2">
      <t>アキラ</t>
    </rPh>
    <phoneticPr fontId="2"/>
  </si>
  <si>
    <t>安達</t>
    <rPh sb="0" eb="2">
      <t>アダチ</t>
    </rPh>
    <phoneticPr fontId="2"/>
  </si>
  <si>
    <t>隆一</t>
    <rPh sb="0" eb="2">
      <t>リュウイチ</t>
    </rPh>
    <phoneticPr fontId="2"/>
  </si>
  <si>
    <t>プラチナ</t>
    <phoneticPr fontId="2"/>
  </si>
  <si>
    <t>竜王町</t>
    <rPh sb="0" eb="2">
      <t>リュウオウ</t>
    </rPh>
    <rPh sb="2" eb="3">
      <t>チョウ</t>
    </rPh>
    <phoneticPr fontId="2"/>
  </si>
  <si>
    <t>平野</t>
    <rPh sb="0" eb="2">
      <t>ヒラノ</t>
    </rPh>
    <phoneticPr fontId="2"/>
  </si>
  <si>
    <t>田中</t>
    <phoneticPr fontId="2"/>
  </si>
  <si>
    <t>今井</t>
    <rPh sb="0" eb="2">
      <t>イマイ</t>
    </rPh>
    <phoneticPr fontId="2"/>
  </si>
  <si>
    <t>川崎</t>
    <rPh sb="0" eb="2">
      <t>カワサキ</t>
    </rPh>
    <phoneticPr fontId="2"/>
  </si>
  <si>
    <t>悦子</t>
    <rPh sb="0" eb="2">
      <t>エツコ</t>
    </rPh>
    <phoneticPr fontId="2"/>
  </si>
  <si>
    <t>東近江市民</t>
  </si>
  <si>
    <t>東近江市民率</t>
  </si>
  <si>
    <t>Jr</t>
  </si>
  <si>
    <t>男</t>
    <rPh sb="0" eb="1">
      <t>オトコ</t>
    </rPh>
    <phoneticPr fontId="2"/>
  </si>
  <si>
    <t>東近江市</t>
  </si>
  <si>
    <t>小澤</t>
    <rPh sb="0" eb="2">
      <t>コザワ</t>
    </rPh>
    <phoneticPr fontId="2"/>
  </si>
  <si>
    <t>吉村</t>
    <rPh sb="0" eb="2">
      <t>ヨシムラ</t>
    </rPh>
    <phoneticPr fontId="2"/>
  </si>
  <si>
    <t>ランク</t>
    <phoneticPr fontId="2"/>
  </si>
  <si>
    <t>（必ずこの申込書で申し込みをしてください）</t>
    <phoneticPr fontId="2"/>
  </si>
  <si>
    <t>　　　　　　　　　　日時：</t>
    <rPh sb="10" eb="12">
      <t>ニチジ</t>
    </rPh>
    <phoneticPr fontId="2"/>
  </si>
  <si>
    <t>主　　催</t>
    <rPh sb="0" eb="1">
      <t>シュ</t>
    </rPh>
    <rPh sb="3" eb="4">
      <t>モヨオ</t>
    </rPh>
    <phoneticPr fontId="2"/>
  </si>
  <si>
    <t>種　　目</t>
    <rPh sb="0" eb="1">
      <t>タネ</t>
    </rPh>
    <rPh sb="3" eb="4">
      <t>メ</t>
    </rPh>
    <phoneticPr fontId="2"/>
  </si>
  <si>
    <t>会　　場</t>
    <rPh sb="0" eb="1">
      <t>カイ</t>
    </rPh>
    <rPh sb="3" eb="4">
      <t>バ</t>
    </rPh>
    <phoneticPr fontId="2"/>
  </si>
  <si>
    <t>試合方法</t>
    <rPh sb="0" eb="2">
      <t>シアイ</t>
    </rPh>
    <rPh sb="2" eb="4">
      <t>ホウホウ</t>
    </rPh>
    <phoneticPr fontId="2"/>
  </si>
  <si>
    <t>１セットマッチ・ノーアドバンテイジ（６－６タイブレーク)</t>
  </si>
  <si>
    <t>参加料</t>
    <rPh sb="0" eb="2">
      <t>サンカ</t>
    </rPh>
    <rPh sb="2" eb="3">
      <t>リョウ</t>
    </rPh>
    <phoneticPr fontId="2"/>
  </si>
  <si>
    <t>申込期限</t>
    <rPh sb="0" eb="1">
      <t>モウ</t>
    </rPh>
    <rPh sb="1" eb="2">
      <t>コ</t>
    </rPh>
    <rPh sb="2" eb="4">
      <t>キゲン</t>
    </rPh>
    <phoneticPr fontId="2"/>
  </si>
  <si>
    <t>所属クラブ</t>
  </si>
  <si>
    <t>（クラス別にランキング順、登録No・氏名フルネームで記入下さい）エクセルでは登録No.だけでOK</t>
  </si>
  <si>
    <t>エントリー代</t>
    <phoneticPr fontId="2"/>
  </si>
  <si>
    <t>円</t>
    <phoneticPr fontId="2"/>
  </si>
  <si>
    <t>名</t>
    <phoneticPr fontId="2"/>
  </si>
  <si>
    <t>小計</t>
    <phoneticPr fontId="2"/>
  </si>
  <si>
    <t>登録No.</t>
    <phoneticPr fontId="2"/>
  </si>
  <si>
    <t>氏名</t>
  </si>
  <si>
    <t>性　別</t>
  </si>
  <si>
    <t>年　齢</t>
  </si>
  <si>
    <t>備　考</t>
    <phoneticPr fontId="2"/>
  </si>
  <si>
    <t>=</t>
    <phoneticPr fontId="2"/>
  </si>
  <si>
    <t>男</t>
  </si>
  <si>
    <t>岡本</t>
  </si>
  <si>
    <t>片岡</t>
  </si>
  <si>
    <t>田中</t>
  </si>
  <si>
    <t>坪田</t>
  </si>
  <si>
    <t>女</t>
  </si>
  <si>
    <t>池端</t>
    <rPh sb="0" eb="2">
      <t>イケバタ</t>
    </rPh>
    <phoneticPr fontId="2"/>
  </si>
  <si>
    <t>誠治</t>
    <rPh sb="0" eb="2">
      <t>セイジ</t>
    </rPh>
    <phoneticPr fontId="2"/>
  </si>
  <si>
    <t>太郎</t>
    <rPh sb="0" eb="2">
      <t>タロウ</t>
    </rPh>
    <phoneticPr fontId="2"/>
  </si>
  <si>
    <t>谷口</t>
    <rPh sb="0" eb="2">
      <t>タニグチ</t>
    </rPh>
    <phoneticPr fontId="2"/>
  </si>
  <si>
    <t>成宮</t>
    <rPh sb="0" eb="2">
      <t>ナルミヤ</t>
    </rPh>
    <phoneticPr fontId="2"/>
  </si>
  <si>
    <t>康弘</t>
    <rPh sb="0" eb="2">
      <t>ヤスヒロ</t>
    </rPh>
    <phoneticPr fontId="2"/>
  </si>
  <si>
    <t>古市</t>
    <rPh sb="0" eb="2">
      <t>フルイチ</t>
    </rPh>
    <phoneticPr fontId="2"/>
  </si>
  <si>
    <t>村上</t>
    <rPh sb="0" eb="2">
      <t>ムラカミ</t>
    </rPh>
    <phoneticPr fontId="2"/>
  </si>
  <si>
    <t>八木</t>
    <rPh sb="0" eb="2">
      <t>ヤギ</t>
    </rPh>
    <phoneticPr fontId="2"/>
  </si>
  <si>
    <t>山口</t>
    <rPh sb="0" eb="2">
      <t>ヤマグチ</t>
    </rPh>
    <phoneticPr fontId="2"/>
  </si>
  <si>
    <t>山本</t>
    <rPh sb="0" eb="2">
      <t>ヤマモト</t>
    </rPh>
    <phoneticPr fontId="2"/>
  </si>
  <si>
    <t>伊吹</t>
    <rPh sb="0" eb="2">
      <t>イブキ</t>
    </rPh>
    <phoneticPr fontId="2"/>
  </si>
  <si>
    <t>邦子</t>
    <rPh sb="0" eb="2">
      <t>クニコ</t>
    </rPh>
    <phoneticPr fontId="2"/>
  </si>
  <si>
    <t>中村</t>
    <rPh sb="0" eb="2">
      <t>ナカムラ</t>
    </rPh>
    <phoneticPr fontId="2"/>
  </si>
  <si>
    <t>京セラTC</t>
  </si>
  <si>
    <t>春己</t>
  </si>
  <si>
    <t>京セラ</t>
  </si>
  <si>
    <t>竹村</t>
  </si>
  <si>
    <t>山本</t>
  </si>
  <si>
    <t>廣瀬</t>
  </si>
  <si>
    <t>智也</t>
  </si>
  <si>
    <t>太田</t>
  </si>
  <si>
    <t>圭亮</t>
  </si>
  <si>
    <t>上村</t>
  </si>
  <si>
    <t>　武</t>
  </si>
  <si>
    <t>西田</t>
  </si>
  <si>
    <t>馬場</t>
  </si>
  <si>
    <t>英年</t>
  </si>
  <si>
    <t>善和</t>
  </si>
  <si>
    <t>西村</t>
  </si>
  <si>
    <t>坂元</t>
  </si>
  <si>
    <t>智成</t>
  </si>
  <si>
    <t>永田</t>
  </si>
  <si>
    <t>寛教</t>
  </si>
  <si>
    <t>吉本</t>
  </si>
  <si>
    <t>泰二</t>
  </si>
  <si>
    <t>宮道</t>
  </si>
  <si>
    <t>祐介</t>
  </si>
  <si>
    <t>曽我</t>
  </si>
  <si>
    <t>卓矢</t>
  </si>
  <si>
    <t>　彰</t>
  </si>
  <si>
    <t>理和</t>
  </si>
  <si>
    <t>牛尾</t>
  </si>
  <si>
    <t>紳之介</t>
  </si>
  <si>
    <t>貴子</t>
  </si>
  <si>
    <t>久保</t>
    <rPh sb="0" eb="2">
      <t>クボ</t>
    </rPh>
    <phoneticPr fontId="2"/>
  </si>
  <si>
    <t>清水</t>
    <rPh sb="0" eb="2">
      <t>シミズ</t>
    </rPh>
    <phoneticPr fontId="2"/>
  </si>
  <si>
    <t>岩崎</t>
    <rPh sb="0" eb="2">
      <t>イワサキ</t>
    </rPh>
    <phoneticPr fontId="2"/>
  </si>
  <si>
    <t>佳子</t>
    <rPh sb="0" eb="2">
      <t>ヨシコ</t>
    </rPh>
    <phoneticPr fontId="2"/>
  </si>
  <si>
    <t>筒井</t>
    <rPh sb="0" eb="2">
      <t>ツツイ</t>
    </rPh>
    <phoneticPr fontId="2"/>
  </si>
  <si>
    <t>珠世</t>
    <rPh sb="0" eb="2">
      <t>タマヨ</t>
    </rPh>
    <phoneticPr fontId="2"/>
  </si>
  <si>
    <t>松井</t>
    <rPh sb="0" eb="2">
      <t>マツイ</t>
    </rPh>
    <phoneticPr fontId="2"/>
  </si>
  <si>
    <t>美和子</t>
    <rPh sb="0" eb="3">
      <t>ミワコ</t>
    </rPh>
    <phoneticPr fontId="2"/>
  </si>
  <si>
    <t>吉岡</t>
    <rPh sb="0" eb="2">
      <t>ヨシオカ</t>
    </rPh>
    <phoneticPr fontId="2"/>
  </si>
  <si>
    <t>京子</t>
    <rPh sb="0" eb="2">
      <t>キョウコ</t>
    </rPh>
    <phoneticPr fontId="2"/>
  </si>
  <si>
    <t>福島</t>
    <rPh sb="0" eb="2">
      <t>フクシマ</t>
    </rPh>
    <phoneticPr fontId="2"/>
  </si>
  <si>
    <t>佐藤</t>
    <rPh sb="0" eb="2">
      <t>サトウ</t>
    </rPh>
    <phoneticPr fontId="2"/>
  </si>
  <si>
    <t>川上</t>
  </si>
  <si>
    <t>稲岡</t>
  </si>
  <si>
    <t>和紀</t>
  </si>
  <si>
    <t>Kテニス</t>
  </si>
  <si>
    <t>Ｋテニスカレッジ</t>
  </si>
  <si>
    <t>川並</t>
  </si>
  <si>
    <t>和之</t>
  </si>
  <si>
    <t>木村</t>
  </si>
  <si>
    <t>　治</t>
  </si>
  <si>
    <t>真嘉</t>
  </si>
  <si>
    <t>永里</t>
  </si>
  <si>
    <t>裕次</t>
  </si>
  <si>
    <t>山口</t>
  </si>
  <si>
    <t>直彦</t>
  </si>
  <si>
    <t>真彦</t>
  </si>
  <si>
    <t>梶木</t>
  </si>
  <si>
    <t>和子</t>
  </si>
  <si>
    <t>和枝</t>
  </si>
  <si>
    <t>永松</t>
  </si>
  <si>
    <t>福永</t>
  </si>
  <si>
    <t>裕美</t>
  </si>
  <si>
    <t>岡川</t>
  </si>
  <si>
    <t>謙二</t>
  </si>
  <si>
    <t>杉山</t>
  </si>
  <si>
    <t>邦夫</t>
  </si>
  <si>
    <t>英二</t>
  </si>
  <si>
    <t>泉谷</t>
  </si>
  <si>
    <t>純也</t>
  </si>
  <si>
    <t>浅田</t>
  </si>
  <si>
    <t>隆昭</t>
  </si>
  <si>
    <t>大脇</t>
  </si>
  <si>
    <t>和世</t>
  </si>
  <si>
    <t>速水</t>
  </si>
  <si>
    <t>直美</t>
  </si>
  <si>
    <t>堀田</t>
  </si>
  <si>
    <t>明子</t>
  </si>
  <si>
    <t>湖東プラチナ</t>
    <rPh sb="0" eb="2">
      <t>コトウ</t>
    </rPh>
    <phoneticPr fontId="2"/>
  </si>
  <si>
    <t>哲也</t>
    <rPh sb="0" eb="2">
      <t>テツヤ</t>
    </rPh>
    <phoneticPr fontId="2"/>
  </si>
  <si>
    <t>藤本</t>
    <rPh sb="0" eb="2">
      <t>フジモト</t>
    </rPh>
    <phoneticPr fontId="2"/>
  </si>
  <si>
    <t>美智子</t>
    <rPh sb="0" eb="3">
      <t>ミチコ</t>
    </rPh>
    <phoneticPr fontId="2"/>
  </si>
  <si>
    <t>竹下</t>
  </si>
  <si>
    <t>英伸</t>
  </si>
  <si>
    <t>うさかめ</t>
  </si>
  <si>
    <t>うさぎとかめの集い</t>
  </si>
  <si>
    <t>片岡</t>
    <rPh sb="0" eb="2">
      <t>カタオカ</t>
    </rPh>
    <phoneticPr fontId="2"/>
  </si>
  <si>
    <t>一寿</t>
    <rPh sb="0" eb="2">
      <t>カズトシ</t>
    </rPh>
    <phoneticPr fontId="2"/>
  </si>
  <si>
    <t>亀井</t>
    <rPh sb="0" eb="2">
      <t>カメイ</t>
    </rPh>
    <phoneticPr fontId="2"/>
  </si>
  <si>
    <t>雅嗣</t>
    <rPh sb="0" eb="2">
      <t>マサツグ</t>
    </rPh>
    <phoneticPr fontId="2"/>
  </si>
  <si>
    <t>竹田</t>
    <rPh sb="0" eb="2">
      <t>タケダ</t>
    </rPh>
    <phoneticPr fontId="2"/>
  </si>
  <si>
    <t>圭佑</t>
    <rPh sb="0" eb="2">
      <t>ケイスケ</t>
    </rPh>
    <phoneticPr fontId="2"/>
  </si>
  <si>
    <t>昌紀</t>
    <rPh sb="0" eb="2">
      <t>マサノリ</t>
    </rPh>
    <phoneticPr fontId="2"/>
  </si>
  <si>
    <t>浩之</t>
    <rPh sb="0" eb="2">
      <t>ヒロユキ</t>
    </rPh>
    <phoneticPr fontId="2"/>
  </si>
  <si>
    <t>直子</t>
    <rPh sb="0" eb="2">
      <t>ナオコ</t>
    </rPh>
    <phoneticPr fontId="2"/>
  </si>
  <si>
    <t>中田</t>
    <rPh sb="0" eb="2">
      <t>ナカタ</t>
    </rPh>
    <phoneticPr fontId="2"/>
  </si>
  <si>
    <t>植垣</t>
    <rPh sb="0" eb="2">
      <t>ウエガキ</t>
    </rPh>
    <phoneticPr fontId="2"/>
  </si>
  <si>
    <t>貴美子</t>
    <rPh sb="0" eb="3">
      <t>キミコ</t>
    </rPh>
    <phoneticPr fontId="2"/>
  </si>
  <si>
    <t>彦根市</t>
    <rPh sb="0" eb="3">
      <t>ヒコネシ</t>
    </rPh>
    <phoneticPr fontId="2"/>
  </si>
  <si>
    <t>佐野</t>
    <rPh sb="0" eb="2">
      <t>サノ</t>
    </rPh>
    <phoneticPr fontId="2"/>
  </si>
  <si>
    <t>守山市</t>
    <rPh sb="0" eb="3">
      <t>モリヤマシ</t>
    </rPh>
    <phoneticPr fontId="2"/>
  </si>
  <si>
    <t>長浜市</t>
    <rPh sb="0" eb="3">
      <t>ナガハマシ</t>
    </rPh>
    <phoneticPr fontId="2"/>
  </si>
  <si>
    <t>東近江市</t>
    <rPh sb="0" eb="1">
      <t>ヒガシ</t>
    </rPh>
    <rPh sb="1" eb="3">
      <t>オウミ</t>
    </rPh>
    <rPh sb="3" eb="4">
      <t>シ</t>
    </rPh>
    <phoneticPr fontId="2"/>
  </si>
  <si>
    <t>米原市</t>
    <rPh sb="0" eb="3">
      <t>マイバラシ</t>
    </rPh>
    <phoneticPr fontId="2"/>
  </si>
  <si>
    <t>近江八幡市</t>
    <rPh sb="0" eb="2">
      <t>オウミ</t>
    </rPh>
    <rPh sb="2" eb="4">
      <t>ハチマン</t>
    </rPh>
    <rPh sb="4" eb="5">
      <t>シ</t>
    </rPh>
    <phoneticPr fontId="2"/>
  </si>
  <si>
    <t>愛知郡</t>
    <rPh sb="0" eb="3">
      <t>エチグン</t>
    </rPh>
    <phoneticPr fontId="2"/>
  </si>
  <si>
    <t>大津市</t>
    <rPh sb="0" eb="3">
      <t>オオツシ</t>
    </rPh>
    <phoneticPr fontId="2"/>
  </si>
  <si>
    <t>近江八幡市</t>
    <rPh sb="0" eb="5">
      <t>オウミハチマンシ</t>
    </rPh>
    <phoneticPr fontId="2"/>
  </si>
  <si>
    <t>湖南市</t>
    <rPh sb="0" eb="3">
      <t>コナンシ</t>
    </rPh>
    <phoneticPr fontId="2"/>
  </si>
  <si>
    <t>草津市</t>
    <rPh sb="0" eb="2">
      <t>クサツ</t>
    </rPh>
    <rPh sb="2" eb="3">
      <t>シ</t>
    </rPh>
    <phoneticPr fontId="2"/>
  </si>
  <si>
    <t>野洲市</t>
    <rPh sb="0" eb="2">
      <t>ヤス</t>
    </rPh>
    <rPh sb="2" eb="3">
      <t>シ</t>
    </rPh>
    <phoneticPr fontId="2"/>
  </si>
  <si>
    <t>京都市</t>
    <rPh sb="0" eb="3">
      <t>キョウトシ</t>
    </rPh>
    <phoneticPr fontId="2"/>
  </si>
  <si>
    <t>石田</t>
    <rPh sb="0" eb="2">
      <t>イシダ</t>
    </rPh>
    <phoneticPr fontId="2"/>
  </si>
  <si>
    <t>浅田</t>
    <rPh sb="0" eb="2">
      <t>アサダ</t>
    </rPh>
    <phoneticPr fontId="2"/>
  </si>
  <si>
    <t>亜祐子</t>
    <rPh sb="0" eb="1">
      <t>ア</t>
    </rPh>
    <rPh sb="1" eb="3">
      <t>ユウコ</t>
    </rPh>
    <phoneticPr fontId="2"/>
  </si>
  <si>
    <t>野洲市</t>
    <rPh sb="0" eb="3">
      <t>ヤスシ</t>
    </rPh>
    <phoneticPr fontId="2"/>
  </si>
  <si>
    <t>土肥</t>
    <rPh sb="0" eb="2">
      <t>ドヒ</t>
    </rPh>
    <phoneticPr fontId="2"/>
  </si>
  <si>
    <t>栗東市</t>
    <rPh sb="0" eb="3">
      <t>リットウシ</t>
    </rPh>
    <phoneticPr fontId="2"/>
  </si>
  <si>
    <t>鈴木</t>
    <rPh sb="0" eb="2">
      <t>スズキ</t>
    </rPh>
    <phoneticPr fontId="2"/>
  </si>
  <si>
    <t>長谷出</t>
    <rPh sb="0" eb="2">
      <t>ナガタニ</t>
    </rPh>
    <rPh sb="2" eb="3">
      <t>デ</t>
    </rPh>
    <phoneticPr fontId="2"/>
  </si>
  <si>
    <t xml:space="preserve">山崎 </t>
    <rPh sb="0" eb="2">
      <t>ヤマザキ</t>
    </rPh>
    <phoneticPr fontId="2"/>
  </si>
  <si>
    <t>伸一</t>
    <rPh sb="0" eb="2">
      <t>シンイチ</t>
    </rPh>
    <phoneticPr fontId="2"/>
  </si>
  <si>
    <t>善弘</t>
    <rPh sb="0" eb="1">
      <t>ヨシ</t>
    </rPh>
    <rPh sb="1" eb="2">
      <t>ヒロ</t>
    </rPh>
    <phoneticPr fontId="2"/>
  </si>
  <si>
    <t>三代</t>
    <rPh sb="0" eb="2">
      <t>ミシロ</t>
    </rPh>
    <phoneticPr fontId="2"/>
  </si>
  <si>
    <t>康成</t>
    <rPh sb="0" eb="1">
      <t>ヤス</t>
    </rPh>
    <rPh sb="1" eb="2">
      <t>ナリ</t>
    </rPh>
    <phoneticPr fontId="2"/>
  </si>
  <si>
    <t>水本</t>
    <rPh sb="0" eb="2">
      <t>ミズモト</t>
    </rPh>
    <phoneticPr fontId="2"/>
  </si>
  <si>
    <t>淳史</t>
    <rPh sb="0" eb="1">
      <t>ジュン</t>
    </rPh>
    <rPh sb="1" eb="2">
      <t>シ</t>
    </rPh>
    <phoneticPr fontId="2"/>
  </si>
  <si>
    <t>順子</t>
    <rPh sb="0" eb="2">
      <t>ジュンコ</t>
    </rPh>
    <phoneticPr fontId="2"/>
  </si>
  <si>
    <t>梨絵</t>
    <rPh sb="0" eb="2">
      <t>リエ</t>
    </rPh>
    <phoneticPr fontId="2"/>
  </si>
  <si>
    <t>西崎</t>
    <rPh sb="0" eb="2">
      <t>ニシザキ</t>
    </rPh>
    <phoneticPr fontId="2"/>
  </si>
  <si>
    <t>祐子</t>
    <rPh sb="0" eb="2">
      <t>ユウコ</t>
    </rPh>
    <phoneticPr fontId="2"/>
  </si>
  <si>
    <t>優子</t>
    <rPh sb="0" eb="2">
      <t>ユウコ</t>
    </rPh>
    <phoneticPr fontId="2"/>
  </si>
  <si>
    <t>三原</t>
    <rPh sb="0" eb="2">
      <t>ミハラ</t>
    </rPh>
    <phoneticPr fontId="2"/>
  </si>
  <si>
    <t>啓子</t>
    <rPh sb="0" eb="2">
      <t>ケイコ</t>
    </rPh>
    <phoneticPr fontId="2"/>
  </si>
  <si>
    <t>申し込み先</t>
    <rPh sb="0" eb="1">
      <t>モウ</t>
    </rPh>
    <rPh sb="2" eb="3">
      <t>コ</t>
    </rPh>
    <rPh sb="4" eb="5">
      <t>サキ</t>
    </rPh>
    <phoneticPr fontId="2"/>
  </si>
  <si>
    <t>参加資格</t>
    <rPh sb="0" eb="2">
      <t>サンカ</t>
    </rPh>
    <rPh sb="2" eb="4">
      <t>シカク</t>
    </rPh>
    <phoneticPr fontId="2"/>
  </si>
  <si>
    <t>　　</t>
    <phoneticPr fontId="2"/>
  </si>
  <si>
    <t>振込先</t>
    <rPh sb="0" eb="2">
      <t>フリコミ</t>
    </rPh>
    <rPh sb="2" eb="3">
      <t>サキ</t>
    </rPh>
    <phoneticPr fontId="2"/>
  </si>
  <si>
    <t>　　　　　　　　　　　　　　</t>
    <phoneticPr fontId="2"/>
  </si>
  <si>
    <t>1500・2500・1000・当日払い</t>
    <phoneticPr fontId="2"/>
  </si>
  <si>
    <t>代表　落合　良弘</t>
    <rPh sb="3" eb="5">
      <t>オチアイ</t>
    </rPh>
    <rPh sb="6" eb="8">
      <t>ヨシヒロ</t>
    </rPh>
    <phoneticPr fontId="2"/>
  </si>
  <si>
    <t xml:space="preserve">chai828@nifty.com  </t>
    <phoneticPr fontId="2"/>
  </si>
  <si>
    <t>アビック</t>
    <phoneticPr fontId="2"/>
  </si>
  <si>
    <t>略称</t>
  </si>
  <si>
    <t>アビックＢＢ</t>
    <phoneticPr fontId="2"/>
  </si>
  <si>
    <t>正式名称</t>
  </si>
  <si>
    <t>あ０１</t>
    <phoneticPr fontId="2"/>
  </si>
  <si>
    <t>あ０２</t>
    <phoneticPr fontId="2"/>
  </si>
  <si>
    <t>青木</t>
    <rPh sb="0" eb="2">
      <t>アオキ</t>
    </rPh>
    <phoneticPr fontId="2"/>
  </si>
  <si>
    <t>重之</t>
    <rPh sb="0" eb="2">
      <t>シゲユキ</t>
    </rPh>
    <phoneticPr fontId="2"/>
  </si>
  <si>
    <t>あ０３</t>
    <phoneticPr fontId="2"/>
  </si>
  <si>
    <t>あ０４</t>
    <phoneticPr fontId="2"/>
  </si>
  <si>
    <t>政之</t>
    <rPh sb="0" eb="2">
      <t>マサユキ</t>
    </rPh>
    <phoneticPr fontId="2"/>
  </si>
  <si>
    <t>あ０５</t>
    <phoneticPr fontId="2"/>
  </si>
  <si>
    <t>あ０６</t>
    <phoneticPr fontId="2"/>
  </si>
  <si>
    <t>谷崎</t>
    <rPh sb="0" eb="2">
      <t>タニザキ</t>
    </rPh>
    <phoneticPr fontId="2"/>
  </si>
  <si>
    <t>真也</t>
    <rPh sb="0" eb="2">
      <t>シンヤ</t>
    </rPh>
    <phoneticPr fontId="2"/>
  </si>
  <si>
    <t>あ０７</t>
    <phoneticPr fontId="2"/>
  </si>
  <si>
    <t>齋田</t>
    <rPh sb="0" eb="2">
      <t>サイダ</t>
    </rPh>
    <phoneticPr fontId="2"/>
  </si>
  <si>
    <t>あ０８</t>
    <phoneticPr fontId="2"/>
  </si>
  <si>
    <t>女</t>
    <rPh sb="0" eb="1">
      <t>オンナ</t>
    </rPh>
    <phoneticPr fontId="2"/>
  </si>
  <si>
    <t>あ０９</t>
    <phoneticPr fontId="2"/>
  </si>
  <si>
    <t>平居</t>
    <rPh sb="0" eb="2">
      <t>ヒライ</t>
    </rPh>
    <phoneticPr fontId="2"/>
  </si>
  <si>
    <t>多賀町</t>
    <rPh sb="0" eb="3">
      <t>タガチョウ</t>
    </rPh>
    <phoneticPr fontId="2"/>
  </si>
  <si>
    <t>あ１０</t>
    <phoneticPr fontId="2"/>
  </si>
  <si>
    <t>あ１１</t>
    <phoneticPr fontId="2"/>
  </si>
  <si>
    <t>野上</t>
    <rPh sb="0" eb="2">
      <t>ノガミ</t>
    </rPh>
    <phoneticPr fontId="2"/>
  </si>
  <si>
    <t>恵梨子</t>
    <rPh sb="0" eb="3">
      <t>エリコ</t>
    </rPh>
    <phoneticPr fontId="2"/>
  </si>
  <si>
    <t>長浜市</t>
    <rPh sb="0" eb="2">
      <t>ナガハマ</t>
    </rPh>
    <rPh sb="2" eb="3">
      <t>シ</t>
    </rPh>
    <phoneticPr fontId="2"/>
  </si>
  <si>
    <t>あ１２</t>
    <phoneticPr fontId="2"/>
  </si>
  <si>
    <t>西山</t>
    <rPh sb="0" eb="2">
      <t>ニシヤマ</t>
    </rPh>
    <phoneticPr fontId="2"/>
  </si>
  <si>
    <t>抄千代</t>
    <rPh sb="0" eb="1">
      <t>ショウ</t>
    </rPh>
    <rPh sb="1" eb="3">
      <t>チヨ</t>
    </rPh>
    <phoneticPr fontId="2"/>
  </si>
  <si>
    <t>あ１３</t>
    <phoneticPr fontId="2"/>
  </si>
  <si>
    <t>あ１４</t>
    <phoneticPr fontId="2"/>
  </si>
  <si>
    <t>落合</t>
    <rPh sb="0" eb="2">
      <t>オチアイ</t>
    </rPh>
    <phoneticPr fontId="2"/>
  </si>
  <si>
    <t>良弘</t>
    <rPh sb="0" eb="2">
      <t>ヨシヒロ</t>
    </rPh>
    <phoneticPr fontId="2"/>
  </si>
  <si>
    <t>あ１５</t>
    <phoneticPr fontId="2"/>
  </si>
  <si>
    <t>杉原</t>
    <rPh sb="0" eb="2">
      <t>スギハラ</t>
    </rPh>
    <phoneticPr fontId="2"/>
  </si>
  <si>
    <t>あ１６</t>
    <phoneticPr fontId="2"/>
  </si>
  <si>
    <t>澤村</t>
    <rPh sb="0" eb="2">
      <t>サワムラ</t>
    </rPh>
    <phoneticPr fontId="2"/>
  </si>
  <si>
    <t>あ１７</t>
    <phoneticPr fontId="2"/>
  </si>
  <si>
    <t>あ１８</t>
    <phoneticPr fontId="2"/>
  </si>
  <si>
    <t>治田</t>
    <rPh sb="0" eb="1">
      <t>ジ</t>
    </rPh>
    <rPh sb="1" eb="2">
      <t>タ</t>
    </rPh>
    <phoneticPr fontId="2"/>
  </si>
  <si>
    <t>沙映子</t>
    <rPh sb="0" eb="3">
      <t>サエコ</t>
    </rPh>
    <phoneticPr fontId="2"/>
  </si>
  <si>
    <t>あ１９</t>
    <phoneticPr fontId="2"/>
  </si>
  <si>
    <t>愛荘町</t>
    <rPh sb="0" eb="2">
      <t>アイショウ</t>
    </rPh>
    <rPh sb="2" eb="3">
      <t>チョウ</t>
    </rPh>
    <phoneticPr fontId="2"/>
  </si>
  <si>
    <t>あ２０</t>
  </si>
  <si>
    <t>まき</t>
    <phoneticPr fontId="2"/>
  </si>
  <si>
    <t>東近江市民</t>
    <phoneticPr fontId="2"/>
  </si>
  <si>
    <t>東近江市民率</t>
    <phoneticPr fontId="2"/>
  </si>
  <si>
    <t>略称</t>
    <rPh sb="0" eb="2">
      <t>リャクショウ</t>
    </rPh>
    <phoneticPr fontId="2"/>
  </si>
  <si>
    <t>正式名称</t>
    <rPh sb="0" eb="2">
      <t>セイシキ</t>
    </rPh>
    <rPh sb="2" eb="4">
      <t>メイショウ</t>
    </rPh>
    <phoneticPr fontId="2"/>
  </si>
  <si>
    <t>金谷</t>
    <rPh sb="0" eb="2">
      <t>カナタニ</t>
    </rPh>
    <phoneticPr fontId="2"/>
  </si>
  <si>
    <t>望</t>
    <rPh sb="0" eb="1">
      <t>ノゾ</t>
    </rPh>
    <phoneticPr fontId="2"/>
  </si>
  <si>
    <t>昭仁</t>
    <rPh sb="0" eb="2">
      <t>アキヒト</t>
    </rPh>
    <phoneticPr fontId="2"/>
  </si>
  <si>
    <t>米原市</t>
    <rPh sb="0" eb="2">
      <t>マイバラ</t>
    </rPh>
    <rPh sb="2" eb="3">
      <t>シ</t>
    </rPh>
    <phoneticPr fontId="2"/>
  </si>
  <si>
    <t>香織</t>
    <rPh sb="0" eb="2">
      <t>カオリ</t>
    </rPh>
    <phoneticPr fontId="2"/>
  </si>
  <si>
    <t>赤木</t>
    <rPh sb="0" eb="2">
      <t>アカギ</t>
    </rPh>
    <phoneticPr fontId="2"/>
  </si>
  <si>
    <t>き０４</t>
  </si>
  <si>
    <t>き０５</t>
  </si>
  <si>
    <t>井澤　</t>
  </si>
  <si>
    <t>き０６</t>
  </si>
  <si>
    <t>文彦</t>
    <rPh sb="0" eb="2">
      <t>フミヒコ</t>
    </rPh>
    <phoneticPr fontId="2"/>
  </si>
  <si>
    <t>き０７</t>
  </si>
  <si>
    <t>き０８</t>
  </si>
  <si>
    <t>き０９</t>
  </si>
  <si>
    <t>き１０</t>
  </si>
  <si>
    <t>き１１</t>
  </si>
  <si>
    <t>き１２</t>
  </si>
  <si>
    <t>翔太</t>
  </si>
  <si>
    <t>き１３</t>
  </si>
  <si>
    <t>き１４</t>
  </si>
  <si>
    <t>き１５</t>
  </si>
  <si>
    <t>澤田</t>
    <rPh sb="0" eb="2">
      <t>サワダ</t>
    </rPh>
    <phoneticPr fontId="2"/>
  </si>
  <si>
    <t>啓一</t>
    <rPh sb="0" eb="2">
      <t>ケイイチ</t>
    </rPh>
    <phoneticPr fontId="2"/>
  </si>
  <si>
    <t>き１６</t>
  </si>
  <si>
    <t>き１７</t>
  </si>
  <si>
    <t>き１８</t>
  </si>
  <si>
    <t>き１９</t>
  </si>
  <si>
    <t>き２１</t>
  </si>
  <si>
    <t>き２３</t>
  </si>
  <si>
    <t>き２４</t>
  </si>
  <si>
    <t>き２５</t>
  </si>
  <si>
    <t>西岡</t>
    <rPh sb="0" eb="2">
      <t>ニシオカ</t>
    </rPh>
    <phoneticPr fontId="2"/>
  </si>
  <si>
    <t>庸介</t>
    <rPh sb="0" eb="2">
      <t>ヨウスケ</t>
    </rPh>
    <phoneticPr fontId="2"/>
  </si>
  <si>
    <t>き２６</t>
  </si>
  <si>
    <t>き２７</t>
  </si>
  <si>
    <t>き２８</t>
  </si>
  <si>
    <t>き２９</t>
  </si>
  <si>
    <t>松島</t>
    <rPh sb="0" eb="2">
      <t>マツシマ</t>
    </rPh>
    <phoneticPr fontId="2"/>
  </si>
  <si>
    <t>き３０</t>
  </si>
  <si>
    <t>き３１</t>
  </si>
  <si>
    <t>き３２</t>
  </si>
  <si>
    <t>き３３</t>
  </si>
  <si>
    <t>き３４</t>
  </si>
  <si>
    <t>き３５</t>
  </si>
  <si>
    <t>き３６</t>
  </si>
  <si>
    <t>き３７</t>
  </si>
  <si>
    <t>き３８</t>
  </si>
  <si>
    <t>き３９</t>
  </si>
  <si>
    <t>京都市</t>
  </si>
  <si>
    <t>守山市</t>
  </si>
  <si>
    <t>青木</t>
  </si>
  <si>
    <t>フレンズ</t>
    <phoneticPr fontId="2"/>
  </si>
  <si>
    <t xml:space="preserve"> 浩</t>
    <rPh sb="1" eb="2">
      <t>ヒロシ</t>
    </rPh>
    <phoneticPr fontId="2"/>
  </si>
  <si>
    <t xml:space="preserve"> 豊</t>
    <rPh sb="1" eb="2">
      <t>ユタカ</t>
    </rPh>
    <phoneticPr fontId="2"/>
  </si>
  <si>
    <t>佑人</t>
    <rPh sb="0" eb="1">
      <t>ユウ</t>
    </rPh>
    <rPh sb="1" eb="2">
      <t>ヒト</t>
    </rPh>
    <phoneticPr fontId="2"/>
  </si>
  <si>
    <t>平塚</t>
    <rPh sb="0" eb="2">
      <t>ヒラツカ</t>
    </rPh>
    <phoneticPr fontId="2"/>
  </si>
  <si>
    <t xml:space="preserve"> 聡</t>
    <rPh sb="1" eb="2">
      <t>サトシ</t>
    </rPh>
    <phoneticPr fontId="2"/>
  </si>
  <si>
    <t>松村</t>
    <rPh sb="0" eb="2">
      <t>マツムラ</t>
    </rPh>
    <phoneticPr fontId="2"/>
  </si>
  <si>
    <t>明香</t>
    <rPh sb="0" eb="2">
      <t>トモカ</t>
    </rPh>
    <phoneticPr fontId="2"/>
  </si>
  <si>
    <t>松村明香</t>
    <rPh sb="0" eb="2">
      <t>マツムラ</t>
    </rPh>
    <rPh sb="2" eb="3">
      <t>アキラ</t>
    </rPh>
    <rPh sb="3" eb="4">
      <t>カオリ</t>
    </rPh>
    <phoneticPr fontId="2"/>
  </si>
  <si>
    <t>大野</t>
    <rPh sb="0" eb="2">
      <t>オオノ</t>
    </rPh>
    <phoneticPr fontId="2"/>
  </si>
  <si>
    <t>美南</t>
    <rPh sb="0" eb="1">
      <t>ミ</t>
    </rPh>
    <rPh sb="1" eb="2">
      <t>ナン</t>
    </rPh>
    <phoneticPr fontId="2"/>
  </si>
  <si>
    <t>大野美南</t>
    <rPh sb="0" eb="2">
      <t>オオノ</t>
    </rPh>
    <rPh sb="2" eb="3">
      <t>ミ</t>
    </rPh>
    <rPh sb="3" eb="4">
      <t>ナン</t>
    </rPh>
    <phoneticPr fontId="2"/>
  </si>
  <si>
    <t>鍵弥</t>
    <rPh sb="0" eb="1">
      <t>カギ</t>
    </rPh>
    <rPh sb="1" eb="2">
      <t>ヤ</t>
    </rPh>
    <phoneticPr fontId="2"/>
  </si>
  <si>
    <t>初美</t>
    <rPh sb="0" eb="2">
      <t>ハツミ</t>
    </rPh>
    <phoneticPr fontId="2"/>
  </si>
  <si>
    <t>鍵弥初美</t>
    <rPh sb="0" eb="2">
      <t>カギヤ</t>
    </rPh>
    <rPh sb="2" eb="4">
      <t>ハツミ</t>
    </rPh>
    <phoneticPr fontId="2"/>
  </si>
  <si>
    <t>中西</t>
    <rPh sb="0" eb="2">
      <t>ナカニシ</t>
    </rPh>
    <phoneticPr fontId="2"/>
  </si>
  <si>
    <t>幸典</t>
    <rPh sb="0" eb="2">
      <t>ユキノリ</t>
    </rPh>
    <phoneticPr fontId="2"/>
  </si>
  <si>
    <t>卓</t>
    <rPh sb="0" eb="1">
      <t>タク</t>
    </rPh>
    <phoneticPr fontId="2"/>
  </si>
  <si>
    <t>漆原</t>
    <rPh sb="0" eb="2">
      <t>ウルシハラ</t>
    </rPh>
    <phoneticPr fontId="2"/>
  </si>
  <si>
    <t>大介</t>
    <rPh sb="0" eb="2">
      <t>ダイスケ</t>
    </rPh>
    <phoneticPr fontId="2"/>
  </si>
  <si>
    <t>西原</t>
    <rPh sb="0" eb="2">
      <t>ニシハラ</t>
    </rPh>
    <phoneticPr fontId="2"/>
  </si>
  <si>
    <t>達也</t>
    <rPh sb="0" eb="2">
      <t>タツヤ</t>
    </rPh>
    <phoneticPr fontId="2"/>
  </si>
  <si>
    <t>京都府</t>
    <rPh sb="0" eb="3">
      <t>キョウトフ</t>
    </rPh>
    <phoneticPr fontId="2"/>
  </si>
  <si>
    <t>藤井</t>
    <rPh sb="0" eb="2">
      <t>フジイ</t>
    </rPh>
    <phoneticPr fontId="2"/>
  </si>
  <si>
    <t>正和</t>
    <rPh sb="0" eb="2">
      <t>マサカズ</t>
    </rPh>
    <phoneticPr fontId="2"/>
  </si>
  <si>
    <t>武藤</t>
    <rPh sb="0" eb="2">
      <t>ムトウ</t>
    </rPh>
    <phoneticPr fontId="2"/>
  </si>
  <si>
    <t>幸宏</t>
    <rPh sb="0" eb="2">
      <t>ユキヒロ</t>
    </rPh>
    <phoneticPr fontId="2"/>
  </si>
  <si>
    <t>男</t>
    <rPh sb="0" eb="1">
      <t>ダン</t>
    </rPh>
    <phoneticPr fontId="2"/>
  </si>
  <si>
    <t>小出</t>
    <rPh sb="0" eb="2">
      <t>コイデ</t>
    </rPh>
    <phoneticPr fontId="2"/>
  </si>
  <si>
    <t>周平</t>
    <rPh sb="0" eb="2">
      <t>シュウヘイ</t>
    </rPh>
    <phoneticPr fontId="2"/>
  </si>
  <si>
    <t>中根</t>
    <rPh sb="0" eb="2">
      <t>ナカネ</t>
    </rPh>
    <phoneticPr fontId="2"/>
  </si>
  <si>
    <t>濱田</t>
    <rPh sb="0" eb="2">
      <t>ハマダ</t>
    </rPh>
    <phoneticPr fontId="2"/>
  </si>
  <si>
    <t>田内</t>
    <rPh sb="0" eb="2">
      <t>タウチ</t>
    </rPh>
    <phoneticPr fontId="2"/>
  </si>
  <si>
    <t>友里</t>
    <rPh sb="0" eb="2">
      <t>ユリ</t>
    </rPh>
    <phoneticPr fontId="2"/>
  </si>
  <si>
    <t>和田</t>
    <rPh sb="0" eb="2">
      <t>ワダ</t>
    </rPh>
    <phoneticPr fontId="2"/>
  </si>
  <si>
    <t>桃子</t>
    <rPh sb="0" eb="2">
      <t>モモコ</t>
    </rPh>
    <phoneticPr fontId="2"/>
  </si>
  <si>
    <t>藤岡</t>
    <rPh sb="0" eb="2">
      <t>フジオカ</t>
    </rPh>
    <phoneticPr fontId="2"/>
  </si>
  <si>
    <t>晴香</t>
    <rPh sb="0" eb="2">
      <t>ハルカ</t>
    </rPh>
    <phoneticPr fontId="2"/>
  </si>
  <si>
    <t>千恵</t>
    <rPh sb="0" eb="2">
      <t>チエ</t>
    </rPh>
    <phoneticPr fontId="2"/>
  </si>
  <si>
    <t>岩切</t>
    <rPh sb="0" eb="2">
      <t>イワキリ</t>
    </rPh>
    <phoneticPr fontId="2"/>
  </si>
  <si>
    <t>佑磨</t>
    <rPh sb="0" eb="2">
      <t>ユウマ</t>
    </rPh>
    <phoneticPr fontId="2"/>
  </si>
  <si>
    <t>川並和之</t>
  </si>
  <si>
    <t>kawanami0930@yahoo.co.jp</t>
  </si>
  <si>
    <t>法人会員</t>
  </si>
  <si>
    <t>け０１</t>
  </si>
  <si>
    <t>け０２</t>
    <phoneticPr fontId="2"/>
  </si>
  <si>
    <t>長浜市</t>
  </si>
  <si>
    <t>け０３</t>
  </si>
  <si>
    <t>け０４</t>
  </si>
  <si>
    <t>政治</t>
  </si>
  <si>
    <t>け０５</t>
  </si>
  <si>
    <t>彦根市</t>
  </si>
  <si>
    <t>け０６</t>
  </si>
  <si>
    <t>け０７</t>
  </si>
  <si>
    <t>悠作</t>
  </si>
  <si>
    <t>け０８</t>
  </si>
  <si>
    <t>け０９</t>
  </si>
  <si>
    <t>け１０</t>
  </si>
  <si>
    <t>犬上郡</t>
  </si>
  <si>
    <t>け１１</t>
  </si>
  <si>
    <t>日野町</t>
  </si>
  <si>
    <t>け１２</t>
  </si>
  <si>
    <t>け１３</t>
  </si>
  <si>
    <t>け１４</t>
  </si>
  <si>
    <t>三重県</t>
  </si>
  <si>
    <t>け１５</t>
  </si>
  <si>
    <t>和教</t>
  </si>
  <si>
    <t>け１６</t>
  </si>
  <si>
    <t>近江八幡市</t>
  </si>
  <si>
    <t>け１７</t>
  </si>
  <si>
    <t>け１８</t>
  </si>
  <si>
    <t>け１９</t>
  </si>
  <si>
    <t>け２０</t>
  </si>
  <si>
    <t>け２１</t>
  </si>
  <si>
    <t>け２２</t>
  </si>
  <si>
    <t>池尻</t>
  </si>
  <si>
    <t>陽香</t>
  </si>
  <si>
    <t>け２３</t>
  </si>
  <si>
    <t>姫欧</t>
  </si>
  <si>
    <t>け２４</t>
  </si>
  <si>
    <t>け２５</t>
  </si>
  <si>
    <t>け２６</t>
  </si>
  <si>
    <t>け２７</t>
  </si>
  <si>
    <t>け２８</t>
  </si>
  <si>
    <t>け２９</t>
  </si>
  <si>
    <t>け３０</t>
  </si>
  <si>
    <t>け３１</t>
  </si>
  <si>
    <t>け３２</t>
  </si>
  <si>
    <t>け３３</t>
  </si>
  <si>
    <t>美由希</t>
  </si>
  <si>
    <t>け３４</t>
  </si>
  <si>
    <t>雅之</t>
    <rPh sb="0" eb="2">
      <t>マサユキ</t>
    </rPh>
    <phoneticPr fontId="2"/>
  </si>
  <si>
    <t>福永</t>
    <phoneticPr fontId="2"/>
  </si>
  <si>
    <t>一典</t>
    <rPh sb="0" eb="2">
      <t>カズノリ</t>
    </rPh>
    <phoneticPr fontId="2"/>
  </si>
  <si>
    <t>畑</t>
    <rPh sb="0" eb="1">
      <t>ハタ</t>
    </rPh>
    <phoneticPr fontId="2"/>
  </si>
  <si>
    <t>朝日</t>
    <rPh sb="0" eb="2">
      <t>アサヒ</t>
    </rPh>
    <phoneticPr fontId="2"/>
  </si>
  <si>
    <t>尚紀</t>
    <rPh sb="0" eb="1">
      <t>ナオ</t>
    </rPh>
    <rPh sb="1" eb="2">
      <t>キ</t>
    </rPh>
    <phoneticPr fontId="2"/>
  </si>
  <si>
    <t>智美</t>
    <rPh sb="0" eb="2">
      <t>トモミ</t>
    </rPh>
    <phoneticPr fontId="2"/>
  </si>
  <si>
    <t>河野</t>
    <rPh sb="0" eb="2">
      <t>コウノ</t>
    </rPh>
    <phoneticPr fontId="2"/>
  </si>
  <si>
    <t>由子</t>
    <rPh sb="0" eb="2">
      <t>ユウコ</t>
    </rPh>
    <phoneticPr fontId="2"/>
  </si>
  <si>
    <t>梅田</t>
    <rPh sb="0" eb="2">
      <t>ウメダ</t>
    </rPh>
    <phoneticPr fontId="2"/>
  </si>
  <si>
    <t>小百合</t>
    <rPh sb="0" eb="3">
      <t>サユリ</t>
    </rPh>
    <phoneticPr fontId="2"/>
  </si>
  <si>
    <t>藤信</t>
    <rPh sb="0" eb="2">
      <t>フジノブ</t>
    </rPh>
    <phoneticPr fontId="2"/>
  </si>
  <si>
    <t>疋田</t>
    <rPh sb="0" eb="2">
      <t>ヒキダ</t>
    </rPh>
    <phoneticPr fontId="2"/>
  </si>
  <si>
    <t>之宏</t>
    <rPh sb="0" eb="1">
      <t>コレ</t>
    </rPh>
    <rPh sb="1" eb="2">
      <t>ヒロシ</t>
    </rPh>
    <phoneticPr fontId="2"/>
  </si>
  <si>
    <t>村田ＴＣ</t>
  </si>
  <si>
    <t>む０３</t>
  </si>
  <si>
    <t>む０４</t>
  </si>
  <si>
    <t>む０５</t>
  </si>
  <si>
    <t>む０６</t>
  </si>
  <si>
    <t>む０７</t>
  </si>
  <si>
    <t>む０８</t>
  </si>
  <si>
    <t>む０９</t>
  </si>
  <si>
    <t>む１０</t>
  </si>
  <si>
    <t>む１１</t>
  </si>
  <si>
    <t>む１２</t>
  </si>
  <si>
    <t>む１３</t>
  </si>
  <si>
    <t>む１４</t>
  </si>
  <si>
    <t>森永</t>
  </si>
  <si>
    <t>洋介</t>
  </si>
  <si>
    <t>む１５</t>
  </si>
  <si>
    <t>む１６</t>
  </si>
  <si>
    <t>辰巳</t>
  </si>
  <si>
    <t>悟朗</t>
  </si>
  <si>
    <t>む１７</t>
  </si>
  <si>
    <t>む１８</t>
  </si>
  <si>
    <t>む１９</t>
  </si>
  <si>
    <t>む２０</t>
  </si>
  <si>
    <t>む２１</t>
  </si>
  <si>
    <t>む２２</t>
  </si>
  <si>
    <t>む２３</t>
  </si>
  <si>
    <t>む２４</t>
  </si>
  <si>
    <t>愛知郡</t>
  </si>
  <si>
    <t>庸子</t>
  </si>
  <si>
    <t>村田</t>
  </si>
  <si>
    <t>彩子</t>
  </si>
  <si>
    <t>村川</t>
  </si>
  <si>
    <t>国太郎</t>
  </si>
  <si>
    <t>春澄</t>
  </si>
  <si>
    <t xml:space="preserve"> </t>
    <phoneticPr fontId="2"/>
  </si>
  <si>
    <t>ぷ０１</t>
    <phoneticPr fontId="2"/>
  </si>
  <si>
    <t>ぷ０２</t>
    <phoneticPr fontId="2"/>
  </si>
  <si>
    <t>蒲生郡</t>
    <rPh sb="0" eb="3">
      <t>ガモウグン</t>
    </rPh>
    <phoneticPr fontId="2"/>
  </si>
  <si>
    <t>せ０１</t>
    <phoneticPr fontId="2"/>
  </si>
  <si>
    <t>清水</t>
    <phoneticPr fontId="2"/>
  </si>
  <si>
    <t>せ０２</t>
  </si>
  <si>
    <t>せ０３</t>
  </si>
  <si>
    <t>せ０４</t>
  </si>
  <si>
    <t>せ０５</t>
  </si>
  <si>
    <t>せ０６</t>
  </si>
  <si>
    <t>永友</t>
    <rPh sb="0" eb="2">
      <t>ナガトモ</t>
    </rPh>
    <phoneticPr fontId="2"/>
  </si>
  <si>
    <t>せ０８</t>
  </si>
  <si>
    <t>梅森</t>
  </si>
  <si>
    <t>米原市</t>
  </si>
  <si>
    <t>姫井</t>
  </si>
  <si>
    <t>亜利沙</t>
  </si>
  <si>
    <t>竜平</t>
  </si>
  <si>
    <t>寺元</t>
  </si>
  <si>
    <t>野村</t>
  </si>
  <si>
    <t>良平</t>
  </si>
  <si>
    <t>智彦</t>
    <rPh sb="0" eb="2">
      <t>トモヒコ</t>
    </rPh>
    <phoneticPr fontId="2"/>
  </si>
  <si>
    <t>大垣市</t>
    <rPh sb="0" eb="3">
      <t>オオガキシ</t>
    </rPh>
    <phoneticPr fontId="2"/>
  </si>
  <si>
    <t>知里</t>
  </si>
  <si>
    <t>うさぎとかめの集い</t>
    <rPh sb="7" eb="8">
      <t>ツド</t>
    </rPh>
    <phoneticPr fontId="2"/>
  </si>
  <si>
    <t>石岡</t>
    <rPh sb="0" eb="2">
      <t>イシオカ</t>
    </rPh>
    <phoneticPr fontId="2"/>
  </si>
  <si>
    <t>良典</t>
    <rPh sb="0" eb="2">
      <t>ヨシノリ</t>
    </rPh>
    <phoneticPr fontId="2"/>
  </si>
  <si>
    <t>う０３</t>
  </si>
  <si>
    <t>小倉</t>
    <rPh sb="0" eb="2">
      <t>オグラ</t>
    </rPh>
    <phoneticPr fontId="2"/>
  </si>
  <si>
    <t>俊郎</t>
    <rPh sb="0" eb="1">
      <t>トシ</t>
    </rPh>
    <rPh sb="1" eb="2">
      <t>ロウ</t>
    </rPh>
    <phoneticPr fontId="2"/>
  </si>
  <si>
    <t>う０４</t>
  </si>
  <si>
    <t>う０５</t>
  </si>
  <si>
    <t>う０６</t>
  </si>
  <si>
    <t>う０７</t>
  </si>
  <si>
    <t>う０８</t>
  </si>
  <si>
    <t>皓太</t>
    <rPh sb="0" eb="1">
      <t>コウ</t>
    </rPh>
    <rPh sb="1" eb="2">
      <t>タ</t>
    </rPh>
    <phoneticPr fontId="2"/>
  </si>
  <si>
    <t>う０９</t>
  </si>
  <si>
    <t>岐阜市</t>
    <rPh sb="0" eb="3">
      <t>ギフシ</t>
    </rPh>
    <phoneticPr fontId="2"/>
  </si>
  <si>
    <t>う１０</t>
  </si>
  <si>
    <t>北野</t>
    <rPh sb="0" eb="2">
      <t>キタノ</t>
    </rPh>
    <phoneticPr fontId="2"/>
  </si>
  <si>
    <t>智尋</t>
    <rPh sb="0" eb="1">
      <t>トモ</t>
    </rPh>
    <rPh sb="1" eb="2">
      <t>ヒロ</t>
    </rPh>
    <phoneticPr fontId="2"/>
  </si>
  <si>
    <t>う１１</t>
  </si>
  <si>
    <t>う１２</t>
  </si>
  <si>
    <t>う１３</t>
  </si>
  <si>
    <t>久保田</t>
    <rPh sb="0" eb="3">
      <t>クボタ</t>
    </rPh>
    <phoneticPr fontId="2"/>
  </si>
  <si>
    <t>勉</t>
    <rPh sb="0" eb="1">
      <t>ツトム</t>
    </rPh>
    <phoneticPr fontId="2"/>
  </si>
  <si>
    <t>甲賀市</t>
    <rPh sb="0" eb="3">
      <t>コウカシ</t>
    </rPh>
    <phoneticPr fontId="2"/>
  </si>
  <si>
    <t>う１４</t>
  </si>
  <si>
    <t>稙田</t>
    <rPh sb="0" eb="1">
      <t>ショク</t>
    </rPh>
    <rPh sb="1" eb="2">
      <t>タ</t>
    </rPh>
    <phoneticPr fontId="2"/>
  </si>
  <si>
    <t>優也</t>
    <rPh sb="0" eb="2">
      <t>ユウヤ</t>
    </rPh>
    <phoneticPr fontId="2"/>
  </si>
  <si>
    <t>う１５</t>
  </si>
  <si>
    <t>和也</t>
    <rPh sb="0" eb="2">
      <t>カズヤ</t>
    </rPh>
    <phoneticPr fontId="2"/>
  </si>
  <si>
    <t>う１６</t>
  </si>
  <si>
    <t>う１７</t>
  </si>
  <si>
    <t>う１８</t>
  </si>
  <si>
    <t>富憲</t>
    <rPh sb="0" eb="1">
      <t>フ</t>
    </rPh>
    <rPh sb="1" eb="2">
      <t>ケン</t>
    </rPh>
    <phoneticPr fontId="2"/>
  </si>
  <si>
    <t>う１９</t>
  </si>
  <si>
    <t>う２０</t>
  </si>
  <si>
    <t>深田</t>
    <rPh sb="0" eb="2">
      <t>フカダ</t>
    </rPh>
    <phoneticPr fontId="2"/>
  </si>
  <si>
    <t>健太郎</t>
    <rPh sb="0" eb="3">
      <t>ケンタロウ</t>
    </rPh>
    <phoneticPr fontId="2"/>
  </si>
  <si>
    <t>う２１</t>
  </si>
  <si>
    <t>う２２</t>
  </si>
  <si>
    <t>う２３</t>
  </si>
  <si>
    <t>健一</t>
    <rPh sb="0" eb="2">
      <t>ケンイチ</t>
    </rPh>
    <phoneticPr fontId="2"/>
  </si>
  <si>
    <t>う２４</t>
  </si>
  <si>
    <t>う２５</t>
  </si>
  <si>
    <t>う２６</t>
  </si>
  <si>
    <t>う２７</t>
  </si>
  <si>
    <t>う２８</t>
  </si>
  <si>
    <t>う２９</t>
  </si>
  <si>
    <t>高瀬</t>
  </si>
  <si>
    <t>眞志</t>
  </si>
  <si>
    <t>う３０</t>
  </si>
  <si>
    <t>う３１</t>
  </si>
  <si>
    <t>洋平</t>
    <rPh sb="0" eb="2">
      <t>ヨウヘイ</t>
    </rPh>
    <phoneticPr fontId="2"/>
  </si>
  <si>
    <t>う３２</t>
  </si>
  <si>
    <t>う３３</t>
  </si>
  <si>
    <t>恭平</t>
    <rPh sb="0" eb="2">
      <t>キョウヘイ</t>
    </rPh>
    <phoneticPr fontId="2"/>
  </si>
  <si>
    <t>う３４</t>
  </si>
  <si>
    <t>う３５</t>
  </si>
  <si>
    <t>う３６</t>
  </si>
  <si>
    <t>宏樹</t>
    <rPh sb="0" eb="1">
      <t>ヒロ</t>
    </rPh>
    <rPh sb="1" eb="2">
      <t>キ</t>
    </rPh>
    <phoneticPr fontId="2"/>
  </si>
  <si>
    <t>う３７</t>
  </si>
  <si>
    <t>う３８</t>
  </si>
  <si>
    <t>う３９</t>
  </si>
  <si>
    <t>う４０</t>
  </si>
  <si>
    <t>う４１</t>
  </si>
  <si>
    <t>う４２</t>
  </si>
  <si>
    <t>う４３</t>
  </si>
  <si>
    <t>う４４</t>
  </si>
  <si>
    <t>友香</t>
    <rPh sb="0" eb="2">
      <t>ユカ</t>
    </rPh>
    <phoneticPr fontId="2"/>
  </si>
  <si>
    <t>う４５</t>
  </si>
  <si>
    <t>倍田</t>
    <rPh sb="0" eb="1">
      <t>バイ</t>
    </rPh>
    <rPh sb="1" eb="2">
      <t>タ</t>
    </rPh>
    <phoneticPr fontId="2"/>
  </si>
  <si>
    <t>う４６</t>
  </si>
  <si>
    <t>う４７</t>
  </si>
  <si>
    <t>光代</t>
    <rPh sb="0" eb="2">
      <t>ミツヨ</t>
    </rPh>
    <phoneticPr fontId="2"/>
  </si>
  <si>
    <t>う４８</t>
  </si>
  <si>
    <t>う４９</t>
  </si>
  <si>
    <t>こ０１</t>
    <phoneticPr fontId="2"/>
  </si>
  <si>
    <t>個人登録</t>
    <rPh sb="0" eb="4">
      <t>コジントウロク</t>
    </rPh>
    <phoneticPr fontId="2"/>
  </si>
  <si>
    <t>こ０２</t>
  </si>
  <si>
    <t>寺村</t>
    <rPh sb="0" eb="2">
      <t>テラムラ</t>
    </rPh>
    <phoneticPr fontId="2"/>
  </si>
  <si>
    <t>浩一</t>
    <rPh sb="0" eb="2">
      <t>コウイチ</t>
    </rPh>
    <phoneticPr fontId="2"/>
  </si>
  <si>
    <t>愛知郡</t>
    <phoneticPr fontId="2"/>
  </si>
  <si>
    <t>こ０３</t>
  </si>
  <si>
    <t>征矢</t>
    <rPh sb="0" eb="2">
      <t>ソヤ</t>
    </rPh>
    <phoneticPr fontId="2"/>
  </si>
  <si>
    <t>こ０４</t>
  </si>
  <si>
    <t>こ０５</t>
  </si>
  <si>
    <t>こ０６</t>
  </si>
  <si>
    <t>東近江市　市民率</t>
  </si>
  <si>
    <t>日　　時</t>
  </si>
  <si>
    <t>申込方法</t>
  </si>
  <si>
    <t>　　添えてドロー会議にご持参下さい。</t>
  </si>
  <si>
    <t>　②申込書に記入の上、下記の宛先メールで申込した後に、</t>
  </si>
  <si>
    <t>　　参加料を振込み下さい</t>
  </si>
  <si>
    <t>川上</t>
    <rPh sb="0" eb="2">
      <t>カワカミ</t>
    </rPh>
    <phoneticPr fontId="2"/>
  </si>
  <si>
    <t>龍介</t>
    <rPh sb="0" eb="2">
      <t>リュウスケ</t>
    </rPh>
    <phoneticPr fontId="2"/>
  </si>
  <si>
    <t>亨</t>
    <rPh sb="0" eb="1">
      <t>トオル</t>
    </rPh>
    <phoneticPr fontId="2"/>
  </si>
  <si>
    <t>崇</t>
    <rPh sb="0" eb="1">
      <t>タカシ</t>
    </rPh>
    <phoneticPr fontId="2"/>
  </si>
  <si>
    <t>大林</t>
    <rPh sb="0" eb="2">
      <t>オオバヤシ</t>
    </rPh>
    <phoneticPr fontId="2"/>
  </si>
  <si>
    <t>弘典</t>
    <rPh sb="0" eb="2">
      <t>ヒロノリ</t>
    </rPh>
    <phoneticPr fontId="2"/>
  </si>
  <si>
    <t>徹</t>
    <rPh sb="0" eb="1">
      <t>トオル</t>
    </rPh>
    <phoneticPr fontId="2"/>
  </si>
  <si>
    <t>大阪市</t>
    <rPh sb="0" eb="3">
      <t>オオサカシ</t>
    </rPh>
    <phoneticPr fontId="2"/>
  </si>
  <si>
    <t>あ２１</t>
    <phoneticPr fontId="2"/>
  </si>
  <si>
    <t>鹿取</t>
    <rPh sb="0" eb="2">
      <t>カトリ</t>
    </rPh>
    <phoneticPr fontId="2"/>
  </si>
  <si>
    <t>あつみ</t>
    <phoneticPr fontId="2"/>
  </si>
  <si>
    <t>あ２２</t>
    <phoneticPr fontId="2"/>
  </si>
  <si>
    <t>憲生</t>
    <rPh sb="0" eb="2">
      <t>ノリオ</t>
    </rPh>
    <phoneticPr fontId="2"/>
  </si>
  <si>
    <t>代表：石田　文彦</t>
    <rPh sb="0" eb="2">
      <t>ダイヒョウ</t>
    </rPh>
    <rPh sb="3" eb="5">
      <t>イシダ</t>
    </rPh>
    <rPh sb="6" eb="8">
      <t>フミヒコ</t>
    </rPh>
    <phoneticPr fontId="2"/>
  </si>
  <si>
    <t>ishida5122@gmail.com</t>
    <phoneticPr fontId="2"/>
  </si>
  <si>
    <t>京セラ</t>
    <rPh sb="0" eb="1">
      <t>キョウ</t>
    </rPh>
    <phoneticPr fontId="2"/>
  </si>
  <si>
    <t>京セラTC</t>
    <rPh sb="0" eb="1">
      <t>キョウ</t>
    </rPh>
    <phoneticPr fontId="2"/>
  </si>
  <si>
    <t>き０１</t>
    <phoneticPr fontId="2"/>
  </si>
  <si>
    <t>拓</t>
    <rPh sb="0" eb="1">
      <t>タク</t>
    </rPh>
    <phoneticPr fontId="2"/>
  </si>
  <si>
    <t>匡志</t>
    <phoneticPr fontId="2"/>
  </si>
  <si>
    <t>石田文彦</t>
  </si>
  <si>
    <t>一色</t>
    <phoneticPr fontId="2"/>
  </si>
  <si>
    <t>翼</t>
    <phoneticPr fontId="2"/>
  </si>
  <si>
    <t>京セラTC</t>
    <phoneticPr fontId="2"/>
  </si>
  <si>
    <t>翔太</t>
    <phoneticPr fontId="2"/>
  </si>
  <si>
    <t>櫻井</t>
    <rPh sb="0" eb="2">
      <t>サクライ</t>
    </rPh>
    <phoneticPr fontId="2"/>
  </si>
  <si>
    <t>貴哉</t>
    <phoneticPr fontId="2"/>
  </si>
  <si>
    <t>京セラ</t>
    <phoneticPr fontId="2"/>
  </si>
  <si>
    <t>陽介</t>
    <phoneticPr fontId="2"/>
  </si>
  <si>
    <t>中元寺</t>
    <phoneticPr fontId="2"/>
  </si>
  <si>
    <t>功貴</t>
    <phoneticPr fontId="2"/>
  </si>
  <si>
    <t>薮内</t>
    <phoneticPr fontId="2"/>
  </si>
  <si>
    <t>陸久</t>
    <phoneticPr fontId="2"/>
  </si>
  <si>
    <t>山本</t>
    <phoneticPr fontId="2"/>
  </si>
  <si>
    <t>和樹</t>
    <phoneticPr fontId="2"/>
  </si>
  <si>
    <t>大津市</t>
    <phoneticPr fontId="2"/>
  </si>
  <si>
    <t>菊井</t>
    <phoneticPr fontId="2"/>
  </si>
  <si>
    <t>鈴夏</t>
    <phoneticPr fontId="2"/>
  </si>
  <si>
    <t>森</t>
    <phoneticPr fontId="2"/>
  </si>
  <si>
    <t>愛捺花</t>
    <phoneticPr fontId="2"/>
  </si>
  <si>
    <t>涼花</t>
    <phoneticPr fontId="2"/>
  </si>
  <si>
    <t>京都市</t>
    <phoneticPr fontId="2"/>
  </si>
  <si>
    <t>村西</t>
    <phoneticPr fontId="2"/>
  </si>
  <si>
    <t>徹</t>
    <phoneticPr fontId="2"/>
  </si>
  <si>
    <t>守山市</t>
    <phoneticPr fontId="2"/>
  </si>
  <si>
    <t>真理子</t>
    <phoneticPr fontId="2"/>
  </si>
  <si>
    <t>島井</t>
    <phoneticPr fontId="2"/>
  </si>
  <si>
    <t>美帆</t>
    <phoneticPr fontId="2"/>
  </si>
  <si>
    <t>田端</t>
    <phoneticPr fontId="2"/>
  </si>
  <si>
    <t>輝子</t>
    <phoneticPr fontId="2"/>
  </si>
  <si>
    <t>八幡市</t>
    <phoneticPr fontId="2"/>
  </si>
  <si>
    <t>篠原</t>
    <rPh sb="0" eb="2">
      <t>シノハラ</t>
    </rPh>
    <phoneticPr fontId="2"/>
  </si>
  <si>
    <t>弘法</t>
    <rPh sb="0" eb="2">
      <t>ヒロノリ</t>
    </rPh>
    <phoneticPr fontId="2"/>
  </si>
  <si>
    <t>翔太</t>
    <rPh sb="0" eb="2">
      <t>ショウタ</t>
    </rPh>
    <phoneticPr fontId="2"/>
  </si>
  <si>
    <t>片渕</t>
    <rPh sb="0" eb="2">
      <t>カタブチ</t>
    </rPh>
    <phoneticPr fontId="2"/>
  </si>
  <si>
    <t>勇輔</t>
    <rPh sb="0" eb="2">
      <t>ユウスケ</t>
    </rPh>
    <phoneticPr fontId="2"/>
  </si>
  <si>
    <t>中尾</t>
    <rPh sb="0" eb="2">
      <t>ナカオ</t>
    </rPh>
    <phoneticPr fontId="2"/>
  </si>
  <si>
    <t>慶太</t>
    <rPh sb="0" eb="2">
      <t>ケイタ</t>
    </rPh>
    <phoneticPr fontId="2"/>
  </si>
  <si>
    <t>奥田</t>
    <rPh sb="0" eb="2">
      <t>オクダ</t>
    </rPh>
    <phoneticPr fontId="2"/>
  </si>
  <si>
    <t>響介</t>
    <rPh sb="0" eb="1">
      <t>ヒビ</t>
    </rPh>
    <rPh sb="1" eb="2">
      <t>スケ</t>
    </rPh>
    <phoneticPr fontId="2"/>
  </si>
  <si>
    <t>松井美和子</t>
    <rPh sb="0" eb="2">
      <t>マツイ</t>
    </rPh>
    <rPh sb="2" eb="5">
      <t>ミワコ</t>
    </rPh>
    <phoneticPr fontId="2"/>
  </si>
  <si>
    <t>miwako-matsui-216@hotmail.co.jp</t>
    <phoneticPr fontId="2"/>
  </si>
  <si>
    <t>岡野</t>
    <rPh sb="0" eb="2">
      <t>オカノ</t>
    </rPh>
    <phoneticPr fontId="2"/>
  </si>
  <si>
    <t>羽</t>
    <rPh sb="0" eb="1">
      <t>ハネ</t>
    </rPh>
    <phoneticPr fontId="2"/>
  </si>
  <si>
    <t>宇治市</t>
    <rPh sb="0" eb="3">
      <t>ウジシ</t>
    </rPh>
    <phoneticPr fontId="2"/>
  </si>
  <si>
    <t>代表　鍵谷　浩太</t>
    <rPh sb="3" eb="5">
      <t>カギタニ</t>
    </rPh>
    <rPh sb="6" eb="8">
      <t>コウタ</t>
    </rPh>
    <phoneticPr fontId="2"/>
  </si>
  <si>
    <t>kyu-chosu0808@outlook.jp</t>
    <phoneticPr fontId="2"/>
  </si>
  <si>
    <t>グリフィンズ　</t>
    <phoneticPr fontId="2"/>
  </si>
  <si>
    <t>東近江グリフィンズ</t>
    <rPh sb="0" eb="3">
      <t>ヒガシオウミ</t>
    </rPh>
    <phoneticPr fontId="2"/>
  </si>
  <si>
    <t>鍵谷</t>
    <rPh sb="0" eb="2">
      <t>カギタニ</t>
    </rPh>
    <phoneticPr fontId="2"/>
  </si>
  <si>
    <t>浩太</t>
    <rPh sb="0" eb="2">
      <t>コウタ</t>
    </rPh>
    <phoneticPr fontId="2"/>
  </si>
  <si>
    <t>恵亮</t>
    <rPh sb="0" eb="2">
      <t>ケイスケ</t>
    </rPh>
    <phoneticPr fontId="2"/>
  </si>
  <si>
    <t>泰輝</t>
    <rPh sb="0" eb="2">
      <t>タイキ</t>
    </rPh>
    <phoneticPr fontId="2"/>
  </si>
  <si>
    <t>梅本</t>
    <rPh sb="0" eb="2">
      <t>ウメモト</t>
    </rPh>
    <phoneticPr fontId="2"/>
  </si>
  <si>
    <t>侑暉</t>
    <rPh sb="0" eb="1">
      <t>ユウ</t>
    </rPh>
    <rPh sb="1" eb="2">
      <t>カガヤ</t>
    </rPh>
    <phoneticPr fontId="2"/>
  </si>
  <si>
    <t>彬弘</t>
    <rPh sb="0" eb="1">
      <t>アキ</t>
    </rPh>
    <rPh sb="1" eb="2">
      <t>ヒロ</t>
    </rPh>
    <phoneticPr fontId="2"/>
  </si>
  <si>
    <t>将義</t>
    <rPh sb="0" eb="2">
      <t>マサヨシ</t>
    </rPh>
    <phoneticPr fontId="2"/>
  </si>
  <si>
    <t>孝宜</t>
    <rPh sb="0" eb="1">
      <t>タカシ</t>
    </rPh>
    <rPh sb="1" eb="2">
      <t>ギ</t>
    </rPh>
    <phoneticPr fontId="2"/>
  </si>
  <si>
    <t>吉野</t>
    <rPh sb="0" eb="2">
      <t>ヨシノ</t>
    </rPh>
    <phoneticPr fontId="2"/>
  </si>
  <si>
    <t>淳也</t>
    <rPh sb="0" eb="2">
      <t>ジュンヤ</t>
    </rPh>
    <phoneticPr fontId="2"/>
  </si>
  <si>
    <t>向井</t>
    <rPh sb="0" eb="2">
      <t>ムカイ</t>
    </rPh>
    <phoneticPr fontId="2"/>
  </si>
  <si>
    <t>荒木</t>
    <rPh sb="0" eb="2">
      <t>アラキ</t>
    </rPh>
    <phoneticPr fontId="2"/>
  </si>
  <si>
    <t>麻友</t>
    <rPh sb="0" eb="2">
      <t>マユ</t>
    </rPh>
    <phoneticPr fontId="2"/>
  </si>
  <si>
    <t>菊地</t>
    <rPh sb="0" eb="2">
      <t>キクチ</t>
    </rPh>
    <phoneticPr fontId="2"/>
  </si>
  <si>
    <t>瀬古</t>
    <rPh sb="0" eb="2">
      <t>セコ</t>
    </rPh>
    <phoneticPr fontId="2"/>
  </si>
  <si>
    <t>悠貴</t>
    <rPh sb="0" eb="2">
      <t>ユキ</t>
    </rPh>
    <phoneticPr fontId="2"/>
  </si>
  <si>
    <t>森</t>
    <rPh sb="0" eb="1">
      <t>モリ</t>
    </rPh>
    <phoneticPr fontId="2"/>
  </si>
  <si>
    <t>陽子</t>
    <rPh sb="0" eb="2">
      <t>ヨウコ</t>
    </rPh>
    <phoneticPr fontId="2"/>
  </si>
  <si>
    <t>榎本</t>
    <rPh sb="0" eb="2">
      <t>エノモト</t>
    </rPh>
    <phoneticPr fontId="2"/>
  </si>
  <si>
    <t>匡秀</t>
    <rPh sb="0" eb="2">
      <t>タダヒデ</t>
    </rPh>
    <phoneticPr fontId="2"/>
  </si>
  <si>
    <t>村田八日市ＴＣ</t>
  </si>
  <si>
    <t>彦根市</t>
    <phoneticPr fontId="2"/>
  </si>
  <si>
    <t>近江八幡市</t>
    <phoneticPr fontId="2"/>
  </si>
  <si>
    <t>ぷ０３</t>
  </si>
  <si>
    <t>ぷ０４</t>
  </si>
  <si>
    <t>ぷ０５</t>
  </si>
  <si>
    <t>ぷ０６</t>
  </si>
  <si>
    <t>ぷ０７</t>
  </si>
  <si>
    <t>ぷ０８</t>
  </si>
  <si>
    <t>ぷ０９</t>
  </si>
  <si>
    <t>ぷ１０</t>
  </si>
  <si>
    <t>ぷ１１</t>
  </si>
  <si>
    <t>ぷ１２</t>
  </si>
  <si>
    <t>ぷ１３</t>
  </si>
  <si>
    <t>ぷ１４</t>
  </si>
  <si>
    <t>ぷ１５</t>
  </si>
  <si>
    <t>代表　国村 昌生</t>
    <rPh sb="3" eb="5">
      <t>クニムラ</t>
    </rPh>
    <rPh sb="6" eb="8">
      <t>マサオ</t>
    </rPh>
    <phoneticPr fontId="2"/>
  </si>
  <si>
    <t>kunimuram@sekisuijsuhi.co.jp</t>
    <phoneticPr fontId="2"/>
  </si>
  <si>
    <t>白井</t>
    <rPh sb="0" eb="2">
      <t>シライ</t>
    </rPh>
    <phoneticPr fontId="2"/>
  </si>
  <si>
    <t>秀幸</t>
    <rPh sb="0" eb="2">
      <t>ヒデユキ</t>
    </rPh>
    <phoneticPr fontId="2"/>
  </si>
  <si>
    <t>国村</t>
    <rPh sb="0" eb="2">
      <t>クニムラ</t>
    </rPh>
    <phoneticPr fontId="2"/>
  </si>
  <si>
    <t>昌生</t>
    <rPh sb="0" eb="2">
      <t>マサオ</t>
    </rPh>
    <phoneticPr fontId="2"/>
  </si>
  <si>
    <t>上原</t>
    <rPh sb="0" eb="2">
      <t>ウエハラ</t>
    </rPh>
    <phoneticPr fontId="2"/>
  </si>
  <si>
    <t>悠</t>
    <rPh sb="0" eb="1">
      <t>ユウ</t>
    </rPh>
    <phoneticPr fontId="2"/>
  </si>
  <si>
    <t>宮崎</t>
    <rPh sb="0" eb="2">
      <t>ミヤザキ</t>
    </rPh>
    <phoneticPr fontId="2"/>
  </si>
  <si>
    <t>大悟</t>
    <rPh sb="0" eb="2">
      <t>ダイゴ</t>
    </rPh>
    <phoneticPr fontId="2"/>
  </si>
  <si>
    <t>せ０７</t>
  </si>
  <si>
    <t>西村</t>
    <rPh sb="0" eb="2">
      <t>ニシムラ</t>
    </rPh>
    <phoneticPr fontId="2"/>
  </si>
  <si>
    <t>藤居</t>
    <rPh sb="0" eb="2">
      <t>フジイ</t>
    </rPh>
    <phoneticPr fontId="2"/>
  </si>
  <si>
    <t>将隆</t>
    <rPh sb="0" eb="2">
      <t>マサタカ</t>
    </rPh>
    <phoneticPr fontId="2"/>
  </si>
  <si>
    <t>正雄</t>
    <rPh sb="0" eb="2">
      <t>マサオ</t>
    </rPh>
    <phoneticPr fontId="2"/>
  </si>
  <si>
    <t>代表　片岡一寿</t>
    <rPh sb="0" eb="2">
      <t>ダイヒョウ</t>
    </rPh>
    <rPh sb="3" eb="5">
      <t>カタオカ</t>
    </rPh>
    <rPh sb="5" eb="7">
      <t>カズトシ</t>
    </rPh>
    <phoneticPr fontId="2"/>
  </si>
  <si>
    <t>ptkq67180＠yahoo.co.jp</t>
    <phoneticPr fontId="2"/>
  </si>
  <si>
    <t>堤内</t>
    <rPh sb="0" eb="1">
      <t>ツツミ</t>
    </rPh>
    <rPh sb="1" eb="2">
      <t>ウチ</t>
    </rPh>
    <phoneticPr fontId="2"/>
  </si>
  <si>
    <t>祥靖</t>
  </si>
  <si>
    <t>淳</t>
  </si>
  <si>
    <t>久子</t>
    <rPh sb="0" eb="2">
      <t>ヒサコ</t>
    </rPh>
    <phoneticPr fontId="2"/>
  </si>
  <si>
    <t>辻</t>
    <rPh sb="0" eb="1">
      <t>ツジ</t>
    </rPh>
    <phoneticPr fontId="2"/>
  </si>
  <si>
    <t>藤村</t>
    <rPh sb="0" eb="2">
      <t>フジムラ</t>
    </rPh>
    <phoneticPr fontId="2"/>
  </si>
  <si>
    <t>加代子</t>
    <rPh sb="0" eb="3">
      <t>カヨコ</t>
    </rPh>
    <phoneticPr fontId="2"/>
  </si>
  <si>
    <t>松本</t>
    <rPh sb="0" eb="2">
      <t>マツモト</t>
    </rPh>
    <phoneticPr fontId="2"/>
  </si>
  <si>
    <t>美緒</t>
    <rPh sb="0" eb="2">
      <t>ミオ</t>
    </rPh>
    <phoneticPr fontId="2"/>
  </si>
  <si>
    <t>牛道</t>
    <rPh sb="0" eb="1">
      <t>ウシ</t>
    </rPh>
    <rPh sb="1" eb="2">
      <t>ミチ</t>
    </rPh>
    <phoneticPr fontId="2"/>
  </si>
  <si>
    <t>雄介</t>
    <rPh sb="0" eb="2">
      <t>ユウスケ</t>
    </rPh>
    <phoneticPr fontId="2"/>
  </si>
  <si>
    <t>代表　上津慶和</t>
    <rPh sb="0" eb="2">
      <t>ダイヒョウ</t>
    </rPh>
    <rPh sb="3" eb="4">
      <t>ウワ</t>
    </rPh>
    <rPh sb="4" eb="5">
      <t>ツ</t>
    </rPh>
    <rPh sb="5" eb="7">
      <t>ヨシカズ</t>
    </rPh>
    <phoneticPr fontId="2"/>
  </si>
  <si>
    <t>smile.yu5052@gmail.com</t>
    <phoneticPr fontId="2"/>
  </si>
  <si>
    <t>アンヴァース</t>
    <phoneticPr fontId="2"/>
  </si>
  <si>
    <t>あん０１</t>
    <phoneticPr fontId="2"/>
  </si>
  <si>
    <t>片桐</t>
    <rPh sb="0" eb="2">
      <t>カタギリ</t>
    </rPh>
    <phoneticPr fontId="2"/>
  </si>
  <si>
    <t>美里</t>
    <rPh sb="0" eb="2">
      <t>ミサト</t>
    </rPh>
    <phoneticPr fontId="2"/>
  </si>
  <si>
    <t>あん０２</t>
    <phoneticPr fontId="2"/>
  </si>
  <si>
    <t>あん０３</t>
  </si>
  <si>
    <t>あん０４</t>
  </si>
  <si>
    <t>上津</t>
    <rPh sb="0" eb="1">
      <t>ウワ</t>
    </rPh>
    <rPh sb="1" eb="2">
      <t>ツ</t>
    </rPh>
    <phoneticPr fontId="2"/>
  </si>
  <si>
    <t>慶和</t>
    <rPh sb="0" eb="2">
      <t>ヨシカズ</t>
    </rPh>
    <phoneticPr fontId="2"/>
  </si>
  <si>
    <t>あん０５</t>
  </si>
  <si>
    <t>あん０６</t>
  </si>
  <si>
    <t>猪飼</t>
    <rPh sb="0" eb="2">
      <t>イガイ</t>
    </rPh>
    <phoneticPr fontId="2"/>
  </si>
  <si>
    <t>尚輝</t>
    <rPh sb="0" eb="2">
      <t>ナオキ</t>
    </rPh>
    <phoneticPr fontId="2"/>
  </si>
  <si>
    <t>あん０７</t>
  </si>
  <si>
    <t>岡</t>
    <rPh sb="0" eb="1">
      <t>オカ</t>
    </rPh>
    <phoneticPr fontId="2"/>
  </si>
  <si>
    <t>栄介</t>
    <rPh sb="0" eb="1">
      <t>エイ</t>
    </rPh>
    <rPh sb="1" eb="2">
      <t>スケ</t>
    </rPh>
    <phoneticPr fontId="2"/>
  </si>
  <si>
    <t>あん０８</t>
  </si>
  <si>
    <t>西嶌</t>
    <phoneticPr fontId="2"/>
  </si>
  <si>
    <t>あん０９</t>
  </si>
  <si>
    <t>島田</t>
    <rPh sb="0" eb="2">
      <t>シマダ</t>
    </rPh>
    <phoneticPr fontId="2"/>
  </si>
  <si>
    <t>あん１０</t>
  </si>
  <si>
    <t>あん１１</t>
  </si>
  <si>
    <t>渡辺</t>
    <rPh sb="0" eb="2">
      <t>ワタナベ</t>
    </rPh>
    <phoneticPr fontId="2"/>
  </si>
  <si>
    <t>あん１２</t>
  </si>
  <si>
    <t>津曲</t>
    <rPh sb="0" eb="2">
      <t>ツマガリ</t>
    </rPh>
    <phoneticPr fontId="2"/>
  </si>
  <si>
    <t>崇志</t>
    <rPh sb="0" eb="2">
      <t>タカシ</t>
    </rPh>
    <phoneticPr fontId="2"/>
  </si>
  <si>
    <t>湖南市</t>
    <rPh sb="0" eb="2">
      <t>コナン</t>
    </rPh>
    <rPh sb="2" eb="3">
      <t>シ</t>
    </rPh>
    <phoneticPr fontId="2"/>
  </si>
  <si>
    <t>あん１３</t>
  </si>
  <si>
    <t>越智</t>
    <rPh sb="0" eb="2">
      <t>オチ</t>
    </rPh>
    <phoneticPr fontId="2"/>
  </si>
  <si>
    <t>友基</t>
    <rPh sb="0" eb="2">
      <t>トモキ</t>
    </rPh>
    <phoneticPr fontId="2"/>
  </si>
  <si>
    <t>あん１４</t>
  </si>
  <si>
    <t>辻本</t>
    <rPh sb="0" eb="2">
      <t>ツジモト</t>
    </rPh>
    <phoneticPr fontId="2"/>
  </si>
  <si>
    <t>将士</t>
    <rPh sb="0" eb="2">
      <t>マサシ</t>
    </rPh>
    <phoneticPr fontId="2"/>
  </si>
  <si>
    <t>あん１５</t>
  </si>
  <si>
    <t>原</t>
    <rPh sb="0" eb="1">
      <t>ハラ</t>
    </rPh>
    <phoneticPr fontId="2"/>
  </si>
  <si>
    <t>智則</t>
    <rPh sb="0" eb="2">
      <t>トモノリ</t>
    </rPh>
    <phoneticPr fontId="2"/>
  </si>
  <si>
    <t>あん１６</t>
  </si>
  <si>
    <t>石倉</t>
    <rPh sb="0" eb="2">
      <t>イシクラ</t>
    </rPh>
    <phoneticPr fontId="2"/>
  </si>
  <si>
    <t>あん１７</t>
  </si>
  <si>
    <t>ピーター</t>
    <phoneticPr fontId="2"/>
  </si>
  <si>
    <t>リーダー</t>
    <phoneticPr fontId="2"/>
  </si>
  <si>
    <t>あん１８</t>
  </si>
  <si>
    <t>鍋内</t>
    <rPh sb="0" eb="2">
      <t>ナベウチ</t>
    </rPh>
    <phoneticPr fontId="2"/>
  </si>
  <si>
    <t>雄樹</t>
    <rPh sb="0" eb="2">
      <t>ユウキ</t>
    </rPh>
    <phoneticPr fontId="2"/>
  </si>
  <si>
    <t>あん１９</t>
  </si>
  <si>
    <t>あん２０</t>
  </si>
  <si>
    <t>靖之</t>
    <rPh sb="0" eb="1">
      <t>セイ</t>
    </rPh>
    <rPh sb="1" eb="2">
      <t>ユキ</t>
    </rPh>
    <phoneticPr fontId="2"/>
  </si>
  <si>
    <t>あん２１</t>
  </si>
  <si>
    <t>あん２２</t>
  </si>
  <si>
    <t>あん２３</t>
  </si>
  <si>
    <t>あん２４</t>
  </si>
  <si>
    <t>あん２５</t>
  </si>
  <si>
    <t>あん２６</t>
  </si>
  <si>
    <t>あん２７</t>
  </si>
  <si>
    <t>末木</t>
  </si>
  <si>
    <t>久美子</t>
  </si>
  <si>
    <t>垂井町</t>
  </si>
  <si>
    <t>個人登録</t>
    <rPh sb="0" eb="2">
      <t>コジン</t>
    </rPh>
    <rPh sb="2" eb="4">
      <t>トウロク</t>
    </rPh>
    <phoneticPr fontId="2"/>
  </si>
  <si>
    <t>※滋賀県内在住の方に限る（新型コロナウイルス感染拡大防止のため）</t>
    <rPh sb="10" eb="11">
      <t>カギ</t>
    </rPh>
    <phoneticPr fontId="2"/>
  </si>
  <si>
    <t>オープン</t>
    <phoneticPr fontId="2"/>
  </si>
  <si>
    <t>予選リーグのあと、各順位トーナメントを行う。</t>
    <rPh sb="0" eb="2">
      <t>ヨセン</t>
    </rPh>
    <rPh sb="9" eb="10">
      <t>カク</t>
    </rPh>
    <rPh sb="10" eb="12">
      <t>ジュンイ</t>
    </rPh>
    <rPh sb="19" eb="20">
      <t>オコナ</t>
    </rPh>
    <phoneticPr fontId="2"/>
  </si>
  <si>
    <t>　①申込書にランキング順に記入の上、参加料を</t>
    <phoneticPr fontId="2"/>
  </si>
  <si>
    <t>(注意事項）</t>
  </si>
  <si>
    <t>2．試合審判は、セルフジャッジとなります。</t>
    <phoneticPr fontId="2"/>
  </si>
  <si>
    <t>3．試合球は、ダンロップフォートを使用します。</t>
    <rPh sb="17" eb="19">
      <t>シヨウ</t>
    </rPh>
    <phoneticPr fontId="2"/>
  </si>
  <si>
    <t>4．試合中の事故に関して東近江市テニス協会は一切責任を負いません。</t>
    <phoneticPr fontId="2"/>
  </si>
  <si>
    <t>5．試合会場に各自で持ち込んだごみは持ち帰るようお願いします。</t>
    <phoneticPr fontId="2"/>
  </si>
  <si>
    <t>6.　その他、試合前の説明事項を遵守ください。</t>
    <rPh sb="5" eb="6">
      <t>タ</t>
    </rPh>
    <rPh sb="7" eb="9">
      <t>シアイ</t>
    </rPh>
    <rPh sb="9" eb="10">
      <t>マエ</t>
    </rPh>
    <rPh sb="11" eb="13">
      <t>セツメイ</t>
    </rPh>
    <rPh sb="13" eb="15">
      <t>ジコウ</t>
    </rPh>
    <rPh sb="16" eb="18">
      <t>ジュンシュ</t>
    </rPh>
    <phoneticPr fontId="2"/>
  </si>
  <si>
    <t>1．上記のとおり開催予定ですが、新型コロナウイルス感染症の拡大状況によっては、急遽開催を中止する場合がありますので、あらかじめご了承ください。</t>
    <rPh sb="2" eb="4">
      <t>ジョウキ</t>
    </rPh>
    <phoneticPr fontId="2"/>
  </si>
  <si>
    <r>
      <t>1500</t>
    </r>
    <r>
      <rPr>
        <b/>
        <sz val="10"/>
        <color rgb="FF000000"/>
        <rFont val="ＭＳ ゴシック"/>
        <family val="3"/>
        <charset val="128"/>
      </rPr>
      <t>・</t>
    </r>
    <r>
      <rPr>
        <b/>
        <sz val="10"/>
        <color rgb="FF000000"/>
        <rFont val="Lr oSVbN"/>
        <family val="2"/>
      </rPr>
      <t>2500</t>
    </r>
    <r>
      <rPr>
        <b/>
        <sz val="10"/>
        <color rgb="FF000000"/>
        <rFont val="ＭＳ ゴシック"/>
        <family val="3"/>
        <charset val="128"/>
      </rPr>
      <t>・</t>
    </r>
    <r>
      <rPr>
        <b/>
        <sz val="10"/>
        <color rgb="FF000000"/>
        <rFont val="Arial"/>
        <family val="2"/>
      </rPr>
      <t>1000</t>
    </r>
    <r>
      <rPr>
        <b/>
        <sz val="10"/>
        <color rgb="FF000000"/>
        <rFont val="ＭＳ ゴシック"/>
        <family val="3"/>
        <charset val="128"/>
      </rPr>
      <t>・当日払い</t>
    </r>
    <phoneticPr fontId="2"/>
  </si>
  <si>
    <t>協会員</t>
    <rPh sb="0" eb="2">
      <t>キョウカイ</t>
    </rPh>
    <rPh sb="2" eb="3">
      <t>イン</t>
    </rPh>
    <phoneticPr fontId="2"/>
  </si>
  <si>
    <t>ジュニア</t>
    <phoneticPr fontId="2"/>
  </si>
  <si>
    <t>非協会員</t>
    <rPh sb="0" eb="1">
      <t>ヒ</t>
    </rPh>
    <rPh sb="1" eb="3">
      <t>キョウカイ</t>
    </rPh>
    <rPh sb="3" eb="4">
      <t>イン</t>
    </rPh>
    <phoneticPr fontId="2"/>
  </si>
  <si>
    <r>
      <rPr>
        <b/>
        <sz val="10.5"/>
        <rFont val="ＭＳ ゴシック"/>
        <family val="3"/>
        <charset val="128"/>
      </rPr>
      <t>代表者氏名</t>
    </r>
    <r>
      <rPr>
        <b/>
        <sz val="10.5"/>
        <rFont val="Lr oSVbN"/>
        <family val="3"/>
        <charset val="128"/>
      </rPr>
      <t>:</t>
    </r>
    <phoneticPr fontId="2"/>
  </si>
  <si>
    <t>団体名（個人参加は個人と記入）:　</t>
    <phoneticPr fontId="2"/>
  </si>
  <si>
    <r>
      <rPr>
        <b/>
        <sz val="10.5"/>
        <rFont val="ＭＳ ゴシック"/>
        <family val="3"/>
        <charset val="128"/>
      </rPr>
      <t>連絡先</t>
    </r>
    <r>
      <rPr>
        <b/>
        <sz val="10.5"/>
        <rFont val="Lr oSVbN"/>
        <family val="3"/>
        <charset val="128"/>
      </rPr>
      <t>:</t>
    </r>
    <phoneticPr fontId="2"/>
  </si>
  <si>
    <t>住所</t>
    <rPh sb="0" eb="2">
      <t>ジュウショ</t>
    </rPh>
    <phoneticPr fontId="2"/>
  </si>
  <si>
    <t>連絡先</t>
    <rPh sb="0" eb="3">
      <t>レンラクサキ</t>
    </rPh>
    <phoneticPr fontId="2"/>
  </si>
  <si>
    <t>西川</t>
    <rPh sb="0" eb="2">
      <t>ニシカワ</t>
    </rPh>
    <phoneticPr fontId="2"/>
  </si>
  <si>
    <t>昌一</t>
    <rPh sb="0" eb="2">
      <t>マサカズ</t>
    </rPh>
    <phoneticPr fontId="2"/>
  </si>
  <si>
    <t>小路</t>
    <rPh sb="0" eb="2">
      <t>ショウジ</t>
    </rPh>
    <phoneticPr fontId="2"/>
  </si>
  <si>
    <t>貴</t>
    <rPh sb="0" eb="1">
      <t>タカシ</t>
    </rPh>
    <phoneticPr fontId="2"/>
  </si>
  <si>
    <t xml:space="preserve">傳樹 </t>
  </si>
  <si>
    <t>寛司</t>
    <rPh sb="0" eb="2">
      <t>ヒロシ</t>
    </rPh>
    <phoneticPr fontId="2"/>
  </si>
  <si>
    <t>東</t>
    <rPh sb="0" eb="1">
      <t>アズマ</t>
    </rPh>
    <phoneticPr fontId="2"/>
  </si>
  <si>
    <t>佳菜子</t>
    <rPh sb="0" eb="3">
      <t>カナコ</t>
    </rPh>
    <phoneticPr fontId="2"/>
  </si>
  <si>
    <t>西野</t>
    <rPh sb="0" eb="2">
      <t>ニシノ</t>
    </rPh>
    <phoneticPr fontId="2"/>
  </si>
  <si>
    <t>美恵</t>
    <rPh sb="0" eb="2">
      <t>ミエ</t>
    </rPh>
    <phoneticPr fontId="2"/>
  </si>
  <si>
    <t>宮林</t>
    <rPh sb="0" eb="2">
      <t>ミヤバヤシ</t>
    </rPh>
    <phoneticPr fontId="2"/>
  </si>
  <si>
    <t>優至</t>
    <rPh sb="0" eb="1">
      <t>ユウ</t>
    </rPh>
    <rPh sb="1" eb="2">
      <t>イタル</t>
    </rPh>
    <phoneticPr fontId="2"/>
  </si>
  <si>
    <t>茂嘉</t>
    <rPh sb="0" eb="2">
      <t>シゲヨシ</t>
    </rPh>
    <phoneticPr fontId="2"/>
  </si>
  <si>
    <t>橋爪</t>
    <rPh sb="0" eb="2">
      <t>ハシツメ</t>
    </rPh>
    <phoneticPr fontId="2"/>
  </si>
  <si>
    <t>友喜</t>
    <rPh sb="0" eb="1">
      <t>トモ</t>
    </rPh>
    <rPh sb="1" eb="2">
      <t>キ</t>
    </rPh>
    <phoneticPr fontId="2"/>
  </si>
  <si>
    <t>孝幸</t>
    <rPh sb="0" eb="2">
      <t>タカユキ</t>
    </rPh>
    <phoneticPr fontId="2"/>
  </si>
  <si>
    <t>あん２８</t>
  </si>
  <si>
    <t>松尾</t>
    <rPh sb="0" eb="2">
      <t>マツオ</t>
    </rPh>
    <phoneticPr fontId="2"/>
  </si>
  <si>
    <t>紳司</t>
    <rPh sb="0" eb="2">
      <t>シンジ</t>
    </rPh>
    <phoneticPr fontId="2"/>
  </si>
  <si>
    <t>あん２９</t>
  </si>
  <si>
    <t>阿由子</t>
    <rPh sb="0" eb="1">
      <t>ア</t>
    </rPh>
    <rPh sb="1" eb="2">
      <t>ユ</t>
    </rPh>
    <rPh sb="2" eb="3">
      <t>コ</t>
    </rPh>
    <phoneticPr fontId="2"/>
  </si>
  <si>
    <t>き０２</t>
    <phoneticPr fontId="2"/>
  </si>
  <si>
    <t>き０３</t>
  </si>
  <si>
    <t>大河原</t>
    <rPh sb="0" eb="3">
      <t>オオカワハラ</t>
    </rPh>
    <phoneticPr fontId="2"/>
  </si>
  <si>
    <t>豊</t>
    <rPh sb="0" eb="1">
      <t>ユタカ</t>
    </rPh>
    <phoneticPr fontId="2"/>
  </si>
  <si>
    <t>友結</t>
    <rPh sb="0" eb="1">
      <t>トモ</t>
    </rPh>
    <rPh sb="1" eb="2">
      <t>ムス</t>
    </rPh>
    <phoneticPr fontId="2"/>
  </si>
  <si>
    <t>き２０</t>
  </si>
  <si>
    <t>き２２</t>
  </si>
  <si>
    <t>一瀬</t>
    <rPh sb="0" eb="1">
      <t>ヒト</t>
    </rPh>
    <rPh sb="1" eb="2">
      <t>セ</t>
    </rPh>
    <phoneticPr fontId="2"/>
  </si>
  <si>
    <t>智紀</t>
    <rPh sb="0" eb="2">
      <t>トモノリ</t>
    </rPh>
    <phoneticPr fontId="2"/>
  </si>
  <si>
    <t>き４０</t>
    <phoneticPr fontId="2"/>
  </si>
  <si>
    <t>濵口</t>
    <rPh sb="0" eb="2">
      <t>ハマグチ</t>
    </rPh>
    <phoneticPr fontId="2"/>
  </si>
  <si>
    <t>里穂</t>
    <rPh sb="0" eb="2">
      <t>リホ</t>
    </rPh>
    <phoneticPr fontId="2"/>
  </si>
  <si>
    <t>き４１</t>
    <phoneticPr fontId="2"/>
  </si>
  <si>
    <t>大峯</t>
    <rPh sb="0" eb="2">
      <t>オオミネ</t>
    </rPh>
    <phoneticPr fontId="2"/>
  </si>
  <si>
    <t>啓志</t>
    <rPh sb="0" eb="2">
      <t>ケイシ</t>
    </rPh>
    <phoneticPr fontId="2"/>
  </si>
  <si>
    <t>ふ０１</t>
    <phoneticPr fontId="2"/>
  </si>
  <si>
    <t>ふ０２</t>
    <phoneticPr fontId="2"/>
  </si>
  <si>
    <t>ふ０３</t>
  </si>
  <si>
    <t>岡本</t>
    <rPh sb="0" eb="2">
      <t>オカモト</t>
    </rPh>
    <phoneticPr fontId="2"/>
  </si>
  <si>
    <t>大樹</t>
    <rPh sb="0" eb="2">
      <t>タイジュ</t>
    </rPh>
    <phoneticPr fontId="2"/>
  </si>
  <si>
    <t>ふ０４</t>
  </si>
  <si>
    <t>照幸</t>
    <rPh sb="0" eb="1">
      <t>テル</t>
    </rPh>
    <rPh sb="1" eb="2">
      <t>サチ</t>
    </rPh>
    <phoneticPr fontId="2"/>
  </si>
  <si>
    <t>ふ０５</t>
  </si>
  <si>
    <t>ふ０６</t>
  </si>
  <si>
    <t>ふ０７</t>
  </si>
  <si>
    <t>西和田</t>
    <rPh sb="0" eb="1">
      <t>ニシ</t>
    </rPh>
    <rPh sb="1" eb="3">
      <t>ワダ</t>
    </rPh>
    <phoneticPr fontId="2"/>
  </si>
  <si>
    <t>昌恭</t>
    <rPh sb="0" eb="1">
      <t>マサ</t>
    </rPh>
    <rPh sb="1" eb="2">
      <t>ヤスシ</t>
    </rPh>
    <phoneticPr fontId="2"/>
  </si>
  <si>
    <t>犬上郡</t>
    <rPh sb="0" eb="3">
      <t>イヌカミグン</t>
    </rPh>
    <phoneticPr fontId="2"/>
  </si>
  <si>
    <t>ふ０８</t>
  </si>
  <si>
    <t>ふ０９</t>
  </si>
  <si>
    <t>ふ１０</t>
  </si>
  <si>
    <t>ふ１１</t>
  </si>
  <si>
    <t>卓志</t>
    <rPh sb="0" eb="1">
      <t>タク</t>
    </rPh>
    <rPh sb="1" eb="2">
      <t>シ</t>
    </rPh>
    <phoneticPr fontId="2"/>
  </si>
  <si>
    <t>ふ１２</t>
  </si>
  <si>
    <t>ふ１３</t>
  </si>
  <si>
    <t>ふ１４</t>
  </si>
  <si>
    <t>ふ１５</t>
  </si>
  <si>
    <t>ふ１６</t>
  </si>
  <si>
    <t>ふ１７</t>
  </si>
  <si>
    <t>ふ１８</t>
  </si>
  <si>
    <t>ふ１９</t>
  </si>
  <si>
    <t>ふ２０</t>
  </si>
  <si>
    <t>ふ２１</t>
  </si>
  <si>
    <t>ふ２２</t>
  </si>
  <si>
    <t>河西</t>
    <rPh sb="0" eb="2">
      <t>カワニシ</t>
    </rPh>
    <phoneticPr fontId="2"/>
  </si>
  <si>
    <t>礼</t>
    <rPh sb="0" eb="1">
      <t>レイ</t>
    </rPh>
    <phoneticPr fontId="2"/>
  </si>
  <si>
    <t>ふ２３</t>
  </si>
  <si>
    <t>出縄</t>
    <rPh sb="0" eb="1">
      <t>デ</t>
    </rPh>
    <rPh sb="1" eb="2">
      <t>ナワ</t>
    </rPh>
    <phoneticPr fontId="2"/>
  </si>
  <si>
    <t>甲賀市</t>
    <rPh sb="0" eb="2">
      <t>コウガ</t>
    </rPh>
    <rPh sb="2" eb="3">
      <t>シ</t>
    </rPh>
    <phoneticPr fontId="2"/>
  </si>
  <si>
    <t>ぐ０１</t>
  </si>
  <si>
    <t>グリフィンズ</t>
  </si>
  <si>
    <t>鍵谷浩太</t>
  </si>
  <si>
    <t>ぐ０２</t>
  </si>
  <si>
    <t>浅田恵亮</t>
  </si>
  <si>
    <t>ぐ０３</t>
  </si>
  <si>
    <t>中西泰輝</t>
  </si>
  <si>
    <t>ぐ０４</t>
  </si>
  <si>
    <t>彬充</t>
    <rPh sb="0" eb="1">
      <t>アキラ</t>
    </rPh>
    <rPh sb="1" eb="2">
      <t>ミツ</t>
    </rPh>
    <phoneticPr fontId="2"/>
  </si>
  <si>
    <t>梅本彬充</t>
  </si>
  <si>
    <t>ぐ０５</t>
  </si>
  <si>
    <t>久保侑暉</t>
  </si>
  <si>
    <t>ぐ０６</t>
  </si>
  <si>
    <t>井ノ口幹也</t>
  </si>
  <si>
    <t>ぐ０７</t>
  </si>
  <si>
    <t>漆原大介</t>
    <rPh sb="0" eb="2">
      <t>ウルシハラ</t>
    </rPh>
    <rPh sb="2" eb="4">
      <t>ダイスケ</t>
    </rPh>
    <phoneticPr fontId="2"/>
  </si>
  <si>
    <t>ぐ０８</t>
  </si>
  <si>
    <t>土田哲也</t>
    <rPh sb="0" eb="2">
      <t>ツチダ</t>
    </rPh>
    <rPh sb="2" eb="4">
      <t>テツヤ</t>
    </rPh>
    <phoneticPr fontId="2"/>
  </si>
  <si>
    <t>ぐ０９</t>
  </si>
  <si>
    <t>金谷太郎</t>
    <rPh sb="0" eb="2">
      <t>カネタニ</t>
    </rPh>
    <rPh sb="2" eb="4">
      <t>タロウ</t>
    </rPh>
    <phoneticPr fontId="2"/>
  </si>
  <si>
    <t>ぐ１０</t>
  </si>
  <si>
    <t>佐野望</t>
    <rPh sb="0" eb="2">
      <t>サノ</t>
    </rPh>
    <rPh sb="2" eb="3">
      <t>ノゾミ</t>
    </rPh>
    <phoneticPr fontId="2"/>
  </si>
  <si>
    <t>ぐ１１</t>
  </si>
  <si>
    <t>吉野淳也</t>
    <rPh sb="0" eb="2">
      <t>ヨシノ</t>
    </rPh>
    <rPh sb="2" eb="4">
      <t>ジュンヤ</t>
    </rPh>
    <phoneticPr fontId="2"/>
  </si>
  <si>
    <t>ぐ１２</t>
  </si>
  <si>
    <t>中山</t>
    <rPh sb="0" eb="2">
      <t>ナカヤマ</t>
    </rPh>
    <phoneticPr fontId="2"/>
  </si>
  <si>
    <t>中山幸典</t>
    <rPh sb="0" eb="2">
      <t>ナカヤマ</t>
    </rPh>
    <rPh sb="2" eb="4">
      <t>ユキノリ</t>
    </rPh>
    <phoneticPr fontId="2"/>
  </si>
  <si>
    <t>ぐ１３</t>
  </si>
  <si>
    <t>村上卓</t>
    <rPh sb="0" eb="2">
      <t>ムラカミ</t>
    </rPh>
    <rPh sb="2" eb="3">
      <t>タク</t>
    </rPh>
    <phoneticPr fontId="2"/>
  </si>
  <si>
    <t>ぐ１４</t>
  </si>
  <si>
    <t>山本将義</t>
    <rPh sb="0" eb="2">
      <t>ヤマモト</t>
    </rPh>
    <rPh sb="2" eb="4">
      <t>マサヨシ</t>
    </rPh>
    <phoneticPr fontId="2"/>
  </si>
  <si>
    <t>ぐ１５</t>
  </si>
  <si>
    <t>西原達也</t>
    <rPh sb="0" eb="2">
      <t>ニシハラ</t>
    </rPh>
    <rPh sb="2" eb="4">
      <t>タツヤ</t>
    </rPh>
    <phoneticPr fontId="2"/>
  </si>
  <si>
    <t>ぐ１６</t>
  </si>
  <si>
    <t>田内孝宜</t>
    <rPh sb="0" eb="2">
      <t>タウチ</t>
    </rPh>
    <rPh sb="2" eb="3">
      <t>タカ</t>
    </rPh>
    <rPh sb="3" eb="4">
      <t>ヨロ</t>
    </rPh>
    <phoneticPr fontId="2"/>
  </si>
  <si>
    <t>ぐ１７</t>
  </si>
  <si>
    <t>寿人</t>
    <rPh sb="0" eb="2">
      <t>カズト</t>
    </rPh>
    <phoneticPr fontId="2"/>
  </si>
  <si>
    <t>森寿人</t>
    <rPh sb="0" eb="1">
      <t>モリ</t>
    </rPh>
    <rPh sb="1" eb="3">
      <t>カズト</t>
    </rPh>
    <phoneticPr fontId="2"/>
  </si>
  <si>
    <t>ぐ１８</t>
  </si>
  <si>
    <t>藤井正和</t>
    <rPh sb="0" eb="2">
      <t>フジイ</t>
    </rPh>
    <rPh sb="2" eb="4">
      <t>マサカズ</t>
    </rPh>
    <phoneticPr fontId="2"/>
  </si>
  <si>
    <t>ぐ１９</t>
  </si>
  <si>
    <t>武藤幸宏</t>
    <rPh sb="0" eb="2">
      <t>ムトウ</t>
    </rPh>
    <rPh sb="2" eb="4">
      <t>ユキヒロ</t>
    </rPh>
    <phoneticPr fontId="2"/>
  </si>
  <si>
    <t>ぐ２０</t>
  </si>
  <si>
    <t>小出周平</t>
    <rPh sb="0" eb="2">
      <t>コイデ</t>
    </rPh>
    <rPh sb="2" eb="4">
      <t>シュウヘイ</t>
    </rPh>
    <phoneticPr fontId="2"/>
  </si>
  <si>
    <t>ぐ２１</t>
  </si>
  <si>
    <t>濱田彬弘</t>
    <rPh sb="0" eb="2">
      <t>ハマダ</t>
    </rPh>
    <rPh sb="2" eb="3">
      <t>アキ</t>
    </rPh>
    <rPh sb="3" eb="4">
      <t>ヒロ</t>
    </rPh>
    <phoneticPr fontId="2"/>
  </si>
  <si>
    <t>ぐ２２</t>
  </si>
  <si>
    <t>啓伍</t>
    <rPh sb="0" eb="2">
      <t>ケイゴ</t>
    </rPh>
    <phoneticPr fontId="2"/>
  </si>
  <si>
    <t>中根啓伍</t>
    <rPh sb="0" eb="2">
      <t>ナカネ</t>
    </rPh>
    <rPh sb="2" eb="4">
      <t>ケイゴ</t>
    </rPh>
    <phoneticPr fontId="2"/>
  </si>
  <si>
    <t>ぐ２３</t>
  </si>
  <si>
    <t>瀬古悠貴</t>
    <rPh sb="0" eb="2">
      <t>セコ</t>
    </rPh>
    <rPh sb="2" eb="4">
      <t>ユウキ</t>
    </rPh>
    <phoneticPr fontId="2"/>
  </si>
  <si>
    <t>ぐ２４</t>
  </si>
  <si>
    <t>章人</t>
    <rPh sb="0" eb="2">
      <t>アキヒト</t>
    </rPh>
    <phoneticPr fontId="2"/>
  </si>
  <si>
    <t>向井章人</t>
    <rPh sb="0" eb="2">
      <t>ムカイ</t>
    </rPh>
    <rPh sb="2" eb="4">
      <t>アキヒト</t>
    </rPh>
    <phoneticPr fontId="2"/>
  </si>
  <si>
    <t>ぐ２５</t>
  </si>
  <si>
    <t>菊地健太郎</t>
    <rPh sb="0" eb="2">
      <t>キクチ</t>
    </rPh>
    <rPh sb="2" eb="5">
      <t>ケンタロウ</t>
    </rPh>
    <phoneticPr fontId="2"/>
  </si>
  <si>
    <t>ぐ２６</t>
  </si>
  <si>
    <t>鹿野</t>
    <rPh sb="0" eb="2">
      <t>シカノ</t>
    </rPh>
    <phoneticPr fontId="2"/>
  </si>
  <si>
    <t>雄大</t>
    <rPh sb="0" eb="2">
      <t>ユウダイ</t>
    </rPh>
    <phoneticPr fontId="2"/>
  </si>
  <si>
    <t>鹿野雄大</t>
    <rPh sb="0" eb="2">
      <t>シカノ</t>
    </rPh>
    <rPh sb="2" eb="4">
      <t>ユウダイ</t>
    </rPh>
    <phoneticPr fontId="2"/>
  </si>
  <si>
    <t>ぐ２７</t>
  </si>
  <si>
    <t>澁谷</t>
    <rPh sb="0" eb="1">
      <t>シブ</t>
    </rPh>
    <rPh sb="1" eb="2">
      <t>タニ</t>
    </rPh>
    <phoneticPr fontId="2"/>
  </si>
  <si>
    <t>晃大</t>
    <rPh sb="0" eb="2">
      <t>コウダイ</t>
    </rPh>
    <phoneticPr fontId="2"/>
  </si>
  <si>
    <t>澁谷晃大</t>
    <rPh sb="0" eb="2">
      <t>シブヤ</t>
    </rPh>
    <rPh sb="2" eb="4">
      <t>コウダイ</t>
    </rPh>
    <phoneticPr fontId="2"/>
  </si>
  <si>
    <t>ぐ２８</t>
  </si>
  <si>
    <t>孟</t>
    <rPh sb="0" eb="1">
      <t>タケル</t>
    </rPh>
    <phoneticPr fontId="2"/>
  </si>
  <si>
    <t>谷口孟</t>
    <rPh sb="0" eb="2">
      <t>タニグチ</t>
    </rPh>
    <rPh sb="2" eb="3">
      <t>タケル</t>
    </rPh>
    <phoneticPr fontId="2"/>
  </si>
  <si>
    <t>ぐ２９</t>
  </si>
  <si>
    <t>遼太郎</t>
    <rPh sb="0" eb="3">
      <t>リョウタロウ</t>
    </rPh>
    <phoneticPr fontId="2"/>
  </si>
  <si>
    <t>松本遼太郎</t>
    <rPh sb="0" eb="2">
      <t>マツモト</t>
    </rPh>
    <rPh sb="2" eb="5">
      <t>リョウタロウ</t>
    </rPh>
    <phoneticPr fontId="2"/>
  </si>
  <si>
    <t>ぐ３０</t>
  </si>
  <si>
    <t>高橋</t>
    <rPh sb="0" eb="2">
      <t>タカハシ</t>
    </rPh>
    <phoneticPr fontId="2"/>
  </si>
  <si>
    <t>高橋和也</t>
    <rPh sb="0" eb="2">
      <t>タカハシ</t>
    </rPh>
    <rPh sb="2" eb="4">
      <t>カズヤ</t>
    </rPh>
    <phoneticPr fontId="2"/>
  </si>
  <si>
    <t>ぐ３１</t>
  </si>
  <si>
    <t>藤居将隆</t>
    <rPh sb="0" eb="2">
      <t>フジイ</t>
    </rPh>
    <rPh sb="2" eb="4">
      <t>マサタカ</t>
    </rPh>
    <phoneticPr fontId="2"/>
  </si>
  <si>
    <t>ぐ３２</t>
  </si>
  <si>
    <t>楠瀬</t>
    <rPh sb="0" eb="2">
      <t>クスノセ</t>
    </rPh>
    <phoneticPr fontId="2"/>
  </si>
  <si>
    <t>楠瀬正雄</t>
    <rPh sb="0" eb="2">
      <t>クスノセ</t>
    </rPh>
    <rPh sb="2" eb="4">
      <t>マサオ</t>
    </rPh>
    <phoneticPr fontId="2"/>
  </si>
  <si>
    <t>ぐ３３</t>
  </si>
  <si>
    <t>谷内口</t>
    <rPh sb="0" eb="3">
      <t>ヤチグチ</t>
    </rPh>
    <phoneticPr fontId="2"/>
  </si>
  <si>
    <t>惇</t>
    <rPh sb="0" eb="1">
      <t>アツシ</t>
    </rPh>
    <phoneticPr fontId="2"/>
  </si>
  <si>
    <t>谷内口淳</t>
    <rPh sb="0" eb="3">
      <t>ヤチグチ</t>
    </rPh>
    <rPh sb="3" eb="4">
      <t>アツシ</t>
    </rPh>
    <phoneticPr fontId="2"/>
  </si>
  <si>
    <t>ぐ３４</t>
  </si>
  <si>
    <t>漆原友里</t>
    <rPh sb="0" eb="2">
      <t>ウルシハラ</t>
    </rPh>
    <rPh sb="2" eb="4">
      <t>ユリ</t>
    </rPh>
    <phoneticPr fontId="2"/>
  </si>
  <si>
    <t>ぐ３５</t>
  </si>
  <si>
    <t>濱田晴香</t>
    <rPh sb="0" eb="2">
      <t>ハマダ</t>
    </rPh>
    <rPh sb="2" eb="4">
      <t>ハルカ</t>
    </rPh>
    <phoneticPr fontId="2"/>
  </si>
  <si>
    <t>ぐ３６</t>
  </si>
  <si>
    <t>和田桃子</t>
    <rPh sb="0" eb="2">
      <t>ワダ</t>
    </rPh>
    <rPh sb="2" eb="4">
      <t>モモコ</t>
    </rPh>
    <phoneticPr fontId="2"/>
  </si>
  <si>
    <t>ぐ３７</t>
  </si>
  <si>
    <t>藤岡美智子</t>
    <rPh sb="0" eb="2">
      <t>フジオカ</t>
    </rPh>
    <rPh sb="2" eb="5">
      <t>ミチコ</t>
    </rPh>
    <phoneticPr fontId="2"/>
  </si>
  <si>
    <t>ぐ３８</t>
  </si>
  <si>
    <t>岩崎順子</t>
    <rPh sb="0" eb="2">
      <t>イワサキ</t>
    </rPh>
    <rPh sb="2" eb="4">
      <t>ジュンコ</t>
    </rPh>
    <phoneticPr fontId="2"/>
  </si>
  <si>
    <t>ぐ３９</t>
  </si>
  <si>
    <t>安梨佐</t>
    <rPh sb="0" eb="1">
      <t>ヤス</t>
    </rPh>
    <rPh sb="1" eb="2">
      <t>リ</t>
    </rPh>
    <rPh sb="2" eb="3">
      <t>サ</t>
    </rPh>
    <phoneticPr fontId="2"/>
  </si>
  <si>
    <t>吉村安梨佐</t>
    <rPh sb="0" eb="2">
      <t>ヨシムラ</t>
    </rPh>
    <rPh sb="2" eb="3">
      <t>ヤス</t>
    </rPh>
    <rPh sb="3" eb="4">
      <t>ナシ</t>
    </rPh>
    <rPh sb="4" eb="5">
      <t>サ</t>
    </rPh>
    <phoneticPr fontId="2"/>
  </si>
  <si>
    <t>ぐ４０</t>
  </si>
  <si>
    <t>荒木麻友</t>
    <rPh sb="0" eb="2">
      <t>アラキ</t>
    </rPh>
    <rPh sb="2" eb="4">
      <t>マユ</t>
    </rPh>
    <phoneticPr fontId="2"/>
  </si>
  <si>
    <t>ぐ４１</t>
  </si>
  <si>
    <t>山本順子</t>
    <rPh sb="0" eb="2">
      <t>ヤマモト</t>
    </rPh>
    <rPh sb="2" eb="4">
      <t>ジュンコ</t>
    </rPh>
    <phoneticPr fontId="2"/>
  </si>
  <si>
    <t>ぐ４２</t>
  </si>
  <si>
    <t>あづさ</t>
  </si>
  <si>
    <t>今井あづさ</t>
    <rPh sb="0" eb="2">
      <t>イマイ</t>
    </rPh>
    <phoneticPr fontId="2"/>
  </si>
  <si>
    <t>ぐ４３</t>
  </si>
  <si>
    <t>深尾純子</t>
    <rPh sb="0" eb="2">
      <t>フカオ</t>
    </rPh>
    <rPh sb="2" eb="4">
      <t>ジュンコ</t>
    </rPh>
    <phoneticPr fontId="2"/>
  </si>
  <si>
    <t>ぐ４４</t>
  </si>
  <si>
    <t>佐野香織</t>
    <rPh sb="0" eb="2">
      <t>サノ</t>
    </rPh>
    <rPh sb="2" eb="4">
      <t>カオリ</t>
    </rPh>
    <phoneticPr fontId="2"/>
  </si>
  <si>
    <t>ぐ４５</t>
  </si>
  <si>
    <t>草野</t>
    <rPh sb="0" eb="2">
      <t>クサノ</t>
    </rPh>
    <phoneticPr fontId="2"/>
  </si>
  <si>
    <t>菜摘</t>
    <rPh sb="0" eb="2">
      <t>ナツミ</t>
    </rPh>
    <phoneticPr fontId="2"/>
  </si>
  <si>
    <t>草野菜摘</t>
    <rPh sb="0" eb="2">
      <t>クサノ</t>
    </rPh>
    <rPh sb="2" eb="4">
      <t>ナツミ</t>
    </rPh>
    <phoneticPr fontId="2"/>
  </si>
  <si>
    <t>ぐ４６</t>
  </si>
  <si>
    <t>武田</t>
    <rPh sb="0" eb="2">
      <t>タケダ</t>
    </rPh>
    <phoneticPr fontId="2"/>
  </si>
  <si>
    <t>亜加梨</t>
    <rPh sb="0" eb="3">
      <t>アカリ</t>
    </rPh>
    <phoneticPr fontId="2"/>
  </si>
  <si>
    <t>武田亜加梨</t>
    <rPh sb="0" eb="2">
      <t>タケダ</t>
    </rPh>
    <rPh sb="2" eb="5">
      <t>アカリ</t>
    </rPh>
    <phoneticPr fontId="2"/>
  </si>
  <si>
    <t>ぐ４７</t>
  </si>
  <si>
    <t>保乃実</t>
    <rPh sb="0" eb="1">
      <t>ホ</t>
    </rPh>
    <rPh sb="1" eb="2">
      <t>ノ</t>
    </rPh>
    <rPh sb="2" eb="3">
      <t>ミ</t>
    </rPh>
    <phoneticPr fontId="2"/>
  </si>
  <si>
    <t>西村保乃実</t>
    <rPh sb="0" eb="2">
      <t>ニシムラ</t>
    </rPh>
    <rPh sb="2" eb="3">
      <t>ホ</t>
    </rPh>
    <rPh sb="3" eb="4">
      <t>ノ</t>
    </rPh>
    <rPh sb="4" eb="5">
      <t>ミ</t>
    </rPh>
    <phoneticPr fontId="2"/>
  </si>
  <si>
    <t>ぐ４８</t>
  </si>
  <si>
    <t>山口千恵</t>
    <rPh sb="0" eb="2">
      <t>ヤマグチ</t>
    </rPh>
    <rPh sb="2" eb="4">
      <t>チエ</t>
    </rPh>
    <phoneticPr fontId="2"/>
  </si>
  <si>
    <t>ぐ４９</t>
    <phoneticPr fontId="2"/>
  </si>
  <si>
    <t>植田</t>
    <rPh sb="0" eb="2">
      <t>ウエダ</t>
    </rPh>
    <phoneticPr fontId="2"/>
  </si>
  <si>
    <t>壮彦</t>
    <rPh sb="0" eb="2">
      <t>ソウヒコ</t>
    </rPh>
    <phoneticPr fontId="2"/>
  </si>
  <si>
    <t>グリフィンズ</t>
    <phoneticPr fontId="2"/>
  </si>
  <si>
    <t>植田壮彦</t>
    <rPh sb="0" eb="2">
      <t>ウエダ</t>
    </rPh>
    <rPh sb="2" eb="4">
      <t>ソウヒコ</t>
    </rPh>
    <phoneticPr fontId="2"/>
  </si>
  <si>
    <t>OK</t>
    <phoneticPr fontId="2"/>
  </si>
  <si>
    <t>ぐ５０</t>
    <phoneticPr fontId="2"/>
  </si>
  <si>
    <t>早耶</t>
    <rPh sb="0" eb="2">
      <t>サヤ</t>
    </rPh>
    <phoneticPr fontId="2"/>
  </si>
  <si>
    <t>植田早耶</t>
    <rPh sb="0" eb="2">
      <t>ウエダ</t>
    </rPh>
    <rPh sb="2" eb="4">
      <t>サヤ</t>
    </rPh>
    <phoneticPr fontId="2"/>
  </si>
  <si>
    <t>健治</t>
    <rPh sb="0" eb="2">
      <t>ケンジ</t>
    </rPh>
    <phoneticPr fontId="2"/>
  </si>
  <si>
    <t>谷　寿子</t>
    <rPh sb="0" eb="1">
      <t>タニ</t>
    </rPh>
    <rPh sb="2" eb="4">
      <t>ヒサコ</t>
    </rPh>
    <phoneticPr fontId="2"/>
  </si>
  <si>
    <t>本多</t>
    <rPh sb="0" eb="2">
      <t>ホンダ</t>
    </rPh>
    <phoneticPr fontId="2"/>
  </si>
  <si>
    <t>勇輝</t>
    <rPh sb="0" eb="2">
      <t>ユウキ</t>
    </rPh>
    <phoneticPr fontId="2"/>
  </si>
  <si>
    <t>代表者　辰巳悟朗</t>
    <phoneticPr fontId="2"/>
  </si>
  <si>
    <t>puntyan0412@zeus.eonet.ne.jp</t>
    <phoneticPr fontId="2"/>
  </si>
  <si>
    <t>徳永</t>
    <phoneticPr fontId="2"/>
  </si>
  <si>
    <t>剛</t>
    <phoneticPr fontId="2"/>
  </si>
  <si>
    <t>栗東市</t>
    <phoneticPr fontId="2"/>
  </si>
  <si>
    <t>藤原</t>
    <phoneticPr fontId="2"/>
  </si>
  <si>
    <t>まい</t>
    <phoneticPr fontId="2"/>
  </si>
  <si>
    <t>並河</t>
    <phoneticPr fontId="2"/>
  </si>
  <si>
    <t>康訓</t>
    <phoneticPr fontId="2"/>
  </si>
  <si>
    <t>川上</t>
    <phoneticPr fontId="2"/>
  </si>
  <si>
    <t>美弥子</t>
    <rPh sb="0" eb="3">
      <t>ミヤコ</t>
    </rPh>
    <phoneticPr fontId="2"/>
  </si>
  <si>
    <t>的場</t>
    <phoneticPr fontId="2"/>
  </si>
  <si>
    <t>弘明</t>
    <phoneticPr fontId="2"/>
  </si>
  <si>
    <t>野洲市</t>
    <phoneticPr fontId="2"/>
  </si>
  <si>
    <t>典人</t>
    <rPh sb="0" eb="1">
      <t>ノリ</t>
    </rPh>
    <rPh sb="1" eb="2">
      <t>ヒト</t>
    </rPh>
    <phoneticPr fontId="2"/>
  </si>
  <si>
    <t>荒深</t>
    <rPh sb="0" eb="1">
      <t>アラ</t>
    </rPh>
    <rPh sb="1" eb="2">
      <t>フカシ</t>
    </rPh>
    <phoneticPr fontId="2"/>
  </si>
  <si>
    <t>透</t>
    <rPh sb="0" eb="1">
      <t>トオ</t>
    </rPh>
    <phoneticPr fontId="2"/>
  </si>
  <si>
    <t>本池</t>
    <phoneticPr fontId="2"/>
  </si>
  <si>
    <t>清子</t>
    <phoneticPr fontId="2"/>
  </si>
  <si>
    <t>西村</t>
    <phoneticPr fontId="2"/>
  </si>
  <si>
    <t>文代</t>
    <phoneticPr fontId="2"/>
  </si>
  <si>
    <t>中野</t>
    <rPh sb="0" eb="2">
      <t>ナカノ</t>
    </rPh>
    <phoneticPr fontId="2"/>
  </si>
  <si>
    <t>美和</t>
    <rPh sb="0" eb="2">
      <t>ミワ</t>
    </rPh>
    <phoneticPr fontId="2"/>
  </si>
  <si>
    <t>tani0429@e-omi.ne.jp</t>
  </si>
  <si>
    <t>代表　谷口一男</t>
    <rPh sb="3" eb="5">
      <t>タニグチ</t>
    </rPh>
    <rPh sb="5" eb="7">
      <t>カズオ</t>
    </rPh>
    <phoneticPr fontId="2"/>
  </si>
  <si>
    <t>青井</t>
    <rPh sb="0" eb="2">
      <t>アオイ</t>
    </rPh>
    <phoneticPr fontId="2"/>
  </si>
  <si>
    <t>亘</t>
    <rPh sb="0" eb="1">
      <t>ワタル</t>
    </rPh>
    <phoneticPr fontId="2"/>
  </si>
  <si>
    <t>羽田</t>
    <rPh sb="0" eb="2">
      <t>ハネダ</t>
    </rPh>
    <phoneticPr fontId="2"/>
  </si>
  <si>
    <t>昭夫</t>
    <rPh sb="0" eb="2">
      <t>アキオ</t>
    </rPh>
    <phoneticPr fontId="2"/>
  </si>
  <si>
    <t>日野町</t>
    <rPh sb="0" eb="2">
      <t>ヒノ</t>
    </rPh>
    <rPh sb="2" eb="3">
      <t>チョウ</t>
    </rPh>
    <phoneticPr fontId="2"/>
  </si>
  <si>
    <t>昌彦</t>
    <rPh sb="0" eb="2">
      <t>マサヒコ</t>
    </rPh>
    <phoneticPr fontId="2"/>
  </si>
  <si>
    <t>森谷</t>
    <rPh sb="0" eb="2">
      <t>モリタニ</t>
    </rPh>
    <phoneticPr fontId="2"/>
  </si>
  <si>
    <t>洋子</t>
    <rPh sb="0" eb="2">
      <t>ヨウコ</t>
    </rPh>
    <phoneticPr fontId="2"/>
  </si>
  <si>
    <t>安田</t>
    <rPh sb="0" eb="2">
      <t>ヤスダ</t>
    </rPh>
    <phoneticPr fontId="2"/>
  </si>
  <si>
    <t>和彦</t>
    <rPh sb="0" eb="2">
      <t>カズヒコ</t>
    </rPh>
    <phoneticPr fontId="2"/>
  </si>
  <si>
    <t>吉田</t>
    <rPh sb="0" eb="2">
      <t>ヨシダ</t>
    </rPh>
    <phoneticPr fontId="2"/>
  </si>
  <si>
    <t>知司</t>
    <rPh sb="0" eb="1">
      <t>シ</t>
    </rPh>
    <rPh sb="1" eb="2">
      <t>ツカサ</t>
    </rPh>
    <phoneticPr fontId="2"/>
  </si>
  <si>
    <t>英夫</t>
    <rPh sb="0" eb="2">
      <t>ヒデオ</t>
    </rPh>
    <phoneticPr fontId="2"/>
  </si>
  <si>
    <t>一男</t>
    <rPh sb="0" eb="2">
      <t>カズオ</t>
    </rPh>
    <phoneticPr fontId="2"/>
  </si>
  <si>
    <t>鶴田</t>
    <rPh sb="0" eb="2">
      <t>ツルタ</t>
    </rPh>
    <phoneticPr fontId="2"/>
  </si>
  <si>
    <t>進</t>
    <rPh sb="0" eb="1">
      <t>スス</t>
    </rPh>
    <phoneticPr fontId="2"/>
  </si>
  <si>
    <t>堀部</t>
    <rPh sb="0" eb="2">
      <t>ホリベ</t>
    </rPh>
    <phoneticPr fontId="2"/>
  </si>
  <si>
    <t>品子</t>
    <rPh sb="0" eb="2">
      <t>シナコ</t>
    </rPh>
    <phoneticPr fontId="2"/>
  </si>
  <si>
    <t>油利</t>
    <rPh sb="0" eb="1">
      <t>アブラ</t>
    </rPh>
    <rPh sb="1" eb="2">
      <t>リ</t>
    </rPh>
    <phoneticPr fontId="2"/>
  </si>
  <si>
    <t>村田</t>
    <rPh sb="0" eb="2">
      <t>ムラタ</t>
    </rPh>
    <phoneticPr fontId="2"/>
  </si>
  <si>
    <t>朋子</t>
    <rPh sb="0" eb="2">
      <t>トモコ</t>
    </rPh>
    <phoneticPr fontId="2"/>
  </si>
  <si>
    <t>小柳</t>
    <rPh sb="0" eb="2">
      <t>コヤナギ</t>
    </rPh>
    <phoneticPr fontId="2"/>
  </si>
  <si>
    <t>寛明</t>
    <rPh sb="0" eb="2">
      <t>ヒロアキ</t>
    </rPh>
    <phoneticPr fontId="2"/>
  </si>
  <si>
    <t>彦根市</t>
    <rPh sb="0" eb="2">
      <t>ヒコネ</t>
    </rPh>
    <rPh sb="2" eb="3">
      <t>シ</t>
    </rPh>
    <phoneticPr fontId="2"/>
  </si>
  <si>
    <t>堀川</t>
    <rPh sb="0" eb="2">
      <t>ホリカワ</t>
    </rPh>
    <phoneticPr fontId="2"/>
  </si>
  <si>
    <t>敬児</t>
    <rPh sb="0" eb="1">
      <t>ケイ</t>
    </rPh>
    <rPh sb="1" eb="2">
      <t>ジ</t>
    </rPh>
    <phoneticPr fontId="2"/>
  </si>
  <si>
    <t>高田</t>
    <rPh sb="0" eb="2">
      <t>タカダ</t>
    </rPh>
    <phoneticPr fontId="2"/>
  </si>
  <si>
    <t>洋治</t>
    <rPh sb="0" eb="2">
      <t>ヨウジ</t>
    </rPh>
    <phoneticPr fontId="2"/>
  </si>
  <si>
    <t>う０１</t>
  </si>
  <si>
    <t>石岡良典</t>
  </si>
  <si>
    <t>う０２</t>
  </si>
  <si>
    <t>小倉俊郎</t>
  </si>
  <si>
    <t>片岡一寿</t>
  </si>
  <si>
    <t>長谷出 浩</t>
  </si>
  <si>
    <t>山崎  豊</t>
  </si>
  <si>
    <t>亀井雅嗣</t>
  </si>
  <si>
    <t>亀井皓太</t>
  </si>
  <si>
    <t>北野智尋</t>
  </si>
  <si>
    <t>久保田勉</t>
  </si>
  <si>
    <t>稙田優也</t>
  </si>
  <si>
    <t>竹田圭佑</t>
  </si>
  <si>
    <t>堤内昭仁</t>
  </si>
  <si>
    <t>中田富憲</t>
  </si>
  <si>
    <t>深田健太郎</t>
  </si>
  <si>
    <t>峰　</t>
  </si>
  <si>
    <t>峰　祥靖</t>
  </si>
  <si>
    <t>森健一</t>
  </si>
  <si>
    <t>山本昌紀</t>
  </si>
  <si>
    <t>山本浩之</t>
  </si>
  <si>
    <t>吉村淳</t>
  </si>
  <si>
    <t>稗島</t>
    <rPh sb="0" eb="1">
      <t>ヒエ</t>
    </rPh>
    <rPh sb="1" eb="2">
      <t>シマ</t>
    </rPh>
    <phoneticPr fontId="2"/>
  </si>
  <si>
    <t>啓司</t>
    <rPh sb="0" eb="2">
      <t>ケイジ</t>
    </rPh>
    <phoneticPr fontId="2"/>
  </si>
  <si>
    <t>稗島啓司</t>
    <rPh sb="0" eb="1">
      <t>ヒエ</t>
    </rPh>
    <rPh sb="1" eb="2">
      <t>シマ</t>
    </rPh>
    <rPh sb="2" eb="4">
      <t>ケイジ</t>
    </rPh>
    <phoneticPr fontId="2"/>
  </si>
  <si>
    <t>慎一郎</t>
    <rPh sb="0" eb="3">
      <t>シンイチロウ</t>
    </rPh>
    <phoneticPr fontId="2"/>
  </si>
  <si>
    <t>佐野慎一郎</t>
    <rPh sb="0" eb="2">
      <t>サノ</t>
    </rPh>
    <rPh sb="2" eb="5">
      <t>シンイチロウ</t>
    </rPh>
    <phoneticPr fontId="2"/>
  </si>
  <si>
    <t>高瀬眞志</t>
  </si>
  <si>
    <t>竹下英伸</t>
  </si>
  <si>
    <t>竹下恭平</t>
  </si>
  <si>
    <t>邦明</t>
  </si>
  <si>
    <t>田中邦明</t>
  </si>
  <si>
    <t>田中伸一</t>
  </si>
  <si>
    <t>田中宏樹</t>
  </si>
  <si>
    <t>奥内</t>
    <rPh sb="0" eb="1">
      <t>オク</t>
    </rPh>
    <rPh sb="1" eb="2">
      <t>ウチ</t>
    </rPh>
    <phoneticPr fontId="2"/>
  </si>
  <si>
    <t>栄治</t>
    <rPh sb="0" eb="2">
      <t>エイジ</t>
    </rPh>
    <phoneticPr fontId="2"/>
  </si>
  <si>
    <t>奥内栄治</t>
  </si>
  <si>
    <t>脇野</t>
    <rPh sb="0" eb="2">
      <t>ワキノ</t>
    </rPh>
    <phoneticPr fontId="2"/>
  </si>
  <si>
    <t>佳邦</t>
    <rPh sb="0" eb="1">
      <t>ヨシ</t>
    </rPh>
    <rPh sb="1" eb="2">
      <t>クニ</t>
    </rPh>
    <phoneticPr fontId="2"/>
  </si>
  <si>
    <t>脇野佳邦</t>
    <rPh sb="0" eb="2">
      <t>ワキノ</t>
    </rPh>
    <rPh sb="2" eb="3">
      <t>ヨシ</t>
    </rPh>
    <rPh sb="3" eb="4">
      <t>クニ</t>
    </rPh>
    <phoneticPr fontId="2"/>
  </si>
  <si>
    <t>牛道雄介</t>
  </si>
  <si>
    <t>野村良平</t>
  </si>
  <si>
    <t>土肥</t>
    <rPh sb="0" eb="2">
      <t>ドイ</t>
    </rPh>
    <phoneticPr fontId="2"/>
  </si>
  <si>
    <t>将博</t>
    <rPh sb="0" eb="2">
      <t>マサヒロ</t>
    </rPh>
    <phoneticPr fontId="2"/>
  </si>
  <si>
    <t>土肥将博</t>
    <rPh sb="0" eb="2">
      <t>ドイ</t>
    </rPh>
    <rPh sb="2" eb="4">
      <t>マサヒロ</t>
    </rPh>
    <phoneticPr fontId="2"/>
  </si>
  <si>
    <t>利光</t>
  </si>
  <si>
    <t>龍司</t>
    <phoneticPr fontId="2"/>
  </si>
  <si>
    <t>利光龍司</t>
    <phoneticPr fontId="2"/>
  </si>
  <si>
    <t>我孫子</t>
    <rPh sb="0" eb="1">
      <t>ワレ</t>
    </rPh>
    <rPh sb="1" eb="2">
      <t>ソン</t>
    </rPh>
    <rPh sb="2" eb="3">
      <t>コ</t>
    </rPh>
    <phoneticPr fontId="2"/>
  </si>
  <si>
    <t>幹</t>
    <rPh sb="0" eb="1">
      <t>ミキ</t>
    </rPh>
    <phoneticPr fontId="2"/>
  </si>
  <si>
    <t>我孫子幹</t>
    <rPh sb="0" eb="3">
      <t>アビコ</t>
    </rPh>
    <rPh sb="3" eb="4">
      <t>ミキ</t>
    </rPh>
    <phoneticPr fontId="2"/>
  </si>
  <si>
    <t>梶木和子</t>
  </si>
  <si>
    <t>今井順子</t>
  </si>
  <si>
    <t>植垣貴美子</t>
  </si>
  <si>
    <t>川崎悦子</t>
  </si>
  <si>
    <t>辻佳子</t>
  </si>
  <si>
    <t>西崎友香</t>
  </si>
  <si>
    <t>倍田優子</t>
  </si>
  <si>
    <t>藤村加代子</t>
  </si>
  <si>
    <t>竹下光代</t>
  </si>
  <si>
    <t>松本美緒</t>
  </si>
  <si>
    <t>姫井亜利沙</t>
  </si>
  <si>
    <t>山岡</t>
    <rPh sb="0" eb="2">
      <t>ヤマオカ</t>
    </rPh>
    <phoneticPr fontId="2"/>
  </si>
  <si>
    <t>千春</t>
    <rPh sb="0" eb="2">
      <t>チハル</t>
    </rPh>
    <phoneticPr fontId="2"/>
  </si>
  <si>
    <t>山岡千春</t>
    <rPh sb="0" eb="2">
      <t>ヤマオカ</t>
    </rPh>
    <rPh sb="2" eb="4">
      <t>チハル</t>
    </rPh>
    <phoneticPr fontId="2"/>
  </si>
  <si>
    <t>啓</t>
    <rPh sb="0" eb="1">
      <t>アキラ</t>
    </rPh>
    <phoneticPr fontId="2"/>
  </si>
  <si>
    <t>渡辺啓</t>
    <rPh sb="0" eb="2">
      <t>ワタナベ</t>
    </rPh>
    <rPh sb="2" eb="3">
      <t>アキラ</t>
    </rPh>
    <phoneticPr fontId="2"/>
  </si>
  <si>
    <t>啓吾</t>
    <rPh sb="0" eb="2">
      <t>ケイゴ</t>
    </rPh>
    <phoneticPr fontId="2"/>
  </si>
  <si>
    <t>松本啓吾</t>
    <rPh sb="0" eb="2">
      <t>マツモト</t>
    </rPh>
    <rPh sb="2" eb="4">
      <t>ケイゴ</t>
    </rPh>
    <phoneticPr fontId="2"/>
  </si>
  <si>
    <t>上野</t>
    <rPh sb="0" eb="2">
      <t>ウエノ</t>
    </rPh>
    <phoneticPr fontId="2"/>
  </si>
  <si>
    <t>上野和彦</t>
    <rPh sb="0" eb="2">
      <t>ウエノ</t>
    </rPh>
    <rPh sb="2" eb="4">
      <t>カズヒコ</t>
    </rPh>
    <phoneticPr fontId="2"/>
  </si>
  <si>
    <t>う５０</t>
  </si>
  <si>
    <t>義規</t>
    <rPh sb="0" eb="1">
      <t>ギ</t>
    </rPh>
    <rPh sb="1" eb="2">
      <t>キ</t>
    </rPh>
    <phoneticPr fontId="2"/>
  </si>
  <si>
    <t>辻義規</t>
    <rPh sb="1" eb="2">
      <t>ギ</t>
    </rPh>
    <rPh sb="2" eb="3">
      <t>キ</t>
    </rPh>
    <phoneticPr fontId="2"/>
  </si>
  <si>
    <t>う５１</t>
  </si>
  <si>
    <t>有紀</t>
    <rPh sb="0" eb="2">
      <t>ユキ</t>
    </rPh>
    <phoneticPr fontId="2"/>
  </si>
  <si>
    <t>田中由紀</t>
    <rPh sb="0" eb="2">
      <t>タナカ</t>
    </rPh>
    <rPh sb="2" eb="4">
      <t>ユキ</t>
    </rPh>
    <phoneticPr fontId="2"/>
  </si>
  <si>
    <t>う５2</t>
    <phoneticPr fontId="2"/>
  </si>
  <si>
    <t>苗村</t>
    <rPh sb="0" eb="2">
      <t>ナエムラ</t>
    </rPh>
    <phoneticPr fontId="2"/>
  </si>
  <si>
    <t>苗村直子</t>
    <rPh sb="0" eb="2">
      <t>ナエムラ</t>
    </rPh>
    <rPh sb="2" eb="4">
      <t>ナオコ</t>
    </rPh>
    <phoneticPr fontId="2"/>
  </si>
  <si>
    <t>康司</t>
    <rPh sb="0" eb="2">
      <t>ヤスジ</t>
    </rPh>
    <phoneticPr fontId="2"/>
  </si>
  <si>
    <t>義弘</t>
    <rPh sb="0" eb="2">
      <t>ヨシヒロ</t>
    </rPh>
    <phoneticPr fontId="2"/>
  </si>
  <si>
    <t>松原</t>
    <rPh sb="0" eb="2">
      <t>マツバラ</t>
    </rPh>
    <phoneticPr fontId="2"/>
  </si>
  <si>
    <t>日野町</t>
    <rPh sb="0" eb="3">
      <t>ヒノチョウ</t>
    </rPh>
    <phoneticPr fontId="2"/>
  </si>
  <si>
    <t>こ０７</t>
    <phoneticPr fontId="2"/>
  </si>
  <si>
    <t>水谷</t>
    <phoneticPr fontId="2"/>
  </si>
  <si>
    <t>真逸</t>
    <phoneticPr fontId="2"/>
  </si>
  <si>
    <t>彦根市</t>
    <rPh sb="0" eb="2">
      <t>ヒコネ</t>
    </rPh>
    <phoneticPr fontId="2"/>
  </si>
  <si>
    <t>こ０８</t>
  </si>
  <si>
    <t>篤司</t>
    <rPh sb="0" eb="1">
      <t>アツシ</t>
    </rPh>
    <rPh sb="1" eb="2">
      <t>ツカサ</t>
    </rPh>
    <phoneticPr fontId="2"/>
  </si>
  <si>
    <t>こ０９</t>
  </si>
  <si>
    <t>河合</t>
  </si>
  <si>
    <t>陽太</t>
  </si>
  <si>
    <t>こ１０</t>
  </si>
  <si>
    <t>國本</t>
    <rPh sb="0" eb="2">
      <t>クニモト</t>
    </rPh>
    <phoneticPr fontId="2"/>
  </si>
  <si>
    <t>（288-10）Ｘ1000＋2000Ｘ10＝298000</t>
    <phoneticPr fontId="2"/>
  </si>
  <si>
    <t>第16回東近江市　ウィンターダブルス申込書</t>
    <phoneticPr fontId="2"/>
  </si>
  <si>
    <t xml:space="preserve">     第16回　東近江市ウインターダブルス大会</t>
    <phoneticPr fontId="2"/>
  </si>
  <si>
    <t>協会員　1000円/人　非協会員　1500円/人　高校生以下　500円/人</t>
    <rPh sb="0" eb="2">
      <t>キョウカイ</t>
    </rPh>
    <rPh sb="2" eb="3">
      <t>イン</t>
    </rPh>
    <rPh sb="8" eb="9">
      <t>エン</t>
    </rPh>
    <rPh sb="10" eb="11">
      <t>ヒト</t>
    </rPh>
    <rPh sb="12" eb="13">
      <t>ヒ</t>
    </rPh>
    <rPh sb="13" eb="15">
      <t>キョウカイ</t>
    </rPh>
    <rPh sb="15" eb="16">
      <t>イン</t>
    </rPh>
    <rPh sb="21" eb="22">
      <t>エン</t>
    </rPh>
    <rPh sb="23" eb="24">
      <t>ヒト</t>
    </rPh>
    <rPh sb="25" eb="28">
      <t>コウコウセイ</t>
    </rPh>
    <rPh sb="28" eb="30">
      <t>イカ</t>
    </rPh>
    <rPh sb="36" eb="37">
      <t>ヒト</t>
    </rPh>
    <phoneticPr fontId="2"/>
  </si>
  <si>
    <t>※申込状況で変更有り。</t>
    <rPh sb="1" eb="3">
      <t>モウシコミ</t>
    </rPh>
    <rPh sb="3" eb="5">
      <t>ジョウキョウ</t>
    </rPh>
    <rPh sb="6" eb="8">
      <t>ヘンコウ</t>
    </rPh>
    <rPh sb="8" eb="9">
      <t>アリ</t>
    </rPh>
    <phoneticPr fontId="2"/>
  </si>
  <si>
    <t>※当日エントリー代を支払う場合は　この料金に５００円プラス</t>
    <phoneticPr fontId="2"/>
  </si>
  <si>
    <t>下記の①または②の方法により申込してください。</t>
    <rPh sb="0" eb="2">
      <t>カキ</t>
    </rPh>
    <phoneticPr fontId="2"/>
  </si>
  <si>
    <t>令和３年１月９日（土）　１８時まで</t>
    <phoneticPr fontId="2"/>
  </si>
  <si>
    <t>※メール及び振込での申込期限は１月７日(木)とします。
　振込後に必ず、確認のメールをしてください。</t>
    <phoneticPr fontId="2"/>
  </si>
  <si>
    <t>ゆうちょ銀行　店番518　普通　口座番号3149828　クニムラマサオ</t>
    <phoneticPr fontId="2"/>
  </si>
  <si>
    <t>・ドロー会議は１月９日（土）　１８：００～　中野コミ二ティセンター</t>
    <phoneticPr fontId="2"/>
  </si>
  <si>
    <t>1000円X</t>
    <phoneticPr fontId="2"/>
  </si>
  <si>
    <t>500円X</t>
    <phoneticPr fontId="2"/>
  </si>
  <si>
    <t>1500円X</t>
    <phoneticPr fontId="2"/>
  </si>
  <si>
    <t xml:space="preserve">種目：              </t>
    <rPh sb="0" eb="2">
      <t>シュモク</t>
    </rPh>
    <phoneticPr fontId="2"/>
  </si>
  <si>
    <t xml:space="preserve">種目：             </t>
    <rPh sb="0" eb="2">
      <t>シュモク</t>
    </rPh>
    <phoneticPr fontId="2"/>
  </si>
  <si>
    <r>
      <t xml:space="preserve">1000 </t>
    </r>
    <r>
      <rPr>
        <b/>
        <sz val="9"/>
        <color rgb="FF000000"/>
        <rFont val="ＭＳ ゴシック"/>
        <family val="3"/>
        <charset val="128"/>
      </rPr>
      <t>・</t>
    </r>
    <r>
      <rPr>
        <b/>
        <sz val="9"/>
        <color rgb="FF000000"/>
        <rFont val="Lr oSVbN"/>
        <family val="3"/>
        <charset val="128"/>
      </rPr>
      <t xml:space="preserve"> 5</t>
    </r>
    <r>
      <rPr>
        <b/>
        <sz val="9"/>
        <color rgb="FF000000"/>
        <rFont val="Lr oSVbN"/>
        <family val="2"/>
      </rPr>
      <t xml:space="preserve">00 </t>
    </r>
    <r>
      <rPr>
        <b/>
        <sz val="9"/>
        <color rgb="FF000000"/>
        <rFont val="ＭＳ ゴシック"/>
        <family val="3"/>
        <charset val="128"/>
      </rPr>
      <t>・</t>
    </r>
    <r>
      <rPr>
        <b/>
        <sz val="9"/>
        <color rgb="FF000000"/>
        <rFont val="Lr oSVbN"/>
        <family val="2"/>
      </rPr>
      <t xml:space="preserve"> </t>
    </r>
    <r>
      <rPr>
        <b/>
        <sz val="9"/>
        <color rgb="FF000000"/>
        <rFont val="Arial"/>
        <family val="2"/>
      </rPr>
      <t xml:space="preserve">1500 </t>
    </r>
    <r>
      <rPr>
        <b/>
        <sz val="9"/>
        <color rgb="FF000000"/>
        <rFont val="ＭＳ ゴシック"/>
        <family val="3"/>
        <charset val="128"/>
      </rPr>
      <t>・</t>
    </r>
    <r>
      <rPr>
        <b/>
        <sz val="9"/>
        <color rgb="FF000000"/>
        <rFont val="Arial"/>
        <family val="2"/>
      </rPr>
      <t xml:space="preserve"> </t>
    </r>
    <r>
      <rPr>
        <b/>
        <sz val="9"/>
        <color rgb="FF000000"/>
        <rFont val="ＭＳ ゴシック"/>
        <family val="3"/>
        <charset val="128"/>
      </rPr>
      <t>当日払い</t>
    </r>
    <phoneticPr fontId="2"/>
  </si>
  <si>
    <t>ひばり公園</t>
    <phoneticPr fontId="2"/>
  </si>
  <si>
    <t>男子ダブルス：一般の部、ＯＶ５５の部</t>
    <rPh sb="0" eb="2">
      <t>ダンシ</t>
    </rPh>
    <rPh sb="7" eb="9">
      <t>イッパン</t>
    </rPh>
    <rPh sb="10" eb="11">
      <t>ブ</t>
    </rPh>
    <rPh sb="17" eb="18">
      <t>ブ</t>
    </rPh>
    <phoneticPr fontId="2"/>
  </si>
  <si>
    <t>女子ダブルス：一般の部、ＯＶ５５の部</t>
    <rPh sb="7" eb="9">
      <t>イッパン</t>
    </rPh>
    <rPh sb="10" eb="11">
      <t>ブ</t>
    </rPh>
    <rPh sb="17" eb="18">
      <t>ブ</t>
    </rPh>
    <phoneticPr fontId="2"/>
  </si>
  <si>
    <t>東近江市テニス協会</t>
    <phoneticPr fontId="2"/>
  </si>
  <si>
    <t>国村 昌生（東近江市テニス協会）</t>
    <rPh sb="0" eb="2">
      <t>クニムラ</t>
    </rPh>
    <rPh sb="3" eb="5">
      <t>マサオ</t>
    </rPh>
    <rPh sb="6" eb="7">
      <t>ヒガシ</t>
    </rPh>
    <rPh sb="7" eb="9">
      <t>オウミ</t>
    </rPh>
    <rPh sb="9" eb="10">
      <t>シ</t>
    </rPh>
    <rPh sb="13" eb="15">
      <t>キョウカイ</t>
    </rPh>
    <phoneticPr fontId="2"/>
  </si>
  <si>
    <t>e-mail：massa920kunn@gmail.com　　TEL：090-9068-5646　</t>
    <phoneticPr fontId="2"/>
  </si>
  <si>
    <t>む０１</t>
    <phoneticPr fontId="2"/>
  </si>
  <si>
    <t>む０２</t>
    <phoneticPr fontId="2"/>
  </si>
  <si>
    <t>積樹TC</t>
    <rPh sb="0" eb="1">
      <t>セキ</t>
    </rPh>
    <rPh sb="1" eb="2">
      <t>ジュ</t>
    </rPh>
    <phoneticPr fontId="2"/>
  </si>
  <si>
    <t>積水樹脂テニスクラブ</t>
    <rPh sb="0" eb="2">
      <t>セキスイ</t>
    </rPh>
    <rPh sb="2" eb="4">
      <t>ジュシ</t>
    </rPh>
    <phoneticPr fontId="2"/>
  </si>
  <si>
    <t>野洲市</t>
    <rPh sb="0" eb="2">
      <t>ヤス</t>
    </rPh>
    <phoneticPr fontId="2"/>
  </si>
  <si>
    <t>栗東市</t>
    <rPh sb="0" eb="2">
      <t>リットウ</t>
    </rPh>
    <rPh sb="2" eb="3">
      <t>シ</t>
    </rPh>
    <phoneticPr fontId="2"/>
  </si>
  <si>
    <t>康貴</t>
    <rPh sb="0" eb="1">
      <t>ヤスシ</t>
    </rPh>
    <rPh sb="1" eb="2">
      <t>キ</t>
    </rPh>
    <phoneticPr fontId="2"/>
  </si>
  <si>
    <t>中川</t>
    <rPh sb="0" eb="2">
      <t>ナカガワ</t>
    </rPh>
    <phoneticPr fontId="2"/>
  </si>
  <si>
    <t>真依</t>
    <rPh sb="0" eb="1">
      <t>マコト</t>
    </rPh>
    <rPh sb="1" eb="2">
      <t>イ</t>
    </rPh>
    <phoneticPr fontId="2"/>
  </si>
  <si>
    <t>2021年　１月　１７日（日）　９時００分～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</si>
</sst>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人&quot;"/>
    <numFmt numFmtId="177" formatCode="0_);[Red]\(0\)"/>
  </numFmts>
  <fonts count="7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name val="Lr oSVbN"/>
      <family val="3"/>
      <charset val="128"/>
    </font>
    <font>
      <sz val="11"/>
      <color indexed="8"/>
      <name val="ＭＳ Ｐゴシック"/>
      <family val="3"/>
      <charset val="128"/>
    </font>
    <font>
      <b/>
      <sz val="11"/>
      <color indexed="8"/>
      <name val="ＭＳ Ｐゴシック"/>
      <family val="3"/>
      <charset val="128"/>
    </font>
    <font>
      <b/>
      <sz val="20"/>
      <color indexed="10"/>
      <name val="Lr oSVbN"/>
      <family val="3"/>
      <charset val="128"/>
    </font>
    <font>
      <b/>
      <sz val="20"/>
      <name val="Lr oSVbN"/>
      <family val="3"/>
      <charset val="128"/>
    </font>
    <font>
      <b/>
      <sz val="16"/>
      <name val="Lr oSVbN"/>
      <family val="3"/>
      <charset val="128"/>
    </font>
    <font>
      <b/>
      <sz val="10.5"/>
      <name val="Lr oSVbN"/>
      <family val="3"/>
      <charset val="128"/>
    </font>
    <font>
      <b/>
      <u/>
      <sz val="10.5"/>
      <color indexed="10"/>
      <name val="Lr oSVbN"/>
      <family val="3"/>
      <charset val="128"/>
    </font>
    <font>
      <b/>
      <u/>
      <sz val="10.5"/>
      <name val="Lr oSVbN"/>
      <family val="3"/>
      <charset val="128"/>
    </font>
    <font>
      <b/>
      <sz val="10"/>
      <name val="Lr oSVbN"/>
      <family val="3"/>
      <charset val="128"/>
    </font>
    <font>
      <b/>
      <sz val="10"/>
      <name val="ＭＳ Ｐゴシック"/>
      <family val="3"/>
      <charset val="128"/>
    </font>
    <font>
      <b/>
      <sz val="10"/>
      <color indexed="8"/>
      <name val="Lr oSVbN"/>
      <family val="3"/>
      <charset val="128"/>
    </font>
    <font>
      <b/>
      <u/>
      <sz val="20"/>
      <color indexed="10"/>
      <name val="Lr oSVbN"/>
      <family val="3"/>
      <charset val="128"/>
    </font>
    <font>
      <b/>
      <sz val="11"/>
      <color indexed="8"/>
      <name val="ＭＳ ゴシック"/>
      <family val="3"/>
      <charset val="128"/>
    </font>
    <font>
      <b/>
      <sz val="11"/>
      <color indexed="10"/>
      <name val="ＭＳ ゴシック"/>
      <family val="3"/>
      <charset val="128"/>
    </font>
    <font>
      <b/>
      <sz val="11"/>
      <color indexed="10"/>
      <name val="ＭＳ Ｐゴシック"/>
      <family val="3"/>
      <charset val="128"/>
    </font>
    <font>
      <b/>
      <sz val="9"/>
      <color indexed="8"/>
      <name val="ＭＳ Ｐゴシック"/>
      <family val="3"/>
      <charset val="128"/>
    </font>
    <font>
      <b/>
      <sz val="12"/>
      <color indexed="8"/>
      <name val="ＭＳ Ｐゴシック"/>
      <family val="3"/>
      <charset val="128"/>
    </font>
    <font>
      <b/>
      <sz val="10"/>
      <color indexed="8"/>
      <name val="ＭＳ Ｐゴシック"/>
      <family val="3"/>
      <charset val="128"/>
    </font>
    <font>
      <b/>
      <sz val="11"/>
      <color rgb="FFFF0000"/>
      <name val="ＭＳ Ｐゴシック"/>
      <family val="3"/>
      <charset val="128"/>
    </font>
    <font>
      <sz val="11"/>
      <color rgb="FFFF0000"/>
      <name val="ＭＳ Ｐゴシック"/>
      <family val="3"/>
      <charset val="128"/>
    </font>
    <font>
      <b/>
      <sz val="11"/>
      <color theme="1"/>
      <name val="ＭＳ Ｐゴシック"/>
      <family val="3"/>
      <charset val="128"/>
    </font>
    <font>
      <b/>
      <sz val="9"/>
      <color theme="1"/>
      <name val="ＭＳ Ｐゴシック"/>
      <family val="3"/>
      <charset val="128"/>
    </font>
    <font>
      <sz val="11"/>
      <color theme="1"/>
      <name val="ＭＳ Ｐゴシック"/>
      <family val="3"/>
      <charset val="128"/>
    </font>
    <font>
      <b/>
      <sz val="11"/>
      <name val="ＭＳ Ｐゴシック"/>
      <family val="3"/>
      <charset val="128"/>
      <scheme val="minor"/>
    </font>
    <font>
      <b/>
      <sz val="11"/>
      <color rgb="FFFF0000"/>
      <name val="ＭＳ Ｐゴシック"/>
      <family val="3"/>
      <charset val="128"/>
      <scheme val="minor"/>
    </font>
    <font>
      <b/>
      <sz val="11"/>
      <name val="MS PGothic"/>
      <family val="3"/>
      <charset val="128"/>
    </font>
    <font>
      <b/>
      <sz val="11"/>
      <color rgb="FF000000"/>
      <name val="MS PGothic"/>
      <family val="3"/>
      <charset val="128"/>
    </font>
    <font>
      <b/>
      <sz val="11"/>
      <color rgb="FFFF0000"/>
      <name val="MS PGothic"/>
      <family val="3"/>
      <charset val="128"/>
    </font>
    <font>
      <b/>
      <sz val="11"/>
      <color theme="1"/>
      <name val="ＭＳ Ｐゴシック"/>
      <family val="3"/>
      <charset val="128"/>
      <scheme val="minor"/>
    </font>
    <font>
      <b/>
      <sz val="22"/>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4"/>
      <color indexed="10"/>
      <name val="ＭＳ Ｐゴシック"/>
      <family val="3"/>
      <charset val="128"/>
      <scheme val="minor"/>
    </font>
    <font>
      <b/>
      <sz val="14"/>
      <color rgb="FFFF0000"/>
      <name val="ＭＳ Ｐゴシック"/>
      <family val="3"/>
      <charset val="128"/>
      <scheme val="minor"/>
    </font>
    <font>
      <b/>
      <sz val="14"/>
      <color indexed="8"/>
      <name val="ＭＳ Ｐゴシック"/>
      <family val="3"/>
      <charset val="128"/>
      <scheme val="minor"/>
    </font>
    <font>
      <b/>
      <u/>
      <sz val="14"/>
      <color rgb="FFFF0000"/>
      <name val="ＭＳ Ｐゴシック"/>
      <family val="3"/>
      <charset val="128"/>
      <scheme val="minor"/>
    </font>
    <font>
      <b/>
      <sz val="24"/>
      <name val="ＭＳ Ｐゴシック"/>
      <family val="3"/>
      <charset val="128"/>
      <scheme val="minor"/>
    </font>
    <font>
      <b/>
      <sz val="10"/>
      <color rgb="FF000000"/>
      <name val="ＭＳ ゴシック"/>
      <family val="3"/>
      <charset val="128"/>
    </font>
    <font>
      <b/>
      <sz val="10"/>
      <color rgb="FF000000"/>
      <name val="Arial"/>
      <family val="2"/>
    </font>
    <font>
      <b/>
      <sz val="10"/>
      <color rgb="FF000000"/>
      <name val="Lr oSVbN"/>
      <family val="2"/>
    </font>
    <font>
      <b/>
      <sz val="11"/>
      <name val="ＭＳ ゴシック"/>
      <family val="3"/>
      <charset val="128"/>
    </font>
    <font>
      <u/>
      <sz val="9"/>
      <name val="ＭＳ Ｐゴシック"/>
      <family val="3"/>
      <charset val="128"/>
    </font>
    <font>
      <u/>
      <sz val="10.5"/>
      <name val="Lr oSVbN"/>
      <family val="3"/>
      <charset val="128"/>
    </font>
    <font>
      <sz val="11"/>
      <name val="Lr oSVbN"/>
      <family val="3"/>
      <charset val="128"/>
    </font>
    <font>
      <u/>
      <sz val="9"/>
      <name val="Lr oSVbN"/>
      <family val="3"/>
      <charset val="128"/>
    </font>
    <font>
      <sz val="11"/>
      <name val="ＭＳ ゴシック"/>
      <family val="3"/>
      <charset val="128"/>
    </font>
    <font>
      <b/>
      <sz val="20"/>
      <color rgb="FFFF0000"/>
      <name val="ＭＳ ゴシック"/>
      <family val="3"/>
      <charset val="128"/>
    </font>
    <font>
      <b/>
      <sz val="10.5"/>
      <name val="ＭＳ ゴシック"/>
      <family val="3"/>
      <charset val="128"/>
    </font>
    <font>
      <b/>
      <u/>
      <sz val="14"/>
      <color rgb="FFFF0000"/>
      <name val="ＭＳ ゴシック"/>
      <family val="3"/>
      <charset val="128"/>
    </font>
    <font>
      <b/>
      <sz val="10"/>
      <color rgb="FF000000"/>
      <name val="ＭＳ Ｐゴシック"/>
      <family val="3"/>
      <charset val="128"/>
    </font>
    <font>
      <sz val="11"/>
      <color theme="1"/>
      <name val="HGｺﾞｼｯｸE"/>
      <family val="3"/>
      <charset val="128"/>
    </font>
    <font>
      <b/>
      <sz val="11"/>
      <color indexed="8"/>
      <name val="ＭＳ Ｐゴシック"/>
      <family val="3"/>
      <charset val="128"/>
      <scheme val="minor"/>
    </font>
    <font>
      <b/>
      <sz val="11"/>
      <name val="HG創英角ｺﾞｼｯｸUB"/>
      <family val="3"/>
      <charset val="128"/>
    </font>
    <font>
      <b/>
      <sz val="11"/>
      <name val="HGS明朝B"/>
      <family val="1"/>
      <charset val="128"/>
    </font>
    <font>
      <sz val="11"/>
      <name val="HG創英角ｺﾞｼｯｸUB"/>
      <family val="3"/>
      <charset val="128"/>
    </font>
    <font>
      <sz val="11"/>
      <name val="HGS明朝B"/>
      <family val="1"/>
      <charset val="128"/>
    </font>
    <font>
      <sz val="11"/>
      <color theme="0" tint="-0.14999847407452621"/>
      <name val="ＭＳ Ｐゴシック"/>
      <family val="3"/>
      <charset val="128"/>
    </font>
    <font>
      <sz val="11"/>
      <color theme="1"/>
      <name val="HG創英角ｺﾞｼｯｸUB"/>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b/>
      <sz val="11"/>
      <name val="BIZ UDP明朝 Medium"/>
      <family val="1"/>
      <charset val="128"/>
    </font>
    <font>
      <b/>
      <sz val="11"/>
      <color indexed="10"/>
      <name val="ＭＳ Ｐゴシック"/>
      <family val="3"/>
      <charset val="128"/>
      <scheme val="minor"/>
    </font>
    <font>
      <b/>
      <sz val="11"/>
      <color rgb="FF000000"/>
      <name val="ＭＳ Ｐゴシック"/>
      <family val="3"/>
      <charset val="128"/>
    </font>
    <font>
      <b/>
      <sz val="9"/>
      <color indexed="8"/>
      <name val="Lr oSVbN"/>
      <family val="3"/>
      <charset val="128"/>
    </font>
    <font>
      <b/>
      <sz val="9"/>
      <color rgb="FF000000"/>
      <name val="ＭＳ ゴシック"/>
      <family val="3"/>
      <charset val="128"/>
    </font>
    <font>
      <b/>
      <sz val="9"/>
      <color rgb="FF000000"/>
      <name val="Lr oSVbN"/>
      <family val="3"/>
      <charset val="128"/>
    </font>
    <font>
      <b/>
      <sz val="9"/>
      <color rgb="FF000000"/>
      <name val="Lr oSVbN"/>
      <family val="2"/>
    </font>
    <font>
      <b/>
      <sz val="9"/>
      <color rgb="FF000000"/>
      <name val="Arial"/>
      <family val="2"/>
    </font>
    <font>
      <b/>
      <sz val="8"/>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dotted">
        <color indexed="64"/>
      </right>
      <top/>
      <bottom/>
      <diagonal/>
    </border>
    <border>
      <left style="dotted">
        <color indexed="64"/>
      </left>
      <right/>
      <top/>
      <bottom/>
      <diagonal/>
    </border>
    <border>
      <left style="medium">
        <color indexed="64"/>
      </left>
      <right style="hair">
        <color indexed="64"/>
      </right>
      <top/>
      <bottom style="hair">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style="medium">
        <color indexed="64"/>
      </left>
      <right style="hair">
        <color indexed="64"/>
      </right>
      <top style="thin">
        <color indexed="64"/>
      </top>
      <bottom style="dashDot">
        <color indexed="64"/>
      </bottom>
      <diagonal/>
    </border>
    <border>
      <left style="medium">
        <color indexed="64"/>
      </left>
      <right style="hair">
        <color indexed="64"/>
      </right>
      <top/>
      <bottom style="medium">
        <color indexed="64"/>
      </bottom>
      <diagonal/>
    </border>
    <border>
      <left style="hair">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style="dashDot">
        <color indexed="64"/>
      </top>
      <bottom style="thin">
        <color indexed="64"/>
      </bottom>
      <diagonal/>
    </border>
    <border>
      <left/>
      <right style="medium">
        <color indexed="64"/>
      </right>
      <top style="dashDot">
        <color indexed="64"/>
      </top>
      <bottom style="thin">
        <color indexed="64"/>
      </bottom>
      <diagonal/>
    </border>
    <border>
      <left style="hair">
        <color indexed="64"/>
      </left>
      <right/>
      <top style="dashDot">
        <color indexed="64"/>
      </top>
      <bottom style="medium">
        <color indexed="64"/>
      </bottom>
      <diagonal/>
    </border>
    <border>
      <left/>
      <right/>
      <top style="dashDot">
        <color indexed="64"/>
      </top>
      <bottom style="medium">
        <color indexed="64"/>
      </bottom>
      <diagonal/>
    </border>
    <border>
      <left/>
      <right style="thin">
        <color indexed="64"/>
      </right>
      <top style="dashDot">
        <color indexed="64"/>
      </top>
      <bottom style="medium">
        <color indexed="64"/>
      </bottom>
      <diagonal/>
    </border>
    <border>
      <left style="thin">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style="hair">
        <color indexed="64"/>
      </right>
      <top/>
      <bottom style="dashDot">
        <color indexed="64"/>
      </bottom>
      <diagonal/>
    </border>
    <border>
      <left style="hair">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bottom style="dashDot">
        <color indexed="64"/>
      </bottom>
      <diagonal/>
    </border>
    <border>
      <left style="thin">
        <color indexed="64"/>
      </left>
      <right style="thin">
        <color indexed="64"/>
      </right>
      <top/>
      <bottom style="dashDot">
        <color indexed="64"/>
      </bottom>
      <diagonal/>
    </border>
    <border>
      <left/>
      <right style="medium">
        <color indexed="64"/>
      </right>
      <top/>
      <bottom style="dashDot">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hair">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hair">
        <color indexed="64"/>
      </right>
      <top/>
      <bottom style="dashDot">
        <color indexed="64"/>
      </bottom>
      <diagonal/>
    </border>
    <border>
      <left/>
      <right style="hair">
        <color indexed="64"/>
      </right>
      <top/>
      <bottom style="hair">
        <color indexed="64"/>
      </bottom>
      <diagonal/>
    </border>
    <border>
      <left/>
      <right style="hair">
        <color indexed="64"/>
      </right>
      <top style="thin">
        <color indexed="64"/>
      </top>
      <bottom style="dashDot">
        <color indexed="64"/>
      </bottom>
      <diagonal/>
    </border>
    <border>
      <left/>
      <right style="hair">
        <color indexed="64"/>
      </right>
      <top/>
      <bottom style="medium">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0" fontId="5" fillId="0" borderId="0" applyProtection="0">
      <alignment vertical="center"/>
    </xf>
    <xf numFmtId="0" fontId="5" fillId="0" borderId="0" applyProtection="0">
      <alignment vertical="center"/>
    </xf>
    <xf numFmtId="6"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1"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1" fillId="0" borderId="0" applyProtection="0">
      <alignment vertical="center"/>
    </xf>
    <xf numFmtId="0" fontId="1" fillId="0" borderId="0" applyProtection="0">
      <alignment vertical="center"/>
    </xf>
    <xf numFmtId="0" fontId="1" fillId="0" borderId="0" applyProtection="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cellStyleXfs>
  <cellXfs count="357">
    <xf numFmtId="0" fontId="0" fillId="0" borderId="0" xfId="0"/>
    <xf numFmtId="0" fontId="3" fillId="0" borderId="0" xfId="0" applyFont="1"/>
    <xf numFmtId="0" fontId="4" fillId="0" borderId="0" xfId="23" applyNumberFormat="1" applyFont="1" applyFill="1" applyBorder="1" applyAlignment="1"/>
    <xf numFmtId="0" fontId="4" fillId="0" borderId="1" xfId="23" applyNumberFormat="1" applyFont="1" applyFill="1" applyBorder="1" applyAlignment="1"/>
    <xf numFmtId="0" fontId="4" fillId="0" borderId="2" xfId="23" applyNumberFormat="1" applyFont="1" applyFill="1" applyBorder="1" applyAlignment="1"/>
    <xf numFmtId="0" fontId="4" fillId="0" borderId="3" xfId="23" applyNumberFormat="1" applyFont="1" applyFill="1" applyBorder="1" applyAlignment="1"/>
    <xf numFmtId="0" fontId="6" fillId="0" borderId="0" xfId="23" applyNumberFormat="1" applyFont="1" applyFill="1" applyBorder="1" applyAlignment="1">
      <alignment vertical="center"/>
    </xf>
    <xf numFmtId="0" fontId="9" fillId="0" borderId="4" xfId="23" applyNumberFormat="1" applyFont="1" applyFill="1" applyBorder="1" applyAlignment="1">
      <alignment horizontal="left"/>
    </xf>
    <xf numFmtId="0" fontId="4" fillId="0" borderId="5" xfId="23" applyNumberFormat="1" applyFont="1" applyFill="1" applyBorder="1" applyAlignment="1"/>
    <xf numFmtId="0" fontId="4" fillId="0" borderId="5" xfId="23" applyNumberFormat="1" applyFont="1" applyFill="1" applyBorder="1" applyAlignment="1">
      <alignment horizontal="center"/>
    </xf>
    <xf numFmtId="0" fontId="4" fillId="0" borderId="6" xfId="23" applyNumberFormat="1" applyFont="1" applyFill="1" applyBorder="1" applyAlignment="1"/>
    <xf numFmtId="0" fontId="10" fillId="0" borderId="0" xfId="23" applyNumberFormat="1" applyFont="1" applyFill="1" applyBorder="1" applyAlignment="1">
      <alignment horizontal="left"/>
    </xf>
    <xf numFmtId="0" fontId="12" fillId="0" borderId="0" xfId="23" applyNumberFormat="1" applyFont="1" applyFill="1" applyBorder="1" applyAlignment="1">
      <alignment horizontal="left"/>
    </xf>
    <xf numFmtId="0" fontId="4" fillId="0" borderId="0" xfId="23" applyNumberFormat="1" applyFont="1" applyFill="1" applyBorder="1" applyAlignment="1">
      <alignment horizontal="right"/>
    </xf>
    <xf numFmtId="0" fontId="13" fillId="0" borderId="0" xfId="23" applyNumberFormat="1" applyFont="1" applyFill="1" applyBorder="1" applyAlignment="1"/>
    <xf numFmtId="0" fontId="5" fillId="0" borderId="0" xfId="23" applyNumberFormat="1" applyFont="1" applyFill="1" applyBorder="1" applyAlignment="1">
      <alignment vertical="center"/>
    </xf>
    <xf numFmtId="0" fontId="11" fillId="0" borderId="0" xfId="23" applyNumberFormat="1" applyFont="1" applyFill="1" applyBorder="1" applyAlignment="1">
      <alignment horizontal="left"/>
    </xf>
    <xf numFmtId="0" fontId="24" fillId="0" borderId="0" xfId="0" applyFont="1" applyAlignment="1">
      <alignment vertical="center"/>
    </xf>
    <xf numFmtId="0" fontId="19" fillId="0" borderId="0" xfId="0" applyFont="1" applyAlignment="1">
      <alignment horizontal="left" vertical="center"/>
    </xf>
    <xf numFmtId="0" fontId="3" fillId="0" borderId="0" xfId="0" applyFont="1" applyAlignment="1">
      <alignment horizontal="left" vertical="center"/>
    </xf>
    <xf numFmtId="0" fontId="19" fillId="0" borderId="0" xfId="0" applyFont="1" applyAlignment="1">
      <alignment vertical="center"/>
    </xf>
    <xf numFmtId="0" fontId="23" fillId="0" borderId="0" xfId="0" applyFont="1" applyAlignment="1">
      <alignment vertical="center"/>
    </xf>
    <xf numFmtId="0" fontId="3" fillId="0" borderId="0" xfId="19" applyFont="1">
      <alignment vertical="center"/>
    </xf>
    <xf numFmtId="0" fontId="0" fillId="3" borderId="0" xfId="0" applyFill="1" applyAlignment="1">
      <alignment vertical="center"/>
    </xf>
    <xf numFmtId="0" fontId="22" fillId="0" borderId="0" xfId="0" applyFont="1" applyAlignment="1">
      <alignment vertical="center"/>
    </xf>
    <xf numFmtId="0" fontId="6" fillId="0" borderId="0" xfId="16" applyFont="1">
      <alignment vertical="center"/>
    </xf>
    <xf numFmtId="0" fontId="28" fillId="0" borderId="0" xfId="0" applyFont="1" applyAlignment="1">
      <alignment vertical="center"/>
    </xf>
    <xf numFmtId="0" fontId="29" fillId="0" borderId="0" xfId="0" applyFont="1" applyAlignment="1">
      <alignment vertical="center"/>
    </xf>
    <xf numFmtId="0" fontId="6" fillId="0" borderId="0" xfId="4" applyFont="1" applyAlignment="1">
      <alignment horizontal="left"/>
    </xf>
    <xf numFmtId="0" fontId="6" fillId="0" borderId="0" xfId="16" applyFont="1" applyAlignment="1">
      <alignment horizontal="center" vertical="center"/>
    </xf>
    <xf numFmtId="0" fontId="6" fillId="0" borderId="0" xfId="18" applyFont="1">
      <alignment vertical="center"/>
    </xf>
    <xf numFmtId="0" fontId="6" fillId="0" borderId="0" xfId="4" applyFont="1">
      <alignment vertical="center"/>
    </xf>
    <xf numFmtId="0" fontId="6" fillId="0" borderId="0" xfId="4" applyFont="1" applyAlignment="1">
      <alignment horizontal="center" vertical="center"/>
    </xf>
    <xf numFmtId="0" fontId="3" fillId="0" borderId="0" xfId="20" applyFont="1">
      <alignment vertical="center"/>
    </xf>
    <xf numFmtId="0" fontId="6" fillId="0" borderId="0" xfId="0" applyFont="1"/>
    <xf numFmtId="176" fontId="3" fillId="0" borderId="0" xfId="20" applyNumberFormat="1" applyFont="1">
      <alignment vertical="center"/>
    </xf>
    <xf numFmtId="0" fontId="6" fillId="0" borderId="0" xfId="20" applyFont="1">
      <alignment vertical="center"/>
    </xf>
    <xf numFmtId="0" fontId="3" fillId="0" borderId="0" xfId="20" applyFont="1" applyAlignment="1">
      <alignment horizontal="right" vertical="center"/>
    </xf>
    <xf numFmtId="0" fontId="6" fillId="0" borderId="0" xfId="0" applyFont="1" applyAlignment="1">
      <alignment horizontal="right"/>
    </xf>
    <xf numFmtId="0" fontId="6" fillId="0" borderId="0" xfId="20" applyFont="1" applyAlignment="1">
      <alignment horizontal="right" vertical="center"/>
    </xf>
    <xf numFmtId="0" fontId="19" fillId="0" borderId="0" xfId="20" applyFont="1">
      <alignment vertical="center"/>
    </xf>
    <xf numFmtId="0" fontId="19" fillId="0" borderId="0" xfId="20" applyFont="1" applyAlignment="1">
      <alignment horizontal="left" vertical="center"/>
    </xf>
    <xf numFmtId="0" fontId="23" fillId="0" borderId="0" xfId="20" applyFont="1">
      <alignment vertical="center"/>
    </xf>
    <xf numFmtId="0" fontId="6" fillId="0" borderId="0" xfId="6" applyFont="1" applyAlignment="1"/>
    <xf numFmtId="0" fontId="1" fillId="0" borderId="0" xfId="6" applyFont="1">
      <alignment vertical="center"/>
    </xf>
    <xf numFmtId="0" fontId="5" fillId="0" borderId="0" xfId="6">
      <alignment vertical="center"/>
    </xf>
    <xf numFmtId="0" fontId="6" fillId="0" borderId="0" xfId="6" applyFont="1" applyAlignment="1">
      <alignment horizontal="right"/>
    </xf>
    <xf numFmtId="0" fontId="6" fillId="0" borderId="0" xfId="20" applyFont="1" applyAlignment="1">
      <alignment horizontal="left" vertical="center" shrinkToFit="1"/>
    </xf>
    <xf numFmtId="0" fontId="6" fillId="0" borderId="0" xfId="11" applyFont="1" applyAlignment="1"/>
    <xf numFmtId="0" fontId="3" fillId="0" borderId="0" xfId="11" applyFont="1" applyAlignment="1"/>
    <xf numFmtId="0" fontId="5" fillId="0" borderId="0" xfId="11" applyAlignment="1"/>
    <xf numFmtId="0" fontId="6" fillId="0" borderId="0" xfId="6" applyFont="1">
      <alignment vertical="center"/>
    </xf>
    <xf numFmtId="0" fontId="23" fillId="0" borderId="0" xfId="20" applyFont="1" applyAlignment="1">
      <alignment horizontal="left" vertical="center" shrinkToFit="1"/>
    </xf>
    <xf numFmtId="0" fontId="23" fillId="0" borderId="0" xfId="20" applyFont="1" applyAlignment="1">
      <alignment horizontal="left" vertical="center"/>
    </xf>
    <xf numFmtId="0" fontId="23" fillId="0" borderId="0" xfId="11" applyFont="1">
      <alignment vertical="center"/>
    </xf>
    <xf numFmtId="0" fontId="6" fillId="0" borderId="0" xfId="11" applyFont="1">
      <alignment vertical="center"/>
    </xf>
    <xf numFmtId="10" fontId="3" fillId="0" borderId="0" xfId="20" applyNumberFormat="1" applyFont="1">
      <alignment vertical="center"/>
    </xf>
    <xf numFmtId="0" fontId="3" fillId="0" borderId="0" xfId="22" applyFont="1">
      <alignment vertical="center"/>
    </xf>
    <xf numFmtId="0" fontId="3" fillId="0" borderId="0" xfId="24" applyFont="1">
      <alignment vertical="center"/>
    </xf>
    <xf numFmtId="0" fontId="3" fillId="0" borderId="0" xfId="11" applyFont="1">
      <alignment vertical="center"/>
    </xf>
    <xf numFmtId="0" fontId="19" fillId="0" borderId="0" xfId="11" applyFont="1">
      <alignment vertical="center"/>
    </xf>
    <xf numFmtId="0" fontId="23" fillId="0" borderId="0" xfId="22" applyFont="1">
      <alignment vertical="center"/>
    </xf>
    <xf numFmtId="0" fontId="23" fillId="0" borderId="0" xfId="24" applyFont="1">
      <alignment vertical="center"/>
    </xf>
    <xf numFmtId="0" fontId="23" fillId="0" borderId="0" xfId="20" applyFont="1" applyAlignment="1">
      <alignment horizontal="right" vertical="center"/>
    </xf>
    <xf numFmtId="0" fontId="23" fillId="0" borderId="0" xfId="0" applyFont="1"/>
    <xf numFmtId="0" fontId="25" fillId="0" borderId="0" xfId="20" applyFont="1">
      <alignment vertical="center"/>
    </xf>
    <xf numFmtId="0" fontId="6" fillId="0" borderId="9" xfId="20" applyFont="1" applyBorder="1">
      <alignment vertical="center"/>
    </xf>
    <xf numFmtId="0" fontId="25" fillId="0" borderId="0" xfId="20" applyFont="1" applyAlignment="1">
      <alignment horizontal="left" vertical="center"/>
    </xf>
    <xf numFmtId="0" fontId="25" fillId="0" borderId="0" xfId="11" applyFont="1">
      <alignment vertical="center"/>
    </xf>
    <xf numFmtId="0" fontId="25" fillId="0" borderId="0" xfId="20" applyFont="1" applyAlignment="1">
      <alignment horizontal="right" vertical="center"/>
    </xf>
    <xf numFmtId="0" fontId="19" fillId="0" borderId="0" xfId="19" applyFont="1">
      <alignment vertical="center"/>
    </xf>
    <xf numFmtId="0" fontId="6" fillId="0" borderId="0" xfId="17" applyFont="1"/>
    <xf numFmtId="0" fontId="26" fillId="0" borderId="0" xfId="20" applyFont="1">
      <alignment vertical="center"/>
    </xf>
    <xf numFmtId="0" fontId="25" fillId="0" borderId="0" xfId="0" applyFont="1" applyAlignment="1">
      <alignment vertical="center"/>
    </xf>
    <xf numFmtId="0" fontId="3" fillId="0" borderId="0" xfId="25" applyFont="1">
      <alignment vertical="center"/>
    </xf>
    <xf numFmtId="0" fontId="19" fillId="0" borderId="0" xfId="24" applyFont="1">
      <alignment vertical="center"/>
    </xf>
    <xf numFmtId="0" fontId="19" fillId="0" borderId="0" xfId="25" applyFont="1">
      <alignment vertical="center"/>
    </xf>
    <xf numFmtId="0" fontId="3" fillId="0" borderId="0" xfId="21" applyFont="1"/>
    <xf numFmtId="0" fontId="6" fillId="0" borderId="0" xfId="11" applyFont="1" applyAlignment="1">
      <alignment horizontal="right" vertical="center"/>
    </xf>
    <xf numFmtId="0" fontId="19" fillId="0" borderId="0" xfId="21" applyFont="1"/>
    <xf numFmtId="177" fontId="3" fillId="3" borderId="0" xfId="20" applyNumberFormat="1" applyFont="1" applyFill="1" applyAlignment="1">
      <alignment horizontal="right" vertical="center"/>
    </xf>
    <xf numFmtId="0" fontId="3" fillId="3" borderId="0" xfId="20" applyFont="1" applyFill="1">
      <alignment vertical="center"/>
    </xf>
    <xf numFmtId="0" fontId="23" fillId="3" borderId="0" xfId="20" applyFont="1" applyFill="1">
      <alignment vertical="center"/>
    </xf>
    <xf numFmtId="0" fontId="17" fillId="0" borderId="0" xfId="0" applyFont="1" applyAlignment="1">
      <alignment horizontal="left"/>
    </xf>
    <xf numFmtId="0" fontId="6" fillId="0" borderId="0" xfId="0" applyFont="1" applyAlignment="1">
      <alignment horizontal="left"/>
    </xf>
    <xf numFmtId="0" fontId="6" fillId="0" borderId="0" xfId="13" applyFont="1" applyAlignment="1">
      <alignment horizontal="right"/>
    </xf>
    <xf numFmtId="176" fontId="30" fillId="0" borderId="0" xfId="0" applyNumberFormat="1" applyFont="1" applyAlignment="1">
      <alignment horizontal="center" vertical="center"/>
    </xf>
    <xf numFmtId="0" fontId="33" fillId="0" borderId="0" xfId="0" applyFont="1" applyAlignment="1">
      <alignment vertical="center"/>
    </xf>
    <xf numFmtId="0" fontId="6" fillId="0" borderId="0" xfId="16" applyFont="1" applyAlignment="1"/>
    <xf numFmtId="0" fontId="6" fillId="0" borderId="0" xfId="11" applyFont="1" applyAlignment="1">
      <alignment horizontal="center" vertical="center"/>
    </xf>
    <xf numFmtId="10" fontId="6" fillId="0" borderId="0" xfId="16" applyNumberFormat="1" applyFont="1">
      <alignment vertical="center"/>
    </xf>
    <xf numFmtId="0" fontId="3" fillId="0" borderId="0" xfId="13" applyFont="1" applyAlignment="1">
      <alignment horizontal="left"/>
    </xf>
    <xf numFmtId="0" fontId="21" fillId="0" borderId="0" xfId="13" applyFont="1" applyAlignment="1">
      <alignment horizontal="center" vertical="center"/>
    </xf>
    <xf numFmtId="0" fontId="6" fillId="0" borderId="0" xfId="13" applyFont="1" applyAlignment="1">
      <alignment horizontal="left"/>
    </xf>
    <xf numFmtId="0" fontId="6" fillId="0" borderId="0" xfId="13" applyFont="1" applyAlignment="1">
      <alignment horizontal="left" vertical="center"/>
    </xf>
    <xf numFmtId="0" fontId="21" fillId="0" borderId="0" xfId="20" applyFont="1" applyAlignment="1">
      <alignment horizontal="center" vertical="center"/>
    </xf>
    <xf numFmtId="0" fontId="23" fillId="0" borderId="0" xfId="13" applyFont="1" applyAlignment="1">
      <alignment horizontal="left"/>
    </xf>
    <xf numFmtId="0" fontId="19" fillId="0" borderId="0" xfId="13" applyFont="1" applyAlignment="1">
      <alignment horizontal="left"/>
    </xf>
    <xf numFmtId="0" fontId="6" fillId="0" borderId="10" xfId="20" applyFont="1" applyBorder="1">
      <alignment vertical="center"/>
    </xf>
    <xf numFmtId="0" fontId="25" fillId="0" borderId="0" xfId="0" applyFont="1" applyAlignment="1">
      <alignment horizontal="right"/>
    </xf>
    <xf numFmtId="49" fontId="3" fillId="0" borderId="0" xfId="20" applyNumberFormat="1" applyFont="1">
      <alignment vertical="center"/>
    </xf>
    <xf numFmtId="0" fontId="11" fillId="0" borderId="0" xfId="23" applyNumberFormat="1" applyFont="1" applyFill="1" applyBorder="1" applyAlignment="1">
      <alignment horizontal="left"/>
    </xf>
    <xf numFmtId="0" fontId="27" fillId="0" borderId="0" xfId="0" applyFont="1" applyAlignment="1">
      <alignment vertical="center"/>
    </xf>
    <xf numFmtId="0" fontId="3" fillId="0" borderId="0" xfId="20" applyFont="1" applyAlignment="1">
      <alignment horizontal="left" vertical="center"/>
    </xf>
    <xf numFmtId="0" fontId="0" fillId="0" borderId="0" xfId="0" applyAlignment="1">
      <alignment vertical="center"/>
    </xf>
    <xf numFmtId="0" fontId="28" fillId="2" borderId="0" xfId="0" applyFont="1" applyFill="1" applyBorder="1" applyAlignment="1">
      <alignment vertical="center"/>
    </xf>
    <xf numFmtId="0" fontId="28" fillId="0" borderId="0" xfId="0" applyFont="1" applyBorder="1" applyAlignment="1">
      <alignment vertical="center"/>
    </xf>
    <xf numFmtId="0" fontId="36" fillId="0" borderId="0" xfId="0" applyFont="1" applyAlignment="1">
      <alignment vertical="center"/>
    </xf>
    <xf numFmtId="0" fontId="35" fillId="0" borderId="0" xfId="0" applyFont="1" applyAlignment="1">
      <alignment vertical="center"/>
    </xf>
    <xf numFmtId="0" fontId="33" fillId="0" borderId="1" xfId="0" applyFont="1" applyBorder="1" applyAlignment="1">
      <alignment vertical="center"/>
    </xf>
    <xf numFmtId="0" fontId="35" fillId="2" borderId="2" xfId="0" applyFont="1" applyFill="1" applyBorder="1" applyAlignment="1">
      <alignment vertical="center"/>
    </xf>
    <xf numFmtId="0" fontId="33" fillId="2" borderId="2" xfId="0" applyFont="1" applyFill="1" applyBorder="1" applyAlignment="1">
      <alignment vertical="center"/>
    </xf>
    <xf numFmtId="0" fontId="35" fillId="0" borderId="2" xfId="0" applyFont="1" applyBorder="1" applyAlignment="1">
      <alignment vertical="center"/>
    </xf>
    <xf numFmtId="0" fontId="35" fillId="0" borderId="3" xfId="0" applyFont="1" applyBorder="1" applyAlignment="1">
      <alignment vertical="center"/>
    </xf>
    <xf numFmtId="0" fontId="33" fillId="0" borderId="7" xfId="0" applyFont="1" applyBorder="1" applyAlignment="1">
      <alignment vertical="center"/>
    </xf>
    <xf numFmtId="0" fontId="35" fillId="2" borderId="0" xfId="0" applyFont="1" applyFill="1" applyBorder="1" applyAlignment="1">
      <alignment vertical="center"/>
    </xf>
    <xf numFmtId="0" fontId="33" fillId="2" borderId="0" xfId="0" applyFont="1" applyFill="1" applyBorder="1" applyAlignment="1">
      <alignment vertical="center"/>
    </xf>
    <xf numFmtId="0" fontId="35" fillId="0" borderId="0" xfId="0" applyFont="1" applyBorder="1" applyAlignment="1">
      <alignment vertical="center"/>
    </xf>
    <xf numFmtId="0" fontId="35" fillId="0" borderId="8" xfId="0" applyFont="1" applyBorder="1" applyAlignment="1">
      <alignment vertical="center"/>
    </xf>
    <xf numFmtId="0" fontId="28" fillId="0" borderId="7" xfId="0" applyFont="1" applyBorder="1" applyAlignment="1">
      <alignment vertical="center"/>
    </xf>
    <xf numFmtId="0" fontId="36" fillId="2" borderId="0" xfId="0" applyFont="1" applyFill="1" applyBorder="1" applyAlignment="1">
      <alignment vertical="center"/>
    </xf>
    <xf numFmtId="0" fontId="36" fillId="0" borderId="0" xfId="0" applyFont="1" applyBorder="1" applyAlignment="1">
      <alignment vertical="center"/>
    </xf>
    <xf numFmtId="0" fontId="36" fillId="0" borderId="8" xfId="0" applyFont="1" applyBorder="1" applyAlignment="1">
      <alignment vertical="center"/>
    </xf>
    <xf numFmtId="0" fontId="38" fillId="2" borderId="0" xfId="0" applyFont="1" applyFill="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7" fillId="2" borderId="0" xfId="0" applyFont="1" applyFill="1" applyBorder="1" applyAlignment="1">
      <alignment vertical="center"/>
    </xf>
    <xf numFmtId="0" fontId="40" fillId="0" borderId="0" xfId="0" applyFont="1" applyBorder="1" applyAlignment="1">
      <alignment horizontal="left" vertical="center" wrapText="1"/>
    </xf>
    <xf numFmtId="0" fontId="28" fillId="0" borderId="8" xfId="0" applyFont="1" applyBorder="1" applyAlignment="1">
      <alignment vertical="center"/>
    </xf>
    <xf numFmtId="0" fontId="36" fillId="0" borderId="7" xfId="0" applyFont="1" applyBorder="1" applyAlignment="1">
      <alignment horizontal="center" vertical="center"/>
    </xf>
    <xf numFmtId="0" fontId="36" fillId="0" borderId="0" xfId="0" applyFont="1" applyBorder="1" applyAlignment="1">
      <alignment horizontal="left"/>
    </xf>
    <xf numFmtId="0" fontId="36" fillId="0" borderId="0" xfId="0" applyFont="1" applyBorder="1" applyAlignment="1">
      <alignment horizontal="center" vertical="center"/>
    </xf>
    <xf numFmtId="0" fontId="36" fillId="0" borderId="7" xfId="0" applyFont="1" applyBorder="1" applyAlignment="1">
      <alignment vertical="center"/>
    </xf>
    <xf numFmtId="0" fontId="36" fillId="0" borderId="0" xfId="0" applyFont="1" applyBorder="1" applyAlignment="1">
      <alignment horizontal="left" vertical="center"/>
    </xf>
    <xf numFmtId="0" fontId="28" fillId="0" borderId="7" xfId="0" applyFont="1" applyBorder="1" applyAlignment="1">
      <alignment horizontal="left" vertical="center"/>
    </xf>
    <xf numFmtId="0" fontId="28" fillId="0" borderId="0" xfId="0" applyFont="1" applyBorder="1" applyAlignment="1">
      <alignment horizontal="left" vertical="center"/>
    </xf>
    <xf numFmtId="0" fontId="28" fillId="0" borderId="4" xfId="0" applyFont="1" applyBorder="1" applyAlignment="1">
      <alignment vertical="center"/>
    </xf>
    <xf numFmtId="0" fontId="28" fillId="0" borderId="5" xfId="0" applyFont="1" applyBorder="1" applyAlignment="1">
      <alignment vertical="center"/>
    </xf>
    <xf numFmtId="0" fontId="28" fillId="0" borderId="6" xfId="0" applyFont="1" applyBorder="1" applyAlignment="1">
      <alignment vertical="center"/>
    </xf>
    <xf numFmtId="0" fontId="34" fillId="0" borderId="0" xfId="0" applyFont="1" applyAlignment="1">
      <alignment vertical="center"/>
    </xf>
    <xf numFmtId="0" fontId="45" fillId="0" borderId="0" xfId="23" applyNumberFormat="1" applyFont="1" applyFill="1" applyBorder="1" applyAlignment="1">
      <alignment horizontal="right"/>
    </xf>
    <xf numFmtId="0" fontId="46" fillId="0" borderId="0" xfId="23" applyNumberFormat="1" applyFont="1" applyFill="1" applyBorder="1" applyAlignment="1">
      <alignment horizontal="left"/>
    </xf>
    <xf numFmtId="0" fontId="47" fillId="0" borderId="0" xfId="23" applyNumberFormat="1" applyFont="1" applyFill="1" applyBorder="1" applyAlignment="1">
      <alignment horizontal="left"/>
    </xf>
    <xf numFmtId="0" fontId="48" fillId="0" borderId="0" xfId="23" applyNumberFormat="1" applyFont="1" applyFill="1" applyBorder="1" applyAlignment="1">
      <alignment horizontal="right"/>
    </xf>
    <xf numFmtId="0" fontId="48" fillId="0" borderId="0" xfId="23" quotePrefix="1" applyNumberFormat="1" applyFont="1" applyFill="1" applyBorder="1" applyAlignment="1"/>
    <xf numFmtId="0" fontId="49" fillId="0" borderId="0" xfId="23" applyNumberFormat="1" applyFont="1" applyFill="1" applyBorder="1" applyAlignment="1">
      <alignment horizontal="left"/>
    </xf>
    <xf numFmtId="0" fontId="50" fillId="0" borderId="0" xfId="23" applyNumberFormat="1" applyFont="1" applyFill="1" applyBorder="1" applyAlignment="1">
      <alignment horizontal="right"/>
    </xf>
    <xf numFmtId="0" fontId="16" fillId="0" borderId="0" xfId="23" applyNumberFormat="1" applyFont="1" applyFill="1" applyBorder="1" applyAlignment="1"/>
    <xf numFmtId="0" fontId="6" fillId="0" borderId="14" xfId="23" applyNumberFormat="1" applyFont="1" applyFill="1" applyBorder="1" applyAlignment="1">
      <alignment vertical="center"/>
    </xf>
    <xf numFmtId="0" fontId="6" fillId="0" borderId="11" xfId="23" applyNumberFormat="1" applyFont="1" applyFill="1" applyBorder="1" applyAlignment="1">
      <alignment horizontal="center" vertical="center"/>
    </xf>
    <xf numFmtId="0" fontId="6" fillId="0" borderId="15" xfId="23" applyNumberFormat="1" applyFont="1" applyFill="1" applyBorder="1" applyAlignment="1">
      <alignment horizontal="center" vertical="center"/>
    </xf>
    <xf numFmtId="0" fontId="6" fillId="0" borderId="26" xfId="23" applyNumberFormat="1" applyFont="1" applyFill="1" applyBorder="1" applyAlignment="1">
      <alignment vertical="center"/>
    </xf>
    <xf numFmtId="0" fontId="15" fillId="0" borderId="31" xfId="23" applyNumberFormat="1" applyFont="1" applyFill="1" applyBorder="1" applyAlignment="1">
      <alignment horizontal="center" vertical="center"/>
    </xf>
    <xf numFmtId="0" fontId="15" fillId="0" borderId="29" xfId="23" applyNumberFormat="1" applyFont="1" applyFill="1" applyBorder="1" applyAlignment="1">
      <alignment horizontal="center" vertical="center"/>
    </xf>
    <xf numFmtId="0" fontId="13" fillId="0" borderId="33" xfId="23" applyNumberFormat="1" applyFont="1" applyFill="1" applyBorder="1" applyAlignment="1">
      <alignment horizontal="center" vertical="center"/>
    </xf>
    <xf numFmtId="0" fontId="14" fillId="0" borderId="34" xfId="23" applyNumberFormat="1" applyFont="1" applyFill="1" applyBorder="1" applyAlignment="1">
      <alignment horizontal="center" vertical="center"/>
    </xf>
    <xf numFmtId="0" fontId="19" fillId="0" borderId="0" xfId="0" applyFont="1" applyAlignment="1">
      <alignment horizontal="center" vertical="center"/>
    </xf>
    <xf numFmtId="0" fontId="25" fillId="0" borderId="0" xfId="0" applyFont="1"/>
    <xf numFmtId="0" fontId="6" fillId="3" borderId="0" xfId="11" applyFont="1" applyFill="1">
      <alignment vertical="center"/>
    </xf>
    <xf numFmtId="0" fontId="6" fillId="3" borderId="0" xfId="20" applyFont="1" applyFill="1" applyAlignment="1">
      <alignment horizontal="left" vertical="center"/>
    </xf>
    <xf numFmtId="0" fontId="6" fillId="3" borderId="0" xfId="20" applyFont="1" applyFill="1" applyAlignment="1">
      <alignment horizontal="right" vertical="center"/>
    </xf>
    <xf numFmtId="0" fontId="6" fillId="3" borderId="0" xfId="0" applyFont="1" applyFill="1" applyAlignment="1">
      <alignment horizontal="right"/>
    </xf>
    <xf numFmtId="0" fontId="6" fillId="3" borderId="0" xfId="0" applyFont="1" applyFill="1"/>
    <xf numFmtId="0" fontId="25" fillId="3" borderId="0" xfId="20" applyFont="1" applyFill="1">
      <alignment vertical="center"/>
    </xf>
    <xf numFmtId="0" fontId="23" fillId="3" borderId="0" xfId="11" applyFont="1" applyFill="1">
      <alignment vertical="center"/>
    </xf>
    <xf numFmtId="0" fontId="25" fillId="3" borderId="0" xfId="20" applyFont="1" applyFill="1" applyAlignment="1">
      <alignment horizontal="left" vertical="center"/>
    </xf>
    <xf numFmtId="0" fontId="25" fillId="3" borderId="0" xfId="20" applyFont="1" applyFill="1" applyAlignment="1">
      <alignment horizontal="right" vertical="center"/>
    </xf>
    <xf numFmtId="0" fontId="25" fillId="3" borderId="0" xfId="0" applyFont="1" applyFill="1" applyAlignment="1">
      <alignment horizontal="right"/>
    </xf>
    <xf numFmtId="0" fontId="25" fillId="3" borderId="0" xfId="0" applyFont="1" applyFill="1"/>
    <xf numFmtId="0" fontId="25" fillId="0" borderId="0" xfId="9" applyFont="1">
      <alignment vertical="center"/>
    </xf>
    <xf numFmtId="0" fontId="1" fillId="0" borderId="0" xfId="11" applyFont="1" applyAlignment="1"/>
    <xf numFmtId="0" fontId="25" fillId="0" borderId="0" xfId="24" applyFont="1">
      <alignment vertical="center"/>
    </xf>
    <xf numFmtId="0" fontId="55" fillId="0" borderId="0" xfId="20" applyFont="1">
      <alignment vertical="center"/>
    </xf>
    <xf numFmtId="0" fontId="28" fillId="0" borderId="0" xfId="20" applyFont="1">
      <alignment vertical="center"/>
    </xf>
    <xf numFmtId="0" fontId="28" fillId="0" borderId="0" xfId="0" applyFont="1"/>
    <xf numFmtId="0" fontId="28" fillId="0" borderId="0" xfId="20" applyFont="1" applyAlignment="1">
      <alignment horizontal="left" vertical="center"/>
    </xf>
    <xf numFmtId="0" fontId="28" fillId="0" borderId="0" xfId="20" applyFont="1" applyAlignment="1">
      <alignment horizontal="right" vertical="center"/>
    </xf>
    <xf numFmtId="0" fontId="56" fillId="0" borderId="0" xfId="6" applyFont="1" applyAlignment="1">
      <alignment horizontal="right"/>
    </xf>
    <xf numFmtId="0" fontId="57" fillId="0" borderId="0" xfId="20" applyFont="1">
      <alignment vertical="center"/>
    </xf>
    <xf numFmtId="0" fontId="58" fillId="0" borderId="0" xfId="20" applyFont="1">
      <alignment vertical="center"/>
    </xf>
    <xf numFmtId="0" fontId="28" fillId="0" borderId="0" xfId="11" applyFont="1">
      <alignment vertical="center"/>
    </xf>
    <xf numFmtId="0" fontId="29" fillId="0" borderId="0" xfId="20" applyFont="1">
      <alignment vertical="center"/>
    </xf>
    <xf numFmtId="0" fontId="59" fillId="0" borderId="0" xfId="0" applyFont="1" applyAlignment="1">
      <alignment vertical="center"/>
    </xf>
    <xf numFmtId="0" fontId="60" fillId="0" borderId="0" xfId="0" applyFont="1" applyAlignment="1">
      <alignment vertical="center"/>
    </xf>
    <xf numFmtId="0" fontId="1" fillId="0" borderId="0" xfId="0" applyFont="1" applyAlignment="1">
      <alignment vertical="center"/>
    </xf>
    <xf numFmtId="0" fontId="61" fillId="0" borderId="0" xfId="0" applyFont="1" applyAlignment="1">
      <alignment vertical="center"/>
    </xf>
    <xf numFmtId="0" fontId="33" fillId="0" borderId="0" xfId="6" applyFont="1" applyAlignment="1">
      <alignment horizontal="right"/>
    </xf>
    <xf numFmtId="0" fontId="33" fillId="0" borderId="0" xfId="20" applyFont="1" applyAlignment="1">
      <alignment horizontal="lef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56" fontId="25" fillId="0" borderId="0" xfId="20" applyNumberFormat="1" applyFont="1">
      <alignment vertical="center"/>
    </xf>
    <xf numFmtId="0" fontId="67" fillId="0" borderId="0" xfId="20" applyFont="1">
      <alignment vertical="center"/>
    </xf>
    <xf numFmtId="0" fontId="56" fillId="0" borderId="0" xfId="20" applyFont="1">
      <alignment vertical="center"/>
    </xf>
    <xf numFmtId="0" fontId="56" fillId="0" borderId="0" xfId="0" applyFont="1" applyAlignment="1">
      <alignment horizontal="right"/>
    </xf>
    <xf numFmtId="0" fontId="56" fillId="0" borderId="0" xfId="0" applyFont="1"/>
    <xf numFmtId="0" fontId="56" fillId="0" borderId="0" xfId="0" applyFont="1" applyAlignment="1">
      <alignment vertical="center"/>
    </xf>
    <xf numFmtId="0" fontId="3" fillId="3" borderId="0" xfId="21" applyFont="1" applyFill="1"/>
    <xf numFmtId="0" fontId="6" fillId="3" borderId="0" xfId="20" applyFont="1" applyFill="1">
      <alignment vertical="center"/>
    </xf>
    <xf numFmtId="0" fontId="6" fillId="3" borderId="0" xfId="11" applyFont="1" applyFill="1" applyAlignment="1">
      <alignment horizontal="right" vertical="center"/>
    </xf>
    <xf numFmtId="0" fontId="3" fillId="3" borderId="38" xfId="24" applyFont="1" applyFill="1" applyBorder="1">
      <alignment vertical="center"/>
    </xf>
    <xf numFmtId="0" fontId="23" fillId="3" borderId="38" xfId="24" applyFont="1" applyFill="1" applyBorder="1">
      <alignment vertical="center"/>
    </xf>
    <xf numFmtId="0" fontId="23" fillId="3" borderId="0" xfId="21" applyFont="1" applyFill="1"/>
    <xf numFmtId="0" fontId="19" fillId="3" borderId="0" xfId="0" applyFont="1" applyFill="1" applyAlignment="1">
      <alignment vertical="center"/>
    </xf>
    <xf numFmtId="0" fontId="6" fillId="3" borderId="38" xfId="0" applyFont="1" applyFill="1" applyBorder="1" applyAlignment="1">
      <alignment horizontal="right"/>
    </xf>
    <xf numFmtId="0" fontId="6" fillId="3" borderId="39" xfId="0" applyFont="1" applyFill="1" applyBorder="1"/>
    <xf numFmtId="0" fontId="3" fillId="3" borderId="0" xfId="24" applyFont="1" applyFill="1">
      <alignment vertical="center"/>
    </xf>
    <xf numFmtId="0" fontId="23" fillId="3" borderId="0" xfId="24" applyFont="1" applyFill="1">
      <alignment vertical="center"/>
    </xf>
    <xf numFmtId="0" fontId="23" fillId="0" borderId="9" xfId="20" applyFont="1" applyBorder="1">
      <alignment vertical="center"/>
    </xf>
    <xf numFmtId="0" fontId="25" fillId="0" borderId="0" xfId="9" applyFont="1" applyAlignment="1">
      <alignment horizontal="center" vertical="center"/>
    </xf>
    <xf numFmtId="0" fontId="33" fillId="0" borderId="0" xfId="14" applyFont="1">
      <alignment vertical="center"/>
    </xf>
    <xf numFmtId="0" fontId="33" fillId="0" borderId="0" xfId="14" applyFont="1" applyAlignment="1">
      <alignment horizontal="center" vertical="center"/>
    </xf>
    <xf numFmtId="0" fontId="33" fillId="3" borderId="0" xfId="14" applyFont="1" applyFill="1">
      <alignment vertical="center"/>
    </xf>
    <xf numFmtId="0" fontId="6" fillId="0" borderId="0" xfId="14" applyFont="1">
      <alignment vertical="center"/>
    </xf>
    <xf numFmtId="0" fontId="6" fillId="3" borderId="0" xfId="9" applyFont="1" applyFill="1" applyAlignment="1">
      <alignment horizontal="left" vertical="center"/>
    </xf>
    <xf numFmtId="0" fontId="3" fillId="3" borderId="0" xfId="22" applyFont="1" applyFill="1">
      <alignment vertical="center"/>
    </xf>
    <xf numFmtId="0" fontId="3" fillId="3" borderId="0" xfId="9" applyFont="1" applyFill="1" applyAlignment="1">
      <alignment horizontal="left" vertical="center"/>
    </xf>
    <xf numFmtId="0" fontId="28" fillId="3" borderId="0" xfId="14" applyFont="1" applyFill="1">
      <alignment vertical="center"/>
    </xf>
    <xf numFmtId="0" fontId="28" fillId="0" borderId="0" xfId="14" applyFont="1">
      <alignment vertical="center"/>
    </xf>
    <xf numFmtId="0" fontId="28" fillId="0" borderId="0" xfId="14" applyFont="1" applyAlignment="1">
      <alignment horizontal="center" vertical="center"/>
    </xf>
    <xf numFmtId="0" fontId="6" fillId="3" borderId="0" xfId="16" applyFont="1" applyFill="1">
      <alignment vertical="center"/>
    </xf>
    <xf numFmtId="0" fontId="6" fillId="3" borderId="0" xfId="18" applyFont="1" applyFill="1">
      <alignment vertical="center"/>
    </xf>
    <xf numFmtId="0" fontId="3" fillId="0" borderId="0" xfId="14" applyFont="1">
      <alignment vertical="center"/>
    </xf>
    <xf numFmtId="0" fontId="3" fillId="0" borderId="0" xfId="14" applyFont="1" applyAlignment="1">
      <alignment horizontal="center" vertical="center"/>
    </xf>
    <xf numFmtId="0" fontId="31" fillId="3" borderId="0" xfId="14" applyFont="1" applyFill="1">
      <alignment vertical="center"/>
    </xf>
    <xf numFmtId="0" fontId="30" fillId="0" borderId="0" xfId="14" applyFont="1">
      <alignment vertical="center"/>
    </xf>
    <xf numFmtId="0" fontId="31" fillId="0" borderId="0" xfId="14" applyFont="1" applyAlignment="1">
      <alignment horizontal="left" vertical="center"/>
    </xf>
    <xf numFmtId="0" fontId="31" fillId="0" borderId="0" xfId="14" applyFont="1" applyAlignment="1">
      <alignment horizontal="center" vertical="center"/>
    </xf>
    <xf numFmtId="0" fontId="31" fillId="0" borderId="0" xfId="14" applyFont="1">
      <alignment vertical="center"/>
    </xf>
    <xf numFmtId="0" fontId="29" fillId="3" borderId="0" xfId="14" applyFont="1" applyFill="1">
      <alignment vertical="center"/>
    </xf>
    <xf numFmtId="0" fontId="19" fillId="3" borderId="0" xfId="20" applyFont="1" applyFill="1">
      <alignment vertical="center"/>
    </xf>
    <xf numFmtId="0" fontId="5" fillId="0" borderId="0" xfId="14">
      <alignment vertical="center"/>
    </xf>
    <xf numFmtId="0" fontId="19" fillId="3" borderId="0" xfId="16" applyFont="1" applyFill="1">
      <alignment vertical="center"/>
    </xf>
    <xf numFmtId="0" fontId="18" fillId="3" borderId="0" xfId="4" applyFont="1" applyFill="1" applyAlignment="1">
      <alignment horizontal="left"/>
    </xf>
    <xf numFmtId="0" fontId="19" fillId="3" borderId="0" xfId="4" applyFont="1" applyFill="1" applyAlignment="1">
      <alignment horizontal="left"/>
    </xf>
    <xf numFmtId="0" fontId="19" fillId="3" borderId="0" xfId="9" applyFont="1" applyFill="1" applyAlignment="1">
      <alignment horizontal="left" vertical="center"/>
    </xf>
    <xf numFmtId="0" fontId="23" fillId="3" borderId="0" xfId="9" applyFont="1" applyFill="1" applyAlignment="1">
      <alignment horizontal="left" vertical="center"/>
    </xf>
    <xf numFmtId="0" fontId="19" fillId="3" borderId="0" xfId="11" applyFont="1" applyFill="1">
      <alignment vertical="center"/>
    </xf>
    <xf numFmtId="0" fontId="32" fillId="3" borderId="0" xfId="14" applyFont="1" applyFill="1">
      <alignment vertical="center"/>
    </xf>
    <xf numFmtId="0" fontId="30" fillId="0" borderId="0" xfId="14" applyFont="1" applyAlignment="1">
      <alignment horizontal="center" vertical="center"/>
    </xf>
    <xf numFmtId="0" fontId="6" fillId="0" borderId="0" xfId="26" applyFont="1" applyAlignment="1"/>
    <xf numFmtId="0" fontId="25" fillId="0" borderId="0" xfId="13" applyFont="1" applyAlignment="1">
      <alignment horizontal="left"/>
    </xf>
    <xf numFmtId="0" fontId="68" fillId="0" borderId="40" xfId="0" applyFont="1" applyBorder="1" applyAlignment="1">
      <alignment vertical="center"/>
    </xf>
    <xf numFmtId="0" fontId="68" fillId="0" borderId="41" xfId="0" applyFont="1" applyBorder="1" applyAlignment="1">
      <alignment vertical="center"/>
    </xf>
    <xf numFmtId="0" fontId="68" fillId="0" borderId="0" xfId="0" applyFont="1" applyAlignment="1">
      <alignment vertical="center"/>
    </xf>
    <xf numFmtId="0" fontId="68" fillId="0" borderId="0" xfId="0" applyFont="1" applyAlignment="1">
      <alignment horizontal="left" vertical="center"/>
    </xf>
    <xf numFmtId="0" fontId="68" fillId="0" borderId="0" xfId="0" applyFont="1" applyAlignment="1">
      <alignment horizontal="right" vertical="center"/>
    </xf>
    <xf numFmtId="0" fontId="68" fillId="0" borderId="0" xfId="0" applyFont="1" applyAlignment="1">
      <alignment horizontal="right"/>
    </xf>
    <xf numFmtId="0" fontId="68" fillId="0" borderId="0" xfId="0" applyFont="1"/>
    <xf numFmtId="176" fontId="25" fillId="0" borderId="0" xfId="20" applyNumberFormat="1" applyFont="1" applyAlignment="1">
      <alignment horizontal="center" vertical="center"/>
    </xf>
    <xf numFmtId="0" fontId="38" fillId="0" borderId="0" xfId="0" applyFont="1" applyBorder="1" applyAlignment="1">
      <alignment horizontal="left" vertical="center"/>
    </xf>
    <xf numFmtId="0" fontId="36" fillId="2" borderId="2" xfId="0" applyFont="1" applyFill="1" applyBorder="1" applyAlignment="1">
      <alignment vertical="center"/>
    </xf>
    <xf numFmtId="0" fontId="15" fillId="0" borderId="29" xfId="23" applyNumberFormat="1" applyFont="1" applyFill="1" applyBorder="1" applyAlignment="1">
      <alignment horizontal="center" vertical="center"/>
    </xf>
    <xf numFmtId="0" fontId="6" fillId="0" borderId="43" xfId="23" applyNumberFormat="1" applyFont="1" applyFill="1" applyBorder="1" applyAlignment="1">
      <alignment vertical="center"/>
    </xf>
    <xf numFmtId="0" fontId="6" fillId="0" borderId="44" xfId="23" applyNumberFormat="1" applyFont="1" applyFill="1" applyBorder="1" applyAlignment="1">
      <alignment horizontal="center" vertical="center"/>
    </xf>
    <xf numFmtId="0" fontId="6" fillId="0" borderId="45" xfId="23" applyNumberFormat="1" applyFont="1" applyFill="1" applyBorder="1" applyAlignment="1">
      <alignment vertical="center"/>
    </xf>
    <xf numFmtId="0" fontId="6" fillId="0" borderId="46" xfId="23" applyNumberFormat="1" applyFont="1" applyFill="1" applyBorder="1" applyAlignment="1">
      <alignment horizontal="center" vertical="center"/>
    </xf>
    <xf numFmtId="0" fontId="0" fillId="0" borderId="0" xfId="0" applyBorder="1" applyAlignment="1">
      <alignment horizontal="center" vertical="center"/>
    </xf>
    <xf numFmtId="0" fontId="6" fillId="0" borderId="0" xfId="23" applyNumberFormat="1" applyFont="1" applyFill="1" applyBorder="1" applyAlignment="1">
      <alignment horizontal="center" vertical="center"/>
    </xf>
    <xf numFmtId="0" fontId="15" fillId="0" borderId="0" xfId="23" applyNumberFormat="1" applyFont="1" applyFill="1" applyBorder="1" applyAlignment="1">
      <alignment horizontal="left" vertical="center"/>
    </xf>
    <xf numFmtId="0" fontId="54" fillId="0" borderId="0" xfId="23" applyNumberFormat="1" applyFont="1" applyFill="1" applyBorder="1" applyAlignment="1">
      <alignment horizontal="center" vertical="center"/>
    </xf>
    <xf numFmtId="0" fontId="15" fillId="0" borderId="0" xfId="23" applyNumberFormat="1" applyFont="1" applyFill="1" applyBorder="1" applyAlignment="1">
      <alignment horizontal="center" vertical="center"/>
    </xf>
    <xf numFmtId="0" fontId="36" fillId="0" borderId="0" xfId="0" applyFont="1" applyFill="1" applyBorder="1" applyAlignment="1">
      <alignment vertical="center"/>
    </xf>
    <xf numFmtId="0" fontId="39" fillId="0" borderId="0" xfId="0" applyFont="1" applyFill="1" applyBorder="1" applyAlignment="1">
      <alignment vertical="center"/>
    </xf>
    <xf numFmtId="0" fontId="3" fillId="0" borderId="0" xfId="0" applyFont="1" applyAlignment="1">
      <alignment vertical="center"/>
    </xf>
    <xf numFmtId="0" fontId="3" fillId="0" borderId="0" xfId="20" applyFont="1" applyAlignment="1">
      <alignment horizontal="center" vertical="center"/>
    </xf>
    <xf numFmtId="10" fontId="3" fillId="0" borderId="0" xfId="20" applyNumberFormat="1" applyFont="1" applyAlignment="1">
      <alignment horizontal="center" vertical="center"/>
    </xf>
    <xf numFmtId="0" fontId="20" fillId="0" borderId="0" xfId="20" applyFont="1" applyAlignment="1">
      <alignment horizontal="left" vertical="center"/>
    </xf>
    <xf numFmtId="0" fontId="3" fillId="0" borderId="0" xfId="0" applyFont="1" applyAlignment="1">
      <alignment horizontal="center" vertical="center"/>
    </xf>
    <xf numFmtId="176" fontId="3" fillId="0" borderId="0" xfId="20" applyNumberFormat="1" applyFont="1" applyAlignment="1">
      <alignment horizontal="center" vertical="center"/>
    </xf>
    <xf numFmtId="0" fontId="3" fillId="0" borderId="0" xfId="9" applyFont="1" applyAlignment="1">
      <alignment horizontal="center" vertical="center"/>
    </xf>
    <xf numFmtId="0" fontId="6" fillId="0" borderId="0" xfId="20" applyFont="1" applyAlignment="1">
      <alignment horizontal="center" vertical="center"/>
    </xf>
    <xf numFmtId="0" fontId="6" fillId="0" borderId="0" xfId="0" applyFont="1" applyAlignment="1">
      <alignment vertical="center"/>
    </xf>
    <xf numFmtId="0" fontId="33" fillId="0" borderId="0" xfId="0"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right" vertical="center"/>
    </xf>
    <xf numFmtId="0" fontId="6" fillId="0" borderId="0" xfId="20" applyFont="1" applyAlignment="1">
      <alignment horizontal="left" vertical="center"/>
    </xf>
    <xf numFmtId="0" fontId="6" fillId="0" borderId="47" xfId="20" applyFont="1" applyBorder="1">
      <alignment vertical="center"/>
    </xf>
    <xf numFmtId="0" fontId="6" fillId="0" borderId="48" xfId="20" applyFont="1" applyBorder="1">
      <alignment vertical="center"/>
    </xf>
    <xf numFmtId="0" fontId="74" fillId="0" borderId="0" xfId="20" applyFont="1" applyAlignment="1">
      <alignment horizontal="left" vertical="center"/>
    </xf>
    <xf numFmtId="0" fontId="6" fillId="0" borderId="42" xfId="20" applyFont="1" applyBorder="1">
      <alignment vertical="center"/>
    </xf>
    <xf numFmtId="0" fontId="36" fillId="0" borderId="0" xfId="0" applyFont="1" applyBorder="1" applyAlignment="1">
      <alignment horizontal="left" vertical="center"/>
    </xf>
    <xf numFmtId="0" fontId="40" fillId="0" borderId="0" xfId="0" applyFont="1" applyBorder="1" applyAlignment="1">
      <alignment horizontal="left" vertical="center" wrapText="1"/>
    </xf>
    <xf numFmtId="0" fontId="40" fillId="0" borderId="8" xfId="0" applyFont="1" applyBorder="1" applyAlignment="1">
      <alignment horizontal="left" vertical="center" wrapText="1"/>
    </xf>
    <xf numFmtId="0" fontId="41" fillId="0" borderId="0" xfId="0" applyFont="1" applyAlignment="1">
      <alignment horizontal="center" vertical="center"/>
    </xf>
    <xf numFmtId="0" fontId="41" fillId="0" borderId="5" xfId="0" applyFont="1" applyBorder="1" applyAlignment="1">
      <alignment horizontal="center" vertical="center"/>
    </xf>
    <xf numFmtId="0" fontId="38" fillId="0" borderId="0" xfId="0" applyFont="1" applyBorder="1" applyAlignment="1">
      <alignment horizontal="center" vertical="top" wrapText="1"/>
    </xf>
    <xf numFmtId="0" fontId="8" fillId="0" borderId="42" xfId="23" applyNumberFormat="1" applyFont="1" applyFill="1" applyBorder="1" applyAlignment="1">
      <alignment horizontal="center" vertical="center"/>
    </xf>
    <xf numFmtId="0" fontId="0" fillId="0" borderId="42" xfId="0" applyBorder="1" applyAlignment="1">
      <alignment horizontal="center" vertical="center"/>
    </xf>
    <xf numFmtId="0" fontId="15" fillId="0" borderId="27" xfId="23" applyNumberFormat="1" applyFont="1" applyFill="1" applyBorder="1" applyAlignment="1">
      <alignment horizontal="center" vertical="center"/>
    </xf>
    <xf numFmtId="0" fontId="15" fillId="0" borderId="28" xfId="23" applyNumberFormat="1" applyFont="1" applyFill="1" applyBorder="1" applyAlignment="1">
      <alignment horizontal="center" vertical="center"/>
    </xf>
    <xf numFmtId="0" fontId="15" fillId="0" borderId="29" xfId="23" applyNumberFormat="1" applyFont="1" applyFill="1" applyBorder="1" applyAlignment="1">
      <alignment horizontal="center" vertical="center"/>
    </xf>
    <xf numFmtId="0" fontId="13" fillId="0" borderId="30" xfId="23" applyNumberFormat="1" applyFont="1" applyFill="1" applyBorder="1" applyAlignment="1">
      <alignment horizontal="center" vertical="center"/>
    </xf>
    <xf numFmtId="0" fontId="13" fillId="0" borderId="29" xfId="23" applyNumberFormat="1" applyFont="1" applyFill="1" applyBorder="1" applyAlignment="1">
      <alignment horizontal="center" vertical="center"/>
    </xf>
    <xf numFmtId="0" fontId="15" fillId="0" borderId="12" xfId="23" applyNumberFormat="1" applyFont="1" applyFill="1" applyBorder="1" applyAlignment="1">
      <alignment horizontal="left" vertical="center"/>
    </xf>
    <xf numFmtId="0" fontId="15" fillId="0" borderId="13" xfId="23" applyNumberFormat="1" applyFont="1" applyFill="1" applyBorder="1" applyAlignment="1">
      <alignment horizontal="left" vertical="center"/>
    </xf>
    <xf numFmtId="0" fontId="15" fillId="0" borderId="16" xfId="23" applyNumberFormat="1" applyFont="1" applyFill="1" applyBorder="1" applyAlignment="1">
      <alignment horizontal="left" vertical="center"/>
    </xf>
    <xf numFmtId="0" fontId="15" fillId="0" borderId="17" xfId="23" applyNumberFormat="1" applyFont="1" applyFill="1" applyBorder="1" applyAlignment="1">
      <alignment horizontal="left" vertical="center"/>
    </xf>
    <xf numFmtId="0" fontId="15" fillId="0" borderId="18" xfId="23" applyNumberFormat="1" applyFont="1" applyFill="1" applyBorder="1" applyAlignment="1">
      <alignment horizontal="left" vertical="center"/>
    </xf>
    <xf numFmtId="0" fontId="54" fillId="0" borderId="19" xfId="23" applyNumberFormat="1" applyFont="1" applyFill="1" applyBorder="1" applyAlignment="1">
      <alignment horizontal="center" vertical="center"/>
    </xf>
    <xf numFmtId="0" fontId="15" fillId="0" borderId="18" xfId="23" applyNumberFormat="1" applyFont="1" applyFill="1" applyBorder="1" applyAlignment="1">
      <alignment horizontal="center" vertical="center"/>
    </xf>
    <xf numFmtId="0" fontId="15" fillId="0" borderId="19" xfId="23" applyNumberFormat="1" applyFont="1" applyFill="1" applyBorder="1" applyAlignment="1">
      <alignment horizontal="left" vertical="center"/>
    </xf>
    <xf numFmtId="0" fontId="15" fillId="0" borderId="20" xfId="23" applyNumberFormat="1" applyFont="1" applyFill="1" applyBorder="1" applyAlignment="1">
      <alignment horizontal="left" vertical="center"/>
    </xf>
    <xf numFmtId="0" fontId="15" fillId="0" borderId="21" xfId="23" applyNumberFormat="1" applyFont="1" applyFill="1" applyBorder="1" applyAlignment="1">
      <alignment horizontal="left" vertical="center"/>
    </xf>
    <xf numFmtId="0" fontId="15" fillId="0" borderId="22" xfId="23" applyNumberFormat="1" applyFont="1" applyFill="1" applyBorder="1" applyAlignment="1">
      <alignment horizontal="left" vertical="center"/>
    </xf>
    <xf numFmtId="0" fontId="15" fillId="0" borderId="23" xfId="23" applyNumberFormat="1" applyFont="1" applyFill="1" applyBorder="1" applyAlignment="1">
      <alignment horizontal="left" vertical="center"/>
    </xf>
    <xf numFmtId="0" fontId="54" fillId="0" borderId="24" xfId="23" applyNumberFormat="1" applyFont="1" applyFill="1" applyBorder="1" applyAlignment="1">
      <alignment horizontal="center" vertical="center"/>
    </xf>
    <xf numFmtId="0" fontId="15" fillId="0" borderId="23" xfId="23" applyNumberFormat="1" applyFont="1" applyFill="1" applyBorder="1" applyAlignment="1">
      <alignment horizontal="center" vertical="center"/>
    </xf>
    <xf numFmtId="0" fontId="15" fillId="0" borderId="24" xfId="23" applyNumberFormat="1" applyFont="1" applyFill="1" applyBorder="1" applyAlignment="1">
      <alignment horizontal="left" vertical="center"/>
    </xf>
    <xf numFmtId="0" fontId="15" fillId="0" borderId="25" xfId="23" applyNumberFormat="1" applyFont="1" applyFill="1" applyBorder="1" applyAlignment="1">
      <alignment horizontal="left" vertical="center"/>
    </xf>
    <xf numFmtId="0" fontId="15" fillId="0" borderId="28" xfId="23" applyNumberFormat="1" applyFont="1" applyFill="1" applyBorder="1" applyAlignment="1">
      <alignment horizontal="left" vertical="center"/>
    </xf>
    <xf numFmtId="0" fontId="15" fillId="0" borderId="32" xfId="23" applyNumberFormat="1" applyFont="1" applyFill="1" applyBorder="1" applyAlignment="1">
      <alignment horizontal="left" vertical="center"/>
    </xf>
    <xf numFmtId="0" fontId="53" fillId="0" borderId="0" xfId="23" applyNumberFormat="1" applyFont="1" applyFill="1" applyBorder="1" applyAlignment="1">
      <alignment horizontal="left" vertical="top"/>
    </xf>
    <xf numFmtId="0" fontId="0" fillId="0" borderId="0" xfId="0" applyAlignment="1"/>
    <xf numFmtId="0" fontId="13" fillId="0" borderId="34" xfId="23" applyNumberFormat="1" applyFont="1" applyFill="1" applyBorder="1" applyAlignment="1">
      <alignment horizontal="center" vertical="center"/>
    </xf>
    <xf numFmtId="0" fontId="13" fillId="0" borderId="35" xfId="23" applyNumberFormat="1" applyFont="1" applyFill="1" applyBorder="1" applyAlignment="1">
      <alignment horizontal="center" vertical="center"/>
    </xf>
    <xf numFmtId="0" fontId="13" fillId="0" borderId="36" xfId="23" applyNumberFormat="1" applyFont="1" applyFill="1" applyBorder="1" applyAlignment="1">
      <alignment horizontal="center" vertical="center"/>
    </xf>
    <xf numFmtId="0" fontId="13" fillId="0" borderId="37" xfId="23" applyNumberFormat="1" applyFont="1" applyFill="1" applyBorder="1" applyAlignment="1">
      <alignment horizontal="center" vertical="center"/>
    </xf>
    <xf numFmtId="0" fontId="69" fillId="0" borderId="28" xfId="23" applyNumberFormat="1" applyFont="1" applyFill="1" applyBorder="1" applyAlignment="1">
      <alignment horizontal="left" vertical="center"/>
    </xf>
    <xf numFmtId="0" fontId="69" fillId="0" borderId="32" xfId="23" applyNumberFormat="1" applyFont="1" applyFill="1" applyBorder="1" applyAlignment="1">
      <alignment horizontal="left" vertical="center"/>
    </xf>
    <xf numFmtId="0" fontId="52" fillId="0" borderId="0" xfId="23" applyNumberFormat="1" applyFont="1" applyFill="1" applyBorder="1" applyAlignment="1">
      <alignment horizontal="left"/>
    </xf>
    <xf numFmtId="0" fontId="10" fillId="0" borderId="0" xfId="23" applyNumberFormat="1" applyFont="1" applyFill="1" applyBorder="1" applyAlignment="1">
      <alignment horizontal="left"/>
    </xf>
    <xf numFmtId="0" fontId="11" fillId="0" borderId="0" xfId="23" applyNumberFormat="1" applyFont="1" applyFill="1" applyBorder="1" applyAlignment="1">
      <alignment horizontal="center"/>
    </xf>
    <xf numFmtId="0" fontId="11" fillId="0" borderId="0" xfId="23" applyNumberFormat="1" applyFont="1" applyFill="1" applyBorder="1" applyAlignment="1">
      <alignment horizontal="left"/>
    </xf>
    <xf numFmtId="0" fontId="51" fillId="0" borderId="7" xfId="23" applyNumberFormat="1" applyFont="1" applyFill="1" applyBorder="1" applyAlignment="1">
      <alignment horizontal="center"/>
    </xf>
    <xf numFmtId="0" fontId="7" fillId="0" borderId="0" xfId="23" applyNumberFormat="1" applyFont="1" applyFill="1" applyBorder="1" applyAlignment="1">
      <alignment horizontal="center"/>
    </xf>
    <xf numFmtId="0" fontId="7" fillId="0" borderId="8" xfId="23" applyNumberFormat="1" applyFont="1" applyFill="1" applyBorder="1" applyAlignment="1">
      <alignment horizontal="center"/>
    </xf>
    <xf numFmtId="0" fontId="8" fillId="0" borderId="7" xfId="23" applyNumberFormat="1" applyFont="1" applyFill="1" applyBorder="1" applyAlignment="1">
      <alignment horizontal="center"/>
    </xf>
    <xf numFmtId="0" fontId="8" fillId="0" borderId="0" xfId="23" applyNumberFormat="1" applyFont="1" applyFill="1" applyBorder="1" applyAlignment="1">
      <alignment horizontal="center"/>
    </xf>
    <xf numFmtId="0" fontId="8" fillId="0" borderId="8" xfId="23" applyNumberFormat="1" applyFont="1" applyFill="1" applyBorder="1" applyAlignment="1">
      <alignment horizontal="center"/>
    </xf>
    <xf numFmtId="0" fontId="10" fillId="0" borderId="2" xfId="23" applyNumberFormat="1" applyFont="1" applyFill="1" applyBorder="1" applyAlignment="1">
      <alignment horizontal="left"/>
    </xf>
    <xf numFmtId="0" fontId="23" fillId="0" borderId="0" xfId="20" applyFont="1" applyAlignment="1">
      <alignment horizontal="center" vertical="center"/>
    </xf>
    <xf numFmtId="0" fontId="3" fillId="0" borderId="0" xfId="0" applyFont="1" applyAlignment="1">
      <alignment vertical="center"/>
    </xf>
    <xf numFmtId="0" fontId="3" fillId="0" borderId="0" xfId="20" applyFont="1" applyAlignment="1">
      <alignment horizontal="center" vertical="center"/>
    </xf>
    <xf numFmtId="10" fontId="3" fillId="0" borderId="0" xfId="20" applyNumberFormat="1" applyFont="1" applyAlignment="1">
      <alignment horizontal="center" vertical="center"/>
    </xf>
    <xf numFmtId="0" fontId="20" fillId="0" borderId="0" xfId="20" applyFont="1" applyAlignment="1">
      <alignment horizontal="left" vertical="center"/>
    </xf>
    <xf numFmtId="0" fontId="25" fillId="0" borderId="0" xfId="20" applyFont="1" applyAlignment="1">
      <alignment horizontal="center" vertical="center"/>
    </xf>
    <xf numFmtId="0" fontId="3" fillId="0" borderId="0" xfId="0" applyFont="1" applyAlignment="1">
      <alignment horizontal="center" vertical="center"/>
    </xf>
    <xf numFmtId="49" fontId="3" fillId="0" borderId="0" xfId="20" applyNumberFormat="1" applyFont="1" applyAlignment="1">
      <alignment horizontal="center" vertical="center"/>
    </xf>
    <xf numFmtId="0" fontId="19" fillId="0" borderId="0" xfId="11" applyFont="1" applyAlignment="1">
      <alignment horizontal="center"/>
    </xf>
    <xf numFmtId="10" fontId="19" fillId="0" borderId="0" xfId="11" applyNumberFormat="1" applyFont="1" applyAlignment="1">
      <alignment horizontal="center"/>
    </xf>
    <xf numFmtId="0" fontId="6" fillId="0" borderId="0" xfId="11" applyFont="1" applyAlignment="1">
      <alignment horizontal="left" vertical="center"/>
    </xf>
    <xf numFmtId="176" fontId="3" fillId="0" borderId="0" xfId="20" applyNumberFormat="1" applyFont="1" applyAlignment="1">
      <alignment horizontal="center" vertical="center"/>
    </xf>
    <xf numFmtId="176" fontId="19" fillId="0" borderId="0" xfId="11" applyNumberFormat="1" applyFont="1" applyAlignment="1">
      <alignment horizontal="center"/>
    </xf>
    <xf numFmtId="0" fontId="3" fillId="0" borderId="0" xfId="9" applyFont="1" applyAlignment="1">
      <alignment horizontal="center" vertical="center"/>
    </xf>
    <xf numFmtId="0" fontId="3" fillId="0" borderId="0" xfId="6" applyFont="1" applyAlignment="1">
      <alignment horizontal="center" vertical="center"/>
    </xf>
    <xf numFmtId="0" fontId="6" fillId="0" borderId="0" xfId="20" applyFont="1" applyAlignment="1">
      <alignment horizontal="center" vertical="center"/>
    </xf>
    <xf numFmtId="10" fontId="6" fillId="0" borderId="0" xfId="0" applyNumberFormat="1" applyFont="1" applyAlignment="1">
      <alignment horizontal="center"/>
    </xf>
    <xf numFmtId="0" fontId="6" fillId="0" borderId="0" xfId="0" applyFont="1" applyAlignment="1">
      <alignment vertical="center"/>
    </xf>
    <xf numFmtId="0" fontId="19" fillId="0" borderId="0" xfId="20" applyFont="1" applyAlignment="1">
      <alignment horizontal="center" vertical="center"/>
    </xf>
    <xf numFmtId="10" fontId="25" fillId="0" borderId="0" xfId="0" applyNumberFormat="1" applyFont="1" applyAlignment="1">
      <alignment horizontal="center" vertical="center"/>
    </xf>
    <xf numFmtId="0" fontId="33" fillId="0" borderId="0" xfId="0"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right" vertical="center"/>
    </xf>
    <xf numFmtId="0" fontId="6" fillId="0" borderId="0" xfId="20" applyFont="1" applyAlignment="1">
      <alignment horizontal="left" vertical="center"/>
    </xf>
  </cellXfs>
  <cellStyles count="27">
    <cellStyle name="Excel Built-in Normal" xfId="1" xr:uid="{00000000-0005-0000-0000-000000000000}"/>
    <cellStyle name="Excel Built-in Normal 2" xfId="2" xr:uid="{00000000-0005-0000-0000-000001000000}"/>
    <cellStyle name="Excel Built-in Normal 3" xfId="25" xr:uid="{00000000-0005-0000-0000-000002000000}"/>
    <cellStyle name="通貨 2" xfId="3" xr:uid="{00000000-0005-0000-0000-000003000000}"/>
    <cellStyle name="標準" xfId="0" builtinId="0"/>
    <cellStyle name="標準 10 2" xfId="4" xr:uid="{00000000-0005-0000-0000-000005000000}"/>
    <cellStyle name="標準 11" xfId="5" xr:uid="{00000000-0005-0000-0000-000006000000}"/>
    <cellStyle name="標準 13" xfId="26" xr:uid="{00000000-0005-0000-0000-000007000000}"/>
    <cellStyle name="標準 2" xfId="6" xr:uid="{00000000-0005-0000-0000-000008000000}"/>
    <cellStyle name="標準 2 2" xfId="7" xr:uid="{00000000-0005-0000-0000-000009000000}"/>
    <cellStyle name="標準 3" xfId="8" xr:uid="{00000000-0005-0000-0000-00000A000000}"/>
    <cellStyle name="標準 3 2" xfId="9" xr:uid="{00000000-0005-0000-0000-00000B000000}"/>
    <cellStyle name="標準 3_登録ナンバー" xfId="10" xr:uid="{00000000-0005-0000-0000-00000C000000}"/>
    <cellStyle name="標準 3_登録ナンバー 2" xfId="11" xr:uid="{00000000-0005-0000-0000-00000D000000}"/>
    <cellStyle name="標準 4" xfId="12" xr:uid="{00000000-0005-0000-0000-00000E000000}"/>
    <cellStyle name="標準 4 2" xfId="13" xr:uid="{00000000-0005-0000-0000-00000F000000}"/>
    <cellStyle name="標準 5" xfId="14" xr:uid="{00000000-0005-0000-0000-000010000000}"/>
    <cellStyle name="標準 6" xfId="15" xr:uid="{00000000-0005-0000-0000-000011000000}"/>
    <cellStyle name="標準 6 2" xfId="16" xr:uid="{00000000-0005-0000-0000-000012000000}"/>
    <cellStyle name="標準 8" xfId="17" xr:uid="{00000000-0005-0000-0000-000013000000}"/>
    <cellStyle name="標準 9 2" xfId="18" xr:uid="{00000000-0005-0000-0000-000014000000}"/>
    <cellStyle name="標準_Book2" xfId="24" xr:uid="{00000000-0005-0000-0000-000015000000}"/>
    <cellStyle name="標準_Book2 2" xfId="19" xr:uid="{00000000-0005-0000-0000-000016000000}"/>
    <cellStyle name="標準_Book2_登録ナンバー" xfId="20" xr:uid="{00000000-0005-0000-0000-000017000000}"/>
    <cellStyle name="標準_Sheet1_登録ナンバー" xfId="21" xr:uid="{00000000-0005-0000-0000-000018000000}"/>
    <cellStyle name="標準_登録ナンバー" xfId="22" xr:uid="{00000000-0005-0000-0000-000019000000}"/>
    <cellStyle name="標準_要項　第８回NEWミックス" xfId="23" xr:uid="{00000000-0005-0000-0000-00001A000000}"/>
  </cellStyles>
  <dxfs count="9">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542925</xdr:colOff>
      <xdr:row>559</xdr:row>
      <xdr:rowOff>114300</xdr:rowOff>
    </xdr:from>
    <xdr:to>
      <xdr:col>2</xdr:col>
      <xdr:colOff>85725</xdr:colOff>
      <xdr:row>559</xdr:row>
      <xdr:rowOff>114300</xdr:rowOff>
    </xdr:to>
    <xdr:sp macro="" textlink="">
      <xdr:nvSpPr>
        <xdr:cNvPr id="4121" name="Line 8">
          <a:extLst>
            <a:ext uri="{FF2B5EF4-FFF2-40B4-BE49-F238E27FC236}">
              <a16:creationId xmlns:a16="http://schemas.microsoft.com/office/drawing/2014/main" id="{EFD7C11B-AC9E-4C7C-B3D2-D37990DE90DC}"/>
            </a:ext>
          </a:extLst>
        </xdr:cNvPr>
        <xdr:cNvSpPr>
          <a:spLocks noChangeShapeType="1"/>
        </xdr:cNvSpPr>
      </xdr:nvSpPr>
      <xdr:spPr bwMode="auto">
        <a:xfrm flipH="1">
          <a:off x="971550" y="96135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446</xdr:row>
      <xdr:rowOff>114300</xdr:rowOff>
    </xdr:from>
    <xdr:to>
      <xdr:col>2</xdr:col>
      <xdr:colOff>85725</xdr:colOff>
      <xdr:row>446</xdr:row>
      <xdr:rowOff>114300</xdr:rowOff>
    </xdr:to>
    <xdr:sp macro="" textlink="">
      <xdr:nvSpPr>
        <xdr:cNvPr id="4122" name="Line 8">
          <a:extLst>
            <a:ext uri="{FF2B5EF4-FFF2-40B4-BE49-F238E27FC236}">
              <a16:creationId xmlns:a16="http://schemas.microsoft.com/office/drawing/2014/main" id="{986A575A-2310-4A2B-ABC0-FCDFB4AF7A7B}"/>
            </a:ext>
          </a:extLst>
        </xdr:cNvPr>
        <xdr:cNvSpPr>
          <a:spLocks noChangeShapeType="1"/>
        </xdr:cNvSpPr>
      </xdr:nvSpPr>
      <xdr:spPr bwMode="auto">
        <a:xfrm flipH="1">
          <a:off x="971550" y="7657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453</xdr:row>
      <xdr:rowOff>114300</xdr:rowOff>
    </xdr:from>
    <xdr:to>
      <xdr:col>2</xdr:col>
      <xdr:colOff>85725</xdr:colOff>
      <xdr:row>453</xdr:row>
      <xdr:rowOff>114300</xdr:rowOff>
    </xdr:to>
    <xdr:sp macro="" textlink="">
      <xdr:nvSpPr>
        <xdr:cNvPr id="4123" name="Line 8">
          <a:extLst>
            <a:ext uri="{FF2B5EF4-FFF2-40B4-BE49-F238E27FC236}">
              <a16:creationId xmlns:a16="http://schemas.microsoft.com/office/drawing/2014/main" id="{6E42DFC9-320C-404E-A144-C39E1C082AE5}"/>
            </a:ext>
          </a:extLst>
        </xdr:cNvPr>
        <xdr:cNvSpPr>
          <a:spLocks noChangeShapeType="1"/>
        </xdr:cNvSpPr>
      </xdr:nvSpPr>
      <xdr:spPr bwMode="auto">
        <a:xfrm flipH="1">
          <a:off x="971550" y="77771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481</xdr:row>
      <xdr:rowOff>95250</xdr:rowOff>
    </xdr:from>
    <xdr:to>
      <xdr:col>2</xdr:col>
      <xdr:colOff>38100</xdr:colOff>
      <xdr:row>481</xdr:row>
      <xdr:rowOff>104775</xdr:rowOff>
    </xdr:to>
    <xdr:sp macro="" textlink="">
      <xdr:nvSpPr>
        <xdr:cNvPr id="4124" name="Line 7">
          <a:extLst>
            <a:ext uri="{FF2B5EF4-FFF2-40B4-BE49-F238E27FC236}">
              <a16:creationId xmlns:a16="http://schemas.microsoft.com/office/drawing/2014/main" id="{0C276180-D20E-4EE5-8761-19443BCA7F8B}"/>
            </a:ext>
          </a:extLst>
        </xdr:cNvPr>
        <xdr:cNvSpPr>
          <a:spLocks noChangeShapeType="1"/>
        </xdr:cNvSpPr>
      </xdr:nvSpPr>
      <xdr:spPr bwMode="auto">
        <a:xfrm flipH="1" flipV="1">
          <a:off x="971550" y="825531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482</xdr:row>
      <xdr:rowOff>114300</xdr:rowOff>
    </xdr:from>
    <xdr:to>
      <xdr:col>2</xdr:col>
      <xdr:colOff>0</xdr:colOff>
      <xdr:row>482</xdr:row>
      <xdr:rowOff>114300</xdr:rowOff>
    </xdr:to>
    <xdr:sp macro="" textlink="">
      <xdr:nvSpPr>
        <xdr:cNvPr id="4125" name="Line 8">
          <a:extLst>
            <a:ext uri="{FF2B5EF4-FFF2-40B4-BE49-F238E27FC236}">
              <a16:creationId xmlns:a16="http://schemas.microsoft.com/office/drawing/2014/main" id="{DA58588A-FDA3-4E97-AC81-02286F81F428}"/>
            </a:ext>
          </a:extLst>
        </xdr:cNvPr>
        <xdr:cNvSpPr>
          <a:spLocks noChangeShapeType="1"/>
        </xdr:cNvSpPr>
      </xdr:nvSpPr>
      <xdr:spPr bwMode="auto">
        <a:xfrm flipH="1">
          <a:off x="971550" y="82743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215</xdr:row>
      <xdr:rowOff>95250</xdr:rowOff>
    </xdr:from>
    <xdr:to>
      <xdr:col>3</xdr:col>
      <xdr:colOff>38100</xdr:colOff>
      <xdr:row>215</xdr:row>
      <xdr:rowOff>104775</xdr:rowOff>
    </xdr:to>
    <xdr:sp macro="" textlink="">
      <xdr:nvSpPr>
        <xdr:cNvPr id="4126" name="Line 7">
          <a:extLst>
            <a:ext uri="{FF2B5EF4-FFF2-40B4-BE49-F238E27FC236}">
              <a16:creationId xmlns:a16="http://schemas.microsoft.com/office/drawing/2014/main" id="{2724C0AF-3266-46B2-A2F9-A457F07D7789}"/>
            </a:ext>
          </a:extLst>
        </xdr:cNvPr>
        <xdr:cNvSpPr>
          <a:spLocks noChangeShapeType="1"/>
        </xdr:cNvSpPr>
      </xdr:nvSpPr>
      <xdr:spPr bwMode="auto">
        <a:xfrm flipH="1" flipV="1">
          <a:off x="971550" y="369474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216</xdr:row>
      <xdr:rowOff>114300</xdr:rowOff>
    </xdr:from>
    <xdr:to>
      <xdr:col>3</xdr:col>
      <xdr:colOff>0</xdr:colOff>
      <xdr:row>216</xdr:row>
      <xdr:rowOff>114300</xdr:rowOff>
    </xdr:to>
    <xdr:sp macro="" textlink="">
      <xdr:nvSpPr>
        <xdr:cNvPr id="4127" name="Line 8">
          <a:extLst>
            <a:ext uri="{FF2B5EF4-FFF2-40B4-BE49-F238E27FC236}">
              <a16:creationId xmlns:a16="http://schemas.microsoft.com/office/drawing/2014/main" id="{1B6416D4-65BA-4E6E-90E4-6D44FFCBD3E9}"/>
            </a:ext>
          </a:extLst>
        </xdr:cNvPr>
        <xdr:cNvSpPr>
          <a:spLocks noChangeShapeType="1"/>
        </xdr:cNvSpPr>
      </xdr:nvSpPr>
      <xdr:spPr bwMode="auto">
        <a:xfrm flipH="1">
          <a:off x="971550" y="371379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444</xdr:row>
      <xdr:rowOff>114300</xdr:rowOff>
    </xdr:from>
    <xdr:to>
      <xdr:col>2</xdr:col>
      <xdr:colOff>85725</xdr:colOff>
      <xdr:row>444</xdr:row>
      <xdr:rowOff>114300</xdr:rowOff>
    </xdr:to>
    <xdr:sp macro="" textlink="">
      <xdr:nvSpPr>
        <xdr:cNvPr id="4128" name="Line 8">
          <a:extLst>
            <a:ext uri="{FF2B5EF4-FFF2-40B4-BE49-F238E27FC236}">
              <a16:creationId xmlns:a16="http://schemas.microsoft.com/office/drawing/2014/main" id="{899E51EF-CDD0-4412-8F89-A3A2C2BD4A01}"/>
            </a:ext>
          </a:extLst>
        </xdr:cNvPr>
        <xdr:cNvSpPr>
          <a:spLocks noChangeShapeType="1"/>
        </xdr:cNvSpPr>
      </xdr:nvSpPr>
      <xdr:spPr bwMode="auto">
        <a:xfrm flipH="1">
          <a:off x="971550" y="76228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95250</xdr:rowOff>
    </xdr:from>
    <xdr:to>
      <xdr:col>2</xdr:col>
      <xdr:colOff>38100</xdr:colOff>
      <xdr:row>471</xdr:row>
      <xdr:rowOff>104775</xdr:rowOff>
    </xdr:to>
    <xdr:sp macro="" textlink="">
      <xdr:nvSpPr>
        <xdr:cNvPr id="4129" name="Line 7">
          <a:extLst>
            <a:ext uri="{FF2B5EF4-FFF2-40B4-BE49-F238E27FC236}">
              <a16:creationId xmlns:a16="http://schemas.microsoft.com/office/drawing/2014/main" id="{2B3FD829-DB70-420E-8307-ABD249368F39}"/>
            </a:ext>
          </a:extLst>
        </xdr:cNvPr>
        <xdr:cNvSpPr>
          <a:spLocks noChangeShapeType="1"/>
        </xdr:cNvSpPr>
      </xdr:nvSpPr>
      <xdr:spPr bwMode="auto">
        <a:xfrm flipH="1" flipV="1">
          <a:off x="971550" y="808386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472</xdr:row>
      <xdr:rowOff>114300</xdr:rowOff>
    </xdr:from>
    <xdr:to>
      <xdr:col>2</xdr:col>
      <xdr:colOff>0</xdr:colOff>
      <xdr:row>472</xdr:row>
      <xdr:rowOff>114300</xdr:rowOff>
    </xdr:to>
    <xdr:sp macro="" textlink="">
      <xdr:nvSpPr>
        <xdr:cNvPr id="4130" name="Line 8">
          <a:extLst>
            <a:ext uri="{FF2B5EF4-FFF2-40B4-BE49-F238E27FC236}">
              <a16:creationId xmlns:a16="http://schemas.microsoft.com/office/drawing/2014/main" id="{11DEF6DF-C293-41A1-9C8B-DE8FF7FEC81A}"/>
            </a:ext>
          </a:extLst>
        </xdr:cNvPr>
        <xdr:cNvSpPr>
          <a:spLocks noChangeShapeType="1"/>
        </xdr:cNvSpPr>
      </xdr:nvSpPr>
      <xdr:spPr bwMode="auto">
        <a:xfrm flipH="1">
          <a:off x="971550" y="8102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204</xdr:row>
      <xdr:rowOff>95250</xdr:rowOff>
    </xdr:from>
    <xdr:to>
      <xdr:col>3</xdr:col>
      <xdr:colOff>38100</xdr:colOff>
      <xdr:row>204</xdr:row>
      <xdr:rowOff>104775</xdr:rowOff>
    </xdr:to>
    <xdr:sp macro="" textlink="">
      <xdr:nvSpPr>
        <xdr:cNvPr id="4131" name="Line 7">
          <a:extLst>
            <a:ext uri="{FF2B5EF4-FFF2-40B4-BE49-F238E27FC236}">
              <a16:creationId xmlns:a16="http://schemas.microsoft.com/office/drawing/2014/main" id="{9EB5F87A-0E90-4A44-A722-E9DB3300B1D7}"/>
            </a:ext>
          </a:extLst>
        </xdr:cNvPr>
        <xdr:cNvSpPr>
          <a:spLocks noChangeShapeType="1"/>
        </xdr:cNvSpPr>
      </xdr:nvSpPr>
      <xdr:spPr bwMode="auto">
        <a:xfrm flipH="1" flipV="1">
          <a:off x="971550" y="3506152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205</xdr:row>
      <xdr:rowOff>114300</xdr:rowOff>
    </xdr:from>
    <xdr:to>
      <xdr:col>3</xdr:col>
      <xdr:colOff>0</xdr:colOff>
      <xdr:row>205</xdr:row>
      <xdr:rowOff>114300</xdr:rowOff>
    </xdr:to>
    <xdr:sp macro="" textlink="">
      <xdr:nvSpPr>
        <xdr:cNvPr id="4132" name="Line 8">
          <a:extLst>
            <a:ext uri="{FF2B5EF4-FFF2-40B4-BE49-F238E27FC236}">
              <a16:creationId xmlns:a16="http://schemas.microsoft.com/office/drawing/2014/main" id="{1F5384EB-4B6F-4931-BA44-719DE7F66AA3}"/>
            </a:ext>
          </a:extLst>
        </xdr:cNvPr>
        <xdr:cNvSpPr>
          <a:spLocks noChangeShapeType="1"/>
        </xdr:cNvSpPr>
      </xdr:nvSpPr>
      <xdr:spPr bwMode="auto">
        <a:xfrm flipH="1">
          <a:off x="971550" y="3525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530</xdr:row>
      <xdr:rowOff>114300</xdr:rowOff>
    </xdr:from>
    <xdr:to>
      <xdr:col>2</xdr:col>
      <xdr:colOff>76200</xdr:colOff>
      <xdr:row>530</xdr:row>
      <xdr:rowOff>114300</xdr:rowOff>
    </xdr:to>
    <xdr:sp macro="" textlink="">
      <xdr:nvSpPr>
        <xdr:cNvPr id="4133" name="Line 8">
          <a:extLst>
            <a:ext uri="{FF2B5EF4-FFF2-40B4-BE49-F238E27FC236}">
              <a16:creationId xmlns:a16="http://schemas.microsoft.com/office/drawing/2014/main" id="{124738D1-A4D3-44B7-8C59-584E10BE1DF1}"/>
            </a:ext>
          </a:extLst>
        </xdr:cNvPr>
        <xdr:cNvSpPr>
          <a:spLocks noChangeShapeType="1"/>
        </xdr:cNvSpPr>
      </xdr:nvSpPr>
      <xdr:spPr bwMode="auto">
        <a:xfrm flipH="1">
          <a:off x="971550" y="9097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425</xdr:row>
      <xdr:rowOff>114300</xdr:rowOff>
    </xdr:from>
    <xdr:to>
      <xdr:col>2</xdr:col>
      <xdr:colOff>76200</xdr:colOff>
      <xdr:row>425</xdr:row>
      <xdr:rowOff>114300</xdr:rowOff>
    </xdr:to>
    <xdr:sp macro="" textlink="">
      <xdr:nvSpPr>
        <xdr:cNvPr id="4134" name="Line 8">
          <a:extLst>
            <a:ext uri="{FF2B5EF4-FFF2-40B4-BE49-F238E27FC236}">
              <a16:creationId xmlns:a16="http://schemas.microsoft.com/office/drawing/2014/main" id="{A7FB7323-75BC-4222-B300-09CEE0093F1C}"/>
            </a:ext>
          </a:extLst>
        </xdr:cNvPr>
        <xdr:cNvSpPr>
          <a:spLocks noChangeShapeType="1"/>
        </xdr:cNvSpPr>
      </xdr:nvSpPr>
      <xdr:spPr bwMode="auto">
        <a:xfrm flipH="1">
          <a:off x="971550" y="72971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530</xdr:row>
      <xdr:rowOff>114300</xdr:rowOff>
    </xdr:from>
    <xdr:to>
      <xdr:col>2</xdr:col>
      <xdr:colOff>76200</xdr:colOff>
      <xdr:row>530</xdr:row>
      <xdr:rowOff>114300</xdr:rowOff>
    </xdr:to>
    <xdr:sp macro="" textlink="">
      <xdr:nvSpPr>
        <xdr:cNvPr id="4135" name="Line 8">
          <a:extLst>
            <a:ext uri="{FF2B5EF4-FFF2-40B4-BE49-F238E27FC236}">
              <a16:creationId xmlns:a16="http://schemas.microsoft.com/office/drawing/2014/main" id="{FF4A1C26-AA7D-42F7-8CCC-38D946D63145}"/>
            </a:ext>
          </a:extLst>
        </xdr:cNvPr>
        <xdr:cNvSpPr>
          <a:spLocks noChangeShapeType="1"/>
        </xdr:cNvSpPr>
      </xdr:nvSpPr>
      <xdr:spPr bwMode="auto">
        <a:xfrm flipH="1">
          <a:off x="971550" y="9097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425</xdr:row>
      <xdr:rowOff>114300</xdr:rowOff>
    </xdr:from>
    <xdr:to>
      <xdr:col>2</xdr:col>
      <xdr:colOff>76200</xdr:colOff>
      <xdr:row>425</xdr:row>
      <xdr:rowOff>114300</xdr:rowOff>
    </xdr:to>
    <xdr:sp macro="" textlink="">
      <xdr:nvSpPr>
        <xdr:cNvPr id="4136" name="Line 8">
          <a:extLst>
            <a:ext uri="{FF2B5EF4-FFF2-40B4-BE49-F238E27FC236}">
              <a16:creationId xmlns:a16="http://schemas.microsoft.com/office/drawing/2014/main" id="{5CE94855-AF59-4AB5-9E74-54F6C551C335}"/>
            </a:ext>
          </a:extLst>
        </xdr:cNvPr>
        <xdr:cNvSpPr>
          <a:spLocks noChangeShapeType="1"/>
        </xdr:cNvSpPr>
      </xdr:nvSpPr>
      <xdr:spPr bwMode="auto">
        <a:xfrm flipH="1">
          <a:off x="971550" y="72971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417</xdr:row>
      <xdr:rowOff>114300</xdr:rowOff>
    </xdr:from>
    <xdr:to>
      <xdr:col>2</xdr:col>
      <xdr:colOff>76200</xdr:colOff>
      <xdr:row>417</xdr:row>
      <xdr:rowOff>114300</xdr:rowOff>
    </xdr:to>
    <xdr:sp macro="" textlink="">
      <xdr:nvSpPr>
        <xdr:cNvPr id="4137" name="Line 8">
          <a:extLst>
            <a:ext uri="{FF2B5EF4-FFF2-40B4-BE49-F238E27FC236}">
              <a16:creationId xmlns:a16="http://schemas.microsoft.com/office/drawing/2014/main" id="{60FD94C1-06F2-4CEE-B1F2-CFEE6EAAFEBB}"/>
            </a:ext>
          </a:extLst>
        </xdr:cNvPr>
        <xdr:cNvSpPr>
          <a:spLocks noChangeShapeType="1"/>
        </xdr:cNvSpPr>
      </xdr:nvSpPr>
      <xdr:spPr bwMode="auto">
        <a:xfrm flipH="1">
          <a:off x="971550" y="71599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445</xdr:row>
      <xdr:rowOff>95250</xdr:rowOff>
    </xdr:from>
    <xdr:to>
      <xdr:col>2</xdr:col>
      <xdr:colOff>38100</xdr:colOff>
      <xdr:row>445</xdr:row>
      <xdr:rowOff>104775</xdr:rowOff>
    </xdr:to>
    <xdr:sp macro="" textlink="">
      <xdr:nvSpPr>
        <xdr:cNvPr id="4138" name="Line 7">
          <a:extLst>
            <a:ext uri="{FF2B5EF4-FFF2-40B4-BE49-F238E27FC236}">
              <a16:creationId xmlns:a16="http://schemas.microsoft.com/office/drawing/2014/main" id="{AF72D1BD-9480-47C2-8718-DB411C87DCA7}"/>
            </a:ext>
          </a:extLst>
        </xdr:cNvPr>
        <xdr:cNvSpPr>
          <a:spLocks noChangeShapeType="1"/>
        </xdr:cNvSpPr>
      </xdr:nvSpPr>
      <xdr:spPr bwMode="auto">
        <a:xfrm flipH="1" flipV="1">
          <a:off x="971550" y="763809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446</xdr:row>
      <xdr:rowOff>114300</xdr:rowOff>
    </xdr:from>
    <xdr:to>
      <xdr:col>2</xdr:col>
      <xdr:colOff>0</xdr:colOff>
      <xdr:row>446</xdr:row>
      <xdr:rowOff>114300</xdr:rowOff>
    </xdr:to>
    <xdr:sp macro="" textlink="">
      <xdr:nvSpPr>
        <xdr:cNvPr id="4139" name="Line 8">
          <a:extLst>
            <a:ext uri="{FF2B5EF4-FFF2-40B4-BE49-F238E27FC236}">
              <a16:creationId xmlns:a16="http://schemas.microsoft.com/office/drawing/2014/main" id="{361E7B22-A5F0-4612-9B39-C8A1779747F0}"/>
            </a:ext>
          </a:extLst>
        </xdr:cNvPr>
        <xdr:cNvSpPr>
          <a:spLocks noChangeShapeType="1"/>
        </xdr:cNvSpPr>
      </xdr:nvSpPr>
      <xdr:spPr bwMode="auto">
        <a:xfrm flipH="1">
          <a:off x="971550" y="765714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444</xdr:row>
      <xdr:rowOff>114300</xdr:rowOff>
    </xdr:from>
    <xdr:to>
      <xdr:col>2</xdr:col>
      <xdr:colOff>85725</xdr:colOff>
      <xdr:row>444</xdr:row>
      <xdr:rowOff>114300</xdr:rowOff>
    </xdr:to>
    <xdr:sp macro="" textlink="">
      <xdr:nvSpPr>
        <xdr:cNvPr id="4140" name="Line 8">
          <a:extLst>
            <a:ext uri="{FF2B5EF4-FFF2-40B4-BE49-F238E27FC236}">
              <a16:creationId xmlns:a16="http://schemas.microsoft.com/office/drawing/2014/main" id="{E9E3A267-F272-4B22-AB34-291641A991F2}"/>
            </a:ext>
          </a:extLst>
        </xdr:cNvPr>
        <xdr:cNvSpPr>
          <a:spLocks noChangeShapeType="1"/>
        </xdr:cNvSpPr>
      </xdr:nvSpPr>
      <xdr:spPr bwMode="auto">
        <a:xfrm flipH="1">
          <a:off x="971550" y="76228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471</xdr:row>
      <xdr:rowOff>95250</xdr:rowOff>
    </xdr:from>
    <xdr:to>
      <xdr:col>2</xdr:col>
      <xdr:colOff>38100</xdr:colOff>
      <xdr:row>471</xdr:row>
      <xdr:rowOff>104775</xdr:rowOff>
    </xdr:to>
    <xdr:sp macro="" textlink="">
      <xdr:nvSpPr>
        <xdr:cNvPr id="4141" name="Line 7">
          <a:extLst>
            <a:ext uri="{FF2B5EF4-FFF2-40B4-BE49-F238E27FC236}">
              <a16:creationId xmlns:a16="http://schemas.microsoft.com/office/drawing/2014/main" id="{864C9E44-E7E6-4D3C-B745-B04EF08B4435}"/>
            </a:ext>
          </a:extLst>
        </xdr:cNvPr>
        <xdr:cNvSpPr>
          <a:spLocks noChangeShapeType="1"/>
        </xdr:cNvSpPr>
      </xdr:nvSpPr>
      <xdr:spPr bwMode="auto">
        <a:xfrm flipH="1" flipV="1">
          <a:off x="971550" y="8083867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472</xdr:row>
      <xdr:rowOff>114300</xdr:rowOff>
    </xdr:from>
    <xdr:to>
      <xdr:col>2</xdr:col>
      <xdr:colOff>0</xdr:colOff>
      <xdr:row>472</xdr:row>
      <xdr:rowOff>114300</xdr:rowOff>
    </xdr:to>
    <xdr:sp macro="" textlink="">
      <xdr:nvSpPr>
        <xdr:cNvPr id="4142" name="Line 8">
          <a:extLst>
            <a:ext uri="{FF2B5EF4-FFF2-40B4-BE49-F238E27FC236}">
              <a16:creationId xmlns:a16="http://schemas.microsoft.com/office/drawing/2014/main" id="{FB84511F-1976-4174-8CA8-5875FD13DDF3}"/>
            </a:ext>
          </a:extLst>
        </xdr:cNvPr>
        <xdr:cNvSpPr>
          <a:spLocks noChangeShapeType="1"/>
        </xdr:cNvSpPr>
      </xdr:nvSpPr>
      <xdr:spPr bwMode="auto">
        <a:xfrm flipH="1">
          <a:off x="971550" y="81029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204</xdr:row>
      <xdr:rowOff>95250</xdr:rowOff>
    </xdr:from>
    <xdr:to>
      <xdr:col>3</xdr:col>
      <xdr:colOff>38100</xdr:colOff>
      <xdr:row>204</xdr:row>
      <xdr:rowOff>104775</xdr:rowOff>
    </xdr:to>
    <xdr:sp macro="" textlink="">
      <xdr:nvSpPr>
        <xdr:cNvPr id="4143" name="Line 7">
          <a:extLst>
            <a:ext uri="{FF2B5EF4-FFF2-40B4-BE49-F238E27FC236}">
              <a16:creationId xmlns:a16="http://schemas.microsoft.com/office/drawing/2014/main" id="{9DFE3E0F-64CC-47B2-992D-0DA528252026}"/>
            </a:ext>
          </a:extLst>
        </xdr:cNvPr>
        <xdr:cNvSpPr>
          <a:spLocks noChangeShapeType="1"/>
        </xdr:cNvSpPr>
      </xdr:nvSpPr>
      <xdr:spPr bwMode="auto">
        <a:xfrm flipH="1" flipV="1">
          <a:off x="971550" y="35061525"/>
          <a:ext cx="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205</xdr:row>
      <xdr:rowOff>114300</xdr:rowOff>
    </xdr:from>
    <xdr:to>
      <xdr:col>3</xdr:col>
      <xdr:colOff>0</xdr:colOff>
      <xdr:row>205</xdr:row>
      <xdr:rowOff>114300</xdr:rowOff>
    </xdr:to>
    <xdr:sp macro="" textlink="">
      <xdr:nvSpPr>
        <xdr:cNvPr id="4144" name="Line 8">
          <a:extLst>
            <a:ext uri="{FF2B5EF4-FFF2-40B4-BE49-F238E27FC236}">
              <a16:creationId xmlns:a16="http://schemas.microsoft.com/office/drawing/2014/main" id="{D21A4335-19B6-448E-B597-7F3B6C6A0DF9}"/>
            </a:ext>
          </a:extLst>
        </xdr:cNvPr>
        <xdr:cNvSpPr>
          <a:spLocks noChangeShapeType="1"/>
        </xdr:cNvSpPr>
      </xdr:nvSpPr>
      <xdr:spPr bwMode="auto">
        <a:xfrm flipH="1">
          <a:off x="971550" y="35252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360</xdr:row>
      <xdr:rowOff>114300</xdr:rowOff>
    </xdr:from>
    <xdr:to>
      <xdr:col>2</xdr:col>
      <xdr:colOff>85725</xdr:colOff>
      <xdr:row>360</xdr:row>
      <xdr:rowOff>114300</xdr:rowOff>
    </xdr:to>
    <xdr:sp macro="" textlink="">
      <xdr:nvSpPr>
        <xdr:cNvPr id="26" name="Line 8">
          <a:extLst>
            <a:ext uri="{FF2B5EF4-FFF2-40B4-BE49-F238E27FC236}">
              <a16:creationId xmlns:a16="http://schemas.microsoft.com/office/drawing/2014/main" id="{73AD07EB-8580-4C96-98F4-AF23183179AA}"/>
            </a:ext>
          </a:extLst>
        </xdr:cNvPr>
        <xdr:cNvSpPr>
          <a:spLocks noChangeShapeType="1"/>
        </xdr:cNvSpPr>
      </xdr:nvSpPr>
      <xdr:spPr bwMode="auto">
        <a:xfrm flipH="1">
          <a:off x="1609725" y="62036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95250</xdr:rowOff>
    </xdr:from>
    <xdr:to>
      <xdr:col>2</xdr:col>
      <xdr:colOff>47625</xdr:colOff>
      <xdr:row>375</xdr:row>
      <xdr:rowOff>104775</xdr:rowOff>
    </xdr:to>
    <xdr:sp macro="" textlink="">
      <xdr:nvSpPr>
        <xdr:cNvPr id="27" name="Line 7">
          <a:extLst>
            <a:ext uri="{FF2B5EF4-FFF2-40B4-BE49-F238E27FC236}">
              <a16:creationId xmlns:a16="http://schemas.microsoft.com/office/drawing/2014/main" id="{AE5AC7D7-2951-4B09-8CE6-6B58ACBC169C}"/>
            </a:ext>
          </a:extLst>
        </xdr:cNvPr>
        <xdr:cNvSpPr>
          <a:spLocks noChangeShapeType="1"/>
        </xdr:cNvSpPr>
      </xdr:nvSpPr>
      <xdr:spPr bwMode="auto">
        <a:xfrm flipH="1" flipV="1">
          <a:off x="1066800" y="645699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114300</xdr:rowOff>
    </xdr:from>
    <xdr:to>
      <xdr:col>2</xdr:col>
      <xdr:colOff>0</xdr:colOff>
      <xdr:row>376</xdr:row>
      <xdr:rowOff>114300</xdr:rowOff>
    </xdr:to>
    <xdr:sp macro="" textlink="">
      <xdr:nvSpPr>
        <xdr:cNvPr id="28" name="Line 8">
          <a:extLst>
            <a:ext uri="{FF2B5EF4-FFF2-40B4-BE49-F238E27FC236}">
              <a16:creationId xmlns:a16="http://schemas.microsoft.com/office/drawing/2014/main" id="{809FD41B-3CF6-45BB-8E91-B2816D2685DD}"/>
            </a:ext>
          </a:extLst>
        </xdr:cNvPr>
        <xdr:cNvSpPr>
          <a:spLocks noChangeShapeType="1"/>
        </xdr:cNvSpPr>
      </xdr:nvSpPr>
      <xdr:spPr bwMode="auto">
        <a:xfrm flipH="1">
          <a:off x="1066800" y="6475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147</xdr:row>
      <xdr:rowOff>95250</xdr:rowOff>
    </xdr:from>
    <xdr:to>
      <xdr:col>3</xdr:col>
      <xdr:colOff>28575</xdr:colOff>
      <xdr:row>147</xdr:row>
      <xdr:rowOff>104775</xdr:rowOff>
    </xdr:to>
    <xdr:sp macro="" textlink="">
      <xdr:nvSpPr>
        <xdr:cNvPr id="29" name="Line 7">
          <a:extLst>
            <a:ext uri="{FF2B5EF4-FFF2-40B4-BE49-F238E27FC236}">
              <a16:creationId xmlns:a16="http://schemas.microsoft.com/office/drawing/2014/main" id="{69FD43F9-ADB4-40A0-882B-6E8B4E16010E}"/>
            </a:ext>
          </a:extLst>
        </xdr:cNvPr>
        <xdr:cNvSpPr>
          <a:spLocks noChangeShapeType="1"/>
        </xdr:cNvSpPr>
      </xdr:nvSpPr>
      <xdr:spPr bwMode="auto">
        <a:xfrm flipH="1" flipV="1">
          <a:off x="1533525" y="2529840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148</xdr:row>
      <xdr:rowOff>114300</xdr:rowOff>
    </xdr:from>
    <xdr:to>
      <xdr:col>3</xdr:col>
      <xdr:colOff>0</xdr:colOff>
      <xdr:row>148</xdr:row>
      <xdr:rowOff>114300</xdr:rowOff>
    </xdr:to>
    <xdr:sp macro="" textlink="">
      <xdr:nvSpPr>
        <xdr:cNvPr id="30" name="Line 8">
          <a:extLst>
            <a:ext uri="{FF2B5EF4-FFF2-40B4-BE49-F238E27FC236}">
              <a16:creationId xmlns:a16="http://schemas.microsoft.com/office/drawing/2014/main" id="{D18AF79A-EE9D-4EE0-8DB9-5E6ADB4C4D57}"/>
            </a:ext>
          </a:extLst>
        </xdr:cNvPr>
        <xdr:cNvSpPr>
          <a:spLocks noChangeShapeType="1"/>
        </xdr:cNvSpPr>
      </xdr:nvSpPr>
      <xdr:spPr bwMode="auto">
        <a:xfrm flipH="1">
          <a:off x="1609725" y="254889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405</xdr:row>
      <xdr:rowOff>114300</xdr:rowOff>
    </xdr:from>
    <xdr:to>
      <xdr:col>2</xdr:col>
      <xdr:colOff>76200</xdr:colOff>
      <xdr:row>405</xdr:row>
      <xdr:rowOff>114300</xdr:rowOff>
    </xdr:to>
    <xdr:sp macro="" textlink="">
      <xdr:nvSpPr>
        <xdr:cNvPr id="31" name="Line 8">
          <a:extLst>
            <a:ext uri="{FF2B5EF4-FFF2-40B4-BE49-F238E27FC236}">
              <a16:creationId xmlns:a16="http://schemas.microsoft.com/office/drawing/2014/main" id="{29595A61-3B3F-4EE3-9DF5-097E7ECC8A3A}"/>
            </a:ext>
          </a:extLst>
        </xdr:cNvPr>
        <xdr:cNvSpPr>
          <a:spLocks noChangeShapeType="1"/>
        </xdr:cNvSpPr>
      </xdr:nvSpPr>
      <xdr:spPr bwMode="auto">
        <a:xfrm flipH="1">
          <a:off x="1143000" y="6948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341</xdr:row>
      <xdr:rowOff>114300</xdr:rowOff>
    </xdr:from>
    <xdr:to>
      <xdr:col>2</xdr:col>
      <xdr:colOff>76200</xdr:colOff>
      <xdr:row>341</xdr:row>
      <xdr:rowOff>114300</xdr:rowOff>
    </xdr:to>
    <xdr:sp macro="" textlink="">
      <xdr:nvSpPr>
        <xdr:cNvPr id="32" name="Line 8">
          <a:extLst>
            <a:ext uri="{FF2B5EF4-FFF2-40B4-BE49-F238E27FC236}">
              <a16:creationId xmlns:a16="http://schemas.microsoft.com/office/drawing/2014/main" id="{95B248A7-DC93-42DC-8104-4B7C6979D961}"/>
            </a:ext>
          </a:extLst>
        </xdr:cNvPr>
        <xdr:cNvSpPr>
          <a:spLocks noChangeShapeType="1"/>
        </xdr:cNvSpPr>
      </xdr:nvSpPr>
      <xdr:spPr bwMode="auto">
        <a:xfrm flipH="1">
          <a:off x="1143000" y="58683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405</xdr:row>
      <xdr:rowOff>114300</xdr:rowOff>
    </xdr:from>
    <xdr:to>
      <xdr:col>2</xdr:col>
      <xdr:colOff>76200</xdr:colOff>
      <xdr:row>405</xdr:row>
      <xdr:rowOff>114300</xdr:rowOff>
    </xdr:to>
    <xdr:sp macro="" textlink="">
      <xdr:nvSpPr>
        <xdr:cNvPr id="33" name="Line 8">
          <a:extLst>
            <a:ext uri="{FF2B5EF4-FFF2-40B4-BE49-F238E27FC236}">
              <a16:creationId xmlns:a16="http://schemas.microsoft.com/office/drawing/2014/main" id="{8FD60058-7A13-4093-8D47-0B5FBC6B40DC}"/>
            </a:ext>
          </a:extLst>
        </xdr:cNvPr>
        <xdr:cNvSpPr>
          <a:spLocks noChangeShapeType="1"/>
        </xdr:cNvSpPr>
      </xdr:nvSpPr>
      <xdr:spPr bwMode="auto">
        <a:xfrm flipH="1">
          <a:off x="1143000" y="69484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341</xdr:row>
      <xdr:rowOff>114300</xdr:rowOff>
    </xdr:from>
    <xdr:to>
      <xdr:col>2</xdr:col>
      <xdr:colOff>76200</xdr:colOff>
      <xdr:row>341</xdr:row>
      <xdr:rowOff>114300</xdr:rowOff>
    </xdr:to>
    <xdr:sp macro="" textlink="">
      <xdr:nvSpPr>
        <xdr:cNvPr id="34" name="Line 8">
          <a:extLst>
            <a:ext uri="{FF2B5EF4-FFF2-40B4-BE49-F238E27FC236}">
              <a16:creationId xmlns:a16="http://schemas.microsoft.com/office/drawing/2014/main" id="{D843F14A-789E-40A2-9C4D-74B5813811C6}"/>
            </a:ext>
          </a:extLst>
        </xdr:cNvPr>
        <xdr:cNvSpPr>
          <a:spLocks noChangeShapeType="1"/>
        </xdr:cNvSpPr>
      </xdr:nvSpPr>
      <xdr:spPr bwMode="auto">
        <a:xfrm flipH="1">
          <a:off x="1143000" y="58683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333</xdr:row>
      <xdr:rowOff>114300</xdr:rowOff>
    </xdr:from>
    <xdr:to>
      <xdr:col>2</xdr:col>
      <xdr:colOff>76200</xdr:colOff>
      <xdr:row>333</xdr:row>
      <xdr:rowOff>114300</xdr:rowOff>
    </xdr:to>
    <xdr:sp macro="" textlink="">
      <xdr:nvSpPr>
        <xdr:cNvPr id="35" name="Line 8">
          <a:extLst>
            <a:ext uri="{FF2B5EF4-FFF2-40B4-BE49-F238E27FC236}">
              <a16:creationId xmlns:a16="http://schemas.microsoft.com/office/drawing/2014/main" id="{A887B07F-9D68-4F0C-A3EB-C57EE8D88250}"/>
            </a:ext>
          </a:extLst>
        </xdr:cNvPr>
        <xdr:cNvSpPr>
          <a:spLocks noChangeShapeType="1"/>
        </xdr:cNvSpPr>
      </xdr:nvSpPr>
      <xdr:spPr bwMode="auto">
        <a:xfrm flipH="1">
          <a:off x="1143000" y="57292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361</xdr:row>
      <xdr:rowOff>95250</xdr:rowOff>
    </xdr:from>
    <xdr:to>
      <xdr:col>2</xdr:col>
      <xdr:colOff>47625</xdr:colOff>
      <xdr:row>361</xdr:row>
      <xdr:rowOff>104775</xdr:rowOff>
    </xdr:to>
    <xdr:sp macro="" textlink="">
      <xdr:nvSpPr>
        <xdr:cNvPr id="36" name="Line 7">
          <a:extLst>
            <a:ext uri="{FF2B5EF4-FFF2-40B4-BE49-F238E27FC236}">
              <a16:creationId xmlns:a16="http://schemas.microsoft.com/office/drawing/2014/main" id="{5E47983C-754B-4E79-8B6E-A40A111D9801}"/>
            </a:ext>
          </a:extLst>
        </xdr:cNvPr>
        <xdr:cNvSpPr>
          <a:spLocks noChangeShapeType="1"/>
        </xdr:cNvSpPr>
      </xdr:nvSpPr>
      <xdr:spPr bwMode="auto">
        <a:xfrm flipH="1" flipV="1">
          <a:off x="1066800" y="6218872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362</xdr:row>
      <xdr:rowOff>114300</xdr:rowOff>
    </xdr:from>
    <xdr:to>
      <xdr:col>2</xdr:col>
      <xdr:colOff>0</xdr:colOff>
      <xdr:row>362</xdr:row>
      <xdr:rowOff>114300</xdr:rowOff>
    </xdr:to>
    <xdr:sp macro="" textlink="">
      <xdr:nvSpPr>
        <xdr:cNvPr id="37" name="Line 8">
          <a:extLst>
            <a:ext uri="{FF2B5EF4-FFF2-40B4-BE49-F238E27FC236}">
              <a16:creationId xmlns:a16="http://schemas.microsoft.com/office/drawing/2014/main" id="{1A39B52D-3907-45CA-8011-7F3BCA9345F0}"/>
            </a:ext>
          </a:extLst>
        </xdr:cNvPr>
        <xdr:cNvSpPr>
          <a:spLocks noChangeShapeType="1"/>
        </xdr:cNvSpPr>
      </xdr:nvSpPr>
      <xdr:spPr bwMode="auto">
        <a:xfrm flipH="1">
          <a:off x="1066800" y="6237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360</xdr:row>
      <xdr:rowOff>114300</xdr:rowOff>
    </xdr:from>
    <xdr:to>
      <xdr:col>2</xdr:col>
      <xdr:colOff>85725</xdr:colOff>
      <xdr:row>360</xdr:row>
      <xdr:rowOff>114300</xdr:rowOff>
    </xdr:to>
    <xdr:sp macro="" textlink="">
      <xdr:nvSpPr>
        <xdr:cNvPr id="38" name="Line 8">
          <a:extLst>
            <a:ext uri="{FF2B5EF4-FFF2-40B4-BE49-F238E27FC236}">
              <a16:creationId xmlns:a16="http://schemas.microsoft.com/office/drawing/2014/main" id="{E25460AE-9821-4DE2-ACFC-5362C87069D2}"/>
            </a:ext>
          </a:extLst>
        </xdr:cNvPr>
        <xdr:cNvSpPr>
          <a:spLocks noChangeShapeType="1"/>
        </xdr:cNvSpPr>
      </xdr:nvSpPr>
      <xdr:spPr bwMode="auto">
        <a:xfrm flipH="1">
          <a:off x="1609725" y="620363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375</xdr:row>
      <xdr:rowOff>95250</xdr:rowOff>
    </xdr:from>
    <xdr:to>
      <xdr:col>2</xdr:col>
      <xdr:colOff>47625</xdr:colOff>
      <xdr:row>375</xdr:row>
      <xdr:rowOff>104775</xdr:rowOff>
    </xdr:to>
    <xdr:sp macro="" textlink="">
      <xdr:nvSpPr>
        <xdr:cNvPr id="39" name="Line 7">
          <a:extLst>
            <a:ext uri="{FF2B5EF4-FFF2-40B4-BE49-F238E27FC236}">
              <a16:creationId xmlns:a16="http://schemas.microsoft.com/office/drawing/2014/main" id="{7367963D-61E7-449F-99C4-896A25C29D35}"/>
            </a:ext>
          </a:extLst>
        </xdr:cNvPr>
        <xdr:cNvSpPr>
          <a:spLocks noChangeShapeType="1"/>
        </xdr:cNvSpPr>
      </xdr:nvSpPr>
      <xdr:spPr bwMode="auto">
        <a:xfrm flipH="1" flipV="1">
          <a:off x="1066800" y="64569975"/>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376</xdr:row>
      <xdr:rowOff>114300</xdr:rowOff>
    </xdr:from>
    <xdr:to>
      <xdr:col>2</xdr:col>
      <xdr:colOff>0</xdr:colOff>
      <xdr:row>376</xdr:row>
      <xdr:rowOff>114300</xdr:rowOff>
    </xdr:to>
    <xdr:sp macro="" textlink="">
      <xdr:nvSpPr>
        <xdr:cNvPr id="40" name="Line 8">
          <a:extLst>
            <a:ext uri="{FF2B5EF4-FFF2-40B4-BE49-F238E27FC236}">
              <a16:creationId xmlns:a16="http://schemas.microsoft.com/office/drawing/2014/main" id="{B5A11FCE-4C34-48BB-AC63-F3056F60BA54}"/>
            </a:ext>
          </a:extLst>
        </xdr:cNvPr>
        <xdr:cNvSpPr>
          <a:spLocks noChangeShapeType="1"/>
        </xdr:cNvSpPr>
      </xdr:nvSpPr>
      <xdr:spPr bwMode="auto">
        <a:xfrm flipH="1">
          <a:off x="1066800" y="64750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148</xdr:row>
      <xdr:rowOff>114300</xdr:rowOff>
    </xdr:from>
    <xdr:to>
      <xdr:col>3</xdr:col>
      <xdr:colOff>0</xdr:colOff>
      <xdr:row>148</xdr:row>
      <xdr:rowOff>114300</xdr:rowOff>
    </xdr:to>
    <xdr:sp macro="" textlink="">
      <xdr:nvSpPr>
        <xdr:cNvPr id="41" name="Line 8">
          <a:extLst>
            <a:ext uri="{FF2B5EF4-FFF2-40B4-BE49-F238E27FC236}">
              <a16:creationId xmlns:a16="http://schemas.microsoft.com/office/drawing/2014/main" id="{9945A2B8-B16D-472A-A449-2419641EE909}"/>
            </a:ext>
          </a:extLst>
        </xdr:cNvPr>
        <xdr:cNvSpPr>
          <a:spLocks noChangeShapeType="1"/>
        </xdr:cNvSpPr>
      </xdr:nvSpPr>
      <xdr:spPr bwMode="auto">
        <a:xfrm flipH="1">
          <a:off x="1609725" y="254889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42" name="Line 8">
          <a:extLst>
            <a:ext uri="{FF2B5EF4-FFF2-40B4-BE49-F238E27FC236}">
              <a16:creationId xmlns:a16="http://schemas.microsoft.com/office/drawing/2014/main" id="{7AEC2F98-48EC-4B28-A9B3-89F4C32A272D}"/>
            </a:ext>
          </a:extLst>
        </xdr:cNvPr>
        <xdr:cNvSpPr>
          <a:spLocks noChangeShapeType="1"/>
        </xdr:cNvSpPr>
      </xdr:nvSpPr>
      <xdr:spPr bwMode="auto">
        <a:xfrm flipH="1">
          <a:off x="160972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43" name="Line 7">
          <a:extLst>
            <a:ext uri="{FF2B5EF4-FFF2-40B4-BE49-F238E27FC236}">
              <a16:creationId xmlns:a16="http://schemas.microsoft.com/office/drawing/2014/main" id="{AA4A89E5-CB11-4A15-A8F4-BDAD5A4B68C3}"/>
            </a:ext>
          </a:extLst>
        </xdr:cNvPr>
        <xdr:cNvSpPr>
          <a:spLocks noChangeShapeType="1"/>
        </xdr:cNvSpPr>
      </xdr:nvSpPr>
      <xdr:spPr bwMode="auto">
        <a:xfrm flipH="1" flipV="1">
          <a:off x="1533525" y="2564130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44" name="Line 8">
          <a:extLst>
            <a:ext uri="{FF2B5EF4-FFF2-40B4-BE49-F238E27FC236}">
              <a16:creationId xmlns:a16="http://schemas.microsoft.com/office/drawing/2014/main" id="{7F1BC4E4-C594-45D2-A837-AF3859883B47}"/>
            </a:ext>
          </a:extLst>
        </xdr:cNvPr>
        <xdr:cNvSpPr>
          <a:spLocks noChangeShapeType="1"/>
        </xdr:cNvSpPr>
      </xdr:nvSpPr>
      <xdr:spPr bwMode="auto">
        <a:xfrm flipH="1">
          <a:off x="160972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45" name="Line 8">
          <a:extLst>
            <a:ext uri="{FF2B5EF4-FFF2-40B4-BE49-F238E27FC236}">
              <a16:creationId xmlns:a16="http://schemas.microsoft.com/office/drawing/2014/main" id="{81985773-0C47-4181-A836-480D52F02DEB}"/>
            </a:ext>
          </a:extLst>
        </xdr:cNvPr>
        <xdr:cNvSpPr>
          <a:spLocks noChangeShapeType="1"/>
        </xdr:cNvSpPr>
      </xdr:nvSpPr>
      <xdr:spPr bwMode="auto">
        <a:xfrm flipH="1">
          <a:off x="11430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46" name="Line 8">
          <a:extLst>
            <a:ext uri="{FF2B5EF4-FFF2-40B4-BE49-F238E27FC236}">
              <a16:creationId xmlns:a16="http://schemas.microsoft.com/office/drawing/2014/main" id="{61950727-36C4-4BBB-AB00-B01BF92EE960}"/>
            </a:ext>
          </a:extLst>
        </xdr:cNvPr>
        <xdr:cNvSpPr>
          <a:spLocks noChangeShapeType="1"/>
        </xdr:cNvSpPr>
      </xdr:nvSpPr>
      <xdr:spPr bwMode="auto">
        <a:xfrm flipH="1">
          <a:off x="11430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47" name="Line 7">
          <a:extLst>
            <a:ext uri="{FF2B5EF4-FFF2-40B4-BE49-F238E27FC236}">
              <a16:creationId xmlns:a16="http://schemas.microsoft.com/office/drawing/2014/main" id="{6DCF7979-8338-420B-AC84-61A7B401D693}"/>
            </a:ext>
          </a:extLst>
        </xdr:cNvPr>
        <xdr:cNvSpPr>
          <a:spLocks noChangeShapeType="1"/>
        </xdr:cNvSpPr>
      </xdr:nvSpPr>
      <xdr:spPr bwMode="auto">
        <a:xfrm flipH="1" flipV="1">
          <a:off x="1066800" y="54273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48" name="Line 8">
          <a:extLst>
            <a:ext uri="{FF2B5EF4-FFF2-40B4-BE49-F238E27FC236}">
              <a16:creationId xmlns:a16="http://schemas.microsoft.com/office/drawing/2014/main" id="{EF37BBBC-7CE6-42A4-8055-224A86843429}"/>
            </a:ext>
          </a:extLst>
        </xdr:cNvPr>
        <xdr:cNvSpPr>
          <a:spLocks noChangeShapeType="1"/>
        </xdr:cNvSpPr>
      </xdr:nvSpPr>
      <xdr:spPr bwMode="auto">
        <a:xfrm flipH="1">
          <a:off x="106680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49" name="Line 8">
          <a:extLst>
            <a:ext uri="{FF2B5EF4-FFF2-40B4-BE49-F238E27FC236}">
              <a16:creationId xmlns:a16="http://schemas.microsoft.com/office/drawing/2014/main" id="{8F089E87-0BAD-4F39-90AD-E418C0B08C65}"/>
            </a:ext>
          </a:extLst>
        </xdr:cNvPr>
        <xdr:cNvSpPr>
          <a:spLocks noChangeShapeType="1"/>
        </xdr:cNvSpPr>
      </xdr:nvSpPr>
      <xdr:spPr bwMode="auto">
        <a:xfrm flipH="1">
          <a:off x="160972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50" name="Line 8">
          <a:extLst>
            <a:ext uri="{FF2B5EF4-FFF2-40B4-BE49-F238E27FC236}">
              <a16:creationId xmlns:a16="http://schemas.microsoft.com/office/drawing/2014/main" id="{B3F9C4F9-B772-4A0F-864B-61918ADE868B}"/>
            </a:ext>
          </a:extLst>
        </xdr:cNvPr>
        <xdr:cNvSpPr>
          <a:spLocks noChangeShapeType="1"/>
        </xdr:cNvSpPr>
      </xdr:nvSpPr>
      <xdr:spPr bwMode="auto">
        <a:xfrm flipH="1">
          <a:off x="160972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51" name="Line 8">
          <a:extLst>
            <a:ext uri="{FF2B5EF4-FFF2-40B4-BE49-F238E27FC236}">
              <a16:creationId xmlns:a16="http://schemas.microsoft.com/office/drawing/2014/main" id="{63B11B6D-3355-4791-9226-2035EC094E01}"/>
            </a:ext>
          </a:extLst>
        </xdr:cNvPr>
        <xdr:cNvSpPr>
          <a:spLocks noChangeShapeType="1"/>
        </xdr:cNvSpPr>
      </xdr:nvSpPr>
      <xdr:spPr bwMode="auto">
        <a:xfrm flipH="1">
          <a:off x="160972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52" name="Line 7">
          <a:extLst>
            <a:ext uri="{FF2B5EF4-FFF2-40B4-BE49-F238E27FC236}">
              <a16:creationId xmlns:a16="http://schemas.microsoft.com/office/drawing/2014/main" id="{9185DD5F-CEC3-4173-91BA-5A0B0ED78C6E}"/>
            </a:ext>
          </a:extLst>
        </xdr:cNvPr>
        <xdr:cNvSpPr>
          <a:spLocks noChangeShapeType="1"/>
        </xdr:cNvSpPr>
      </xdr:nvSpPr>
      <xdr:spPr bwMode="auto">
        <a:xfrm flipH="1" flipV="1">
          <a:off x="1533525" y="2564130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53" name="Line 8">
          <a:extLst>
            <a:ext uri="{FF2B5EF4-FFF2-40B4-BE49-F238E27FC236}">
              <a16:creationId xmlns:a16="http://schemas.microsoft.com/office/drawing/2014/main" id="{F2DE05BE-2D29-47E5-90F6-F05C351CAD55}"/>
            </a:ext>
          </a:extLst>
        </xdr:cNvPr>
        <xdr:cNvSpPr>
          <a:spLocks noChangeShapeType="1"/>
        </xdr:cNvSpPr>
      </xdr:nvSpPr>
      <xdr:spPr bwMode="auto">
        <a:xfrm flipH="1">
          <a:off x="160972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54" name="Line 8">
          <a:extLst>
            <a:ext uri="{FF2B5EF4-FFF2-40B4-BE49-F238E27FC236}">
              <a16:creationId xmlns:a16="http://schemas.microsoft.com/office/drawing/2014/main" id="{41E6713E-C45F-491E-B4E0-ABD1E05F3F56}"/>
            </a:ext>
          </a:extLst>
        </xdr:cNvPr>
        <xdr:cNvSpPr>
          <a:spLocks noChangeShapeType="1"/>
        </xdr:cNvSpPr>
      </xdr:nvSpPr>
      <xdr:spPr bwMode="auto">
        <a:xfrm flipH="1">
          <a:off x="11430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55" name="Line 8">
          <a:extLst>
            <a:ext uri="{FF2B5EF4-FFF2-40B4-BE49-F238E27FC236}">
              <a16:creationId xmlns:a16="http://schemas.microsoft.com/office/drawing/2014/main" id="{1837B6E3-C223-490C-B96E-CAFEDDE842CC}"/>
            </a:ext>
          </a:extLst>
        </xdr:cNvPr>
        <xdr:cNvSpPr>
          <a:spLocks noChangeShapeType="1"/>
        </xdr:cNvSpPr>
      </xdr:nvSpPr>
      <xdr:spPr bwMode="auto">
        <a:xfrm flipH="1">
          <a:off x="11430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56" name="Line 7">
          <a:extLst>
            <a:ext uri="{FF2B5EF4-FFF2-40B4-BE49-F238E27FC236}">
              <a16:creationId xmlns:a16="http://schemas.microsoft.com/office/drawing/2014/main" id="{82EB0815-3E48-4B02-9A8A-7CE9D978F128}"/>
            </a:ext>
          </a:extLst>
        </xdr:cNvPr>
        <xdr:cNvSpPr>
          <a:spLocks noChangeShapeType="1"/>
        </xdr:cNvSpPr>
      </xdr:nvSpPr>
      <xdr:spPr bwMode="auto">
        <a:xfrm flipH="1" flipV="1">
          <a:off x="1066800" y="54273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57" name="Line 8">
          <a:extLst>
            <a:ext uri="{FF2B5EF4-FFF2-40B4-BE49-F238E27FC236}">
              <a16:creationId xmlns:a16="http://schemas.microsoft.com/office/drawing/2014/main" id="{776F5C81-9151-4B69-9E28-75CCD5710024}"/>
            </a:ext>
          </a:extLst>
        </xdr:cNvPr>
        <xdr:cNvSpPr>
          <a:spLocks noChangeShapeType="1"/>
        </xdr:cNvSpPr>
      </xdr:nvSpPr>
      <xdr:spPr bwMode="auto">
        <a:xfrm flipH="1">
          <a:off x="106680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58" name="Line 8">
          <a:extLst>
            <a:ext uri="{FF2B5EF4-FFF2-40B4-BE49-F238E27FC236}">
              <a16:creationId xmlns:a16="http://schemas.microsoft.com/office/drawing/2014/main" id="{B1159830-DF9C-4A3A-B4CD-C87D7462E170}"/>
            </a:ext>
          </a:extLst>
        </xdr:cNvPr>
        <xdr:cNvSpPr>
          <a:spLocks noChangeShapeType="1"/>
        </xdr:cNvSpPr>
      </xdr:nvSpPr>
      <xdr:spPr bwMode="auto">
        <a:xfrm flipH="1">
          <a:off x="160972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59" name="Line 8">
          <a:extLst>
            <a:ext uri="{FF2B5EF4-FFF2-40B4-BE49-F238E27FC236}">
              <a16:creationId xmlns:a16="http://schemas.microsoft.com/office/drawing/2014/main" id="{2052EC65-896C-480A-9E83-83B9C6AA9003}"/>
            </a:ext>
          </a:extLst>
        </xdr:cNvPr>
        <xdr:cNvSpPr>
          <a:spLocks noChangeShapeType="1"/>
        </xdr:cNvSpPr>
      </xdr:nvSpPr>
      <xdr:spPr bwMode="auto">
        <a:xfrm flipH="1">
          <a:off x="160972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46"/>
  <sheetViews>
    <sheetView showGridLines="0" tabSelected="1" zoomScaleNormal="100" workbookViewId="0">
      <selection sqref="A1:XFD1"/>
    </sheetView>
  </sheetViews>
  <sheetFormatPr defaultColWidth="6.125" defaultRowHeight="13.5"/>
  <cols>
    <col min="1" max="1" width="4.25" style="26" customWidth="1"/>
    <col min="2" max="2" width="5.125" style="26" customWidth="1"/>
    <col min="3" max="3" width="10.5" style="26" customWidth="1"/>
    <col min="4" max="15" width="6.125" style="26" customWidth="1"/>
    <col min="16" max="16" width="8.125" style="26" customWidth="1"/>
    <col min="17" max="16384" width="6.125" style="26"/>
  </cols>
  <sheetData>
    <row r="2" spans="2:20" s="139" customFormat="1" ht="13.15" customHeight="1">
      <c r="B2" s="286" t="s">
        <v>1136</v>
      </c>
      <c r="C2" s="286"/>
      <c r="D2" s="286"/>
      <c r="E2" s="286"/>
      <c r="F2" s="286"/>
      <c r="G2" s="286"/>
      <c r="H2" s="286"/>
      <c r="I2" s="286"/>
      <c r="J2" s="286"/>
      <c r="K2" s="286"/>
      <c r="L2" s="286"/>
      <c r="M2" s="286"/>
      <c r="N2" s="286"/>
      <c r="O2" s="286"/>
      <c r="P2" s="286"/>
      <c r="Q2" s="286"/>
      <c r="R2" s="286"/>
    </row>
    <row r="3" spans="2:20" s="139" customFormat="1" ht="13.15" customHeight="1">
      <c r="B3" s="286"/>
      <c r="C3" s="286"/>
      <c r="D3" s="286"/>
      <c r="E3" s="286"/>
      <c r="F3" s="286"/>
      <c r="G3" s="286"/>
      <c r="H3" s="286"/>
      <c r="I3" s="286"/>
      <c r="J3" s="286"/>
      <c r="K3" s="286"/>
      <c r="L3" s="286"/>
      <c r="M3" s="286"/>
      <c r="N3" s="286"/>
      <c r="O3" s="286"/>
      <c r="P3" s="286"/>
      <c r="Q3" s="286"/>
      <c r="R3" s="286"/>
    </row>
    <row r="4" spans="2:20" ht="15" customHeight="1" thickBot="1">
      <c r="B4" s="287"/>
      <c r="C4" s="287"/>
      <c r="D4" s="287"/>
      <c r="E4" s="287"/>
      <c r="F4" s="287"/>
      <c r="G4" s="287"/>
      <c r="H4" s="287"/>
      <c r="I4" s="287"/>
      <c r="J4" s="287"/>
      <c r="K4" s="287"/>
      <c r="L4" s="287"/>
      <c r="M4" s="287"/>
      <c r="N4" s="287"/>
      <c r="O4" s="287"/>
      <c r="P4" s="287"/>
      <c r="Q4" s="287"/>
      <c r="R4" s="287"/>
    </row>
    <row r="5" spans="2:20" s="87" customFormat="1" ht="27" customHeight="1">
      <c r="B5" s="109" t="s">
        <v>32</v>
      </c>
      <c r="C5" s="110" t="s">
        <v>565</v>
      </c>
      <c r="D5" s="111"/>
      <c r="E5" s="253" t="s">
        <v>1166</v>
      </c>
      <c r="F5" s="110"/>
      <c r="G5" s="110"/>
      <c r="H5" s="110"/>
      <c r="I5" s="110"/>
      <c r="J5" s="112"/>
      <c r="K5" s="112"/>
      <c r="L5" s="112"/>
      <c r="M5" s="112"/>
      <c r="N5" s="112"/>
      <c r="O5" s="112"/>
      <c r="P5" s="112"/>
      <c r="Q5" s="112"/>
      <c r="R5" s="113"/>
      <c r="S5" s="108"/>
      <c r="T5" s="108"/>
    </row>
    <row r="6" spans="2:20" s="87" customFormat="1" ht="10.15" customHeight="1">
      <c r="B6" s="114"/>
      <c r="C6" s="115"/>
      <c r="D6" s="116"/>
      <c r="E6" s="115"/>
      <c r="F6" s="115"/>
      <c r="G6" s="115"/>
      <c r="H6" s="115"/>
      <c r="I6" s="115"/>
      <c r="J6" s="117"/>
      <c r="K6" s="117"/>
      <c r="L6" s="117"/>
      <c r="M6" s="117"/>
      <c r="N6" s="117"/>
      <c r="O6" s="117"/>
      <c r="P6" s="117"/>
      <c r="Q6" s="117"/>
      <c r="R6" s="118"/>
      <c r="S6" s="108"/>
      <c r="T6" s="108"/>
    </row>
    <row r="7" spans="2:20" ht="27" customHeight="1">
      <c r="B7" s="119"/>
      <c r="C7" s="120" t="s">
        <v>33</v>
      </c>
      <c r="D7" s="120"/>
      <c r="E7" s="264" t="s">
        <v>1154</v>
      </c>
      <c r="F7" s="264"/>
      <c r="G7" s="264"/>
      <c r="H7" s="264"/>
      <c r="I7" s="264"/>
      <c r="J7" s="264"/>
      <c r="K7" s="264"/>
      <c r="L7" s="264"/>
      <c r="M7" s="264"/>
      <c r="N7" s="121"/>
      <c r="O7" s="121"/>
      <c r="P7" s="121"/>
      <c r="Q7" s="121"/>
      <c r="R7" s="122"/>
      <c r="S7" s="107"/>
      <c r="T7" s="107"/>
    </row>
    <row r="8" spans="2:20" ht="10.15" customHeight="1">
      <c r="B8" s="119"/>
      <c r="C8" s="120"/>
      <c r="D8" s="120"/>
      <c r="E8" s="120"/>
      <c r="F8" s="120"/>
      <c r="G8" s="120"/>
      <c r="H8" s="120"/>
      <c r="I8" s="120"/>
      <c r="J8" s="121"/>
      <c r="K8" s="121"/>
      <c r="L8" s="121"/>
      <c r="M8" s="121"/>
      <c r="N8" s="121"/>
      <c r="O8" s="121"/>
      <c r="P8" s="121"/>
      <c r="Q8" s="121"/>
      <c r="R8" s="122"/>
      <c r="S8" s="107"/>
      <c r="T8" s="107"/>
    </row>
    <row r="9" spans="2:20" ht="23.25" customHeight="1">
      <c r="B9" s="119"/>
      <c r="C9" s="264" t="s">
        <v>35</v>
      </c>
      <c r="D9" s="264"/>
      <c r="E9" s="264" t="s">
        <v>1151</v>
      </c>
      <c r="F9" s="264"/>
      <c r="G9" s="264"/>
      <c r="H9" s="264"/>
      <c r="I9" s="264"/>
      <c r="J9" s="121"/>
      <c r="K9" s="121"/>
      <c r="L9" s="121"/>
      <c r="M9" s="121"/>
      <c r="N9" s="121"/>
      <c r="O9" s="121"/>
      <c r="P9" s="121"/>
      <c r="Q9" s="121"/>
      <c r="R9" s="122"/>
      <c r="S9" s="107"/>
      <c r="T9" s="107"/>
    </row>
    <row r="10" spans="2:20" ht="10.15" customHeight="1">
      <c r="B10" s="119"/>
      <c r="C10" s="120"/>
      <c r="D10" s="120"/>
      <c r="E10" s="120"/>
      <c r="F10" s="120"/>
      <c r="G10" s="120"/>
      <c r="H10" s="120"/>
      <c r="I10" s="120"/>
      <c r="J10" s="121"/>
      <c r="K10" s="121"/>
      <c r="L10" s="121"/>
      <c r="M10" s="121"/>
      <c r="N10" s="121"/>
      <c r="O10" s="121"/>
      <c r="P10" s="121"/>
      <c r="Q10" s="121"/>
      <c r="R10" s="122"/>
      <c r="S10" s="107"/>
      <c r="T10" s="107"/>
    </row>
    <row r="11" spans="2:20" ht="27" customHeight="1">
      <c r="B11" s="119"/>
      <c r="C11" s="120" t="s">
        <v>34</v>
      </c>
      <c r="D11" s="120"/>
      <c r="E11" s="120" t="s">
        <v>1152</v>
      </c>
      <c r="F11" s="120"/>
      <c r="G11" s="120"/>
      <c r="H11" s="120"/>
      <c r="I11" s="120"/>
      <c r="J11" s="121"/>
      <c r="K11" s="121"/>
      <c r="L11" s="121"/>
      <c r="M11" s="121"/>
      <c r="N11" s="121"/>
      <c r="O11" s="121"/>
      <c r="P11" s="121"/>
      <c r="Q11" s="121"/>
      <c r="R11" s="122"/>
      <c r="S11" s="107"/>
      <c r="T11" s="107"/>
    </row>
    <row r="12" spans="2:20" ht="27" customHeight="1">
      <c r="B12" s="119"/>
      <c r="C12" s="120"/>
      <c r="D12" s="120"/>
      <c r="E12" s="120" t="s">
        <v>1153</v>
      </c>
      <c r="F12" s="120"/>
      <c r="G12" s="120"/>
      <c r="H12" s="120"/>
      <c r="I12" s="120"/>
      <c r="J12" s="121"/>
      <c r="K12" s="121"/>
      <c r="L12" s="121"/>
      <c r="M12" s="121"/>
      <c r="N12" s="121"/>
      <c r="O12" s="121"/>
      <c r="P12" s="121"/>
      <c r="Q12" s="121"/>
      <c r="R12" s="122"/>
      <c r="S12" s="107"/>
      <c r="T12" s="107"/>
    </row>
    <row r="13" spans="2:20" ht="5.25" customHeight="1">
      <c r="B13" s="119"/>
      <c r="C13" s="120"/>
      <c r="D13" s="120"/>
      <c r="E13" s="123"/>
      <c r="F13" s="120"/>
      <c r="G13" s="120"/>
      <c r="H13" s="120"/>
      <c r="I13" s="120"/>
      <c r="J13" s="121"/>
      <c r="K13" s="121"/>
      <c r="L13" s="121"/>
      <c r="M13" s="121"/>
      <c r="N13" s="121"/>
      <c r="O13" s="121"/>
      <c r="P13" s="121"/>
      <c r="Q13" s="121"/>
      <c r="R13" s="122"/>
      <c r="S13" s="107"/>
      <c r="T13" s="107"/>
    </row>
    <row r="14" spans="2:20" ht="27" customHeight="1">
      <c r="B14" s="119"/>
      <c r="C14" s="120" t="s">
        <v>208</v>
      </c>
      <c r="D14" s="120"/>
      <c r="E14" s="124" t="s">
        <v>765</v>
      </c>
      <c r="F14" s="120"/>
      <c r="G14" s="120"/>
      <c r="H14" s="120"/>
      <c r="I14" s="120"/>
      <c r="J14" s="121"/>
      <c r="K14" s="121"/>
      <c r="L14" s="121"/>
      <c r="M14" s="121"/>
      <c r="N14" s="121"/>
      <c r="O14" s="121"/>
      <c r="P14" s="121"/>
      <c r="Q14" s="121"/>
      <c r="R14" s="122"/>
      <c r="S14" s="107"/>
      <c r="T14" s="107"/>
    </row>
    <row r="15" spans="2:20" ht="27" customHeight="1">
      <c r="B15" s="119"/>
      <c r="C15" s="120"/>
      <c r="D15" s="120"/>
      <c r="E15" s="252" t="s">
        <v>764</v>
      </c>
      <c r="F15" s="120"/>
      <c r="G15" s="120"/>
      <c r="H15" s="120"/>
      <c r="I15" s="120"/>
      <c r="J15" s="121"/>
      <c r="K15" s="121"/>
      <c r="L15" s="121"/>
      <c r="M15" s="121"/>
      <c r="N15" s="121"/>
      <c r="O15" s="121"/>
      <c r="P15" s="121"/>
      <c r="Q15" s="121"/>
      <c r="R15" s="122"/>
      <c r="S15" s="107"/>
      <c r="T15" s="107"/>
    </row>
    <row r="16" spans="2:20" ht="10.15" customHeight="1">
      <c r="B16" s="119"/>
      <c r="C16" s="120"/>
      <c r="D16" s="120"/>
      <c r="E16" s="120"/>
      <c r="F16" s="120"/>
      <c r="G16" s="120"/>
      <c r="H16" s="120"/>
      <c r="I16" s="120"/>
      <c r="J16" s="121"/>
      <c r="K16" s="121"/>
      <c r="L16" s="121"/>
      <c r="M16" s="121"/>
      <c r="N16" s="121"/>
      <c r="O16" s="121"/>
      <c r="P16" s="121"/>
      <c r="Q16" s="121"/>
      <c r="R16" s="122"/>
      <c r="S16" s="107"/>
      <c r="T16" s="107"/>
    </row>
    <row r="17" spans="2:20" ht="24.75" customHeight="1">
      <c r="B17" s="119"/>
      <c r="C17" s="120" t="s">
        <v>36</v>
      </c>
      <c r="D17" s="120"/>
      <c r="E17" s="120" t="s">
        <v>37</v>
      </c>
      <c r="F17" s="120"/>
      <c r="G17" s="120"/>
      <c r="H17" s="120"/>
      <c r="I17" s="120"/>
      <c r="J17" s="121"/>
      <c r="K17" s="121"/>
      <c r="L17" s="121"/>
      <c r="M17" s="121"/>
      <c r="N17" s="121"/>
      <c r="O17" s="121"/>
      <c r="P17" s="121"/>
      <c r="Q17" s="121"/>
      <c r="R17" s="122"/>
      <c r="S17" s="107"/>
      <c r="T17" s="107"/>
    </row>
    <row r="18" spans="2:20" ht="27" customHeight="1">
      <c r="B18" s="119"/>
      <c r="C18" s="120"/>
      <c r="D18" s="120"/>
      <c r="E18" s="125" t="s">
        <v>766</v>
      </c>
      <c r="F18" s="120"/>
      <c r="G18" s="120"/>
      <c r="H18" s="120"/>
      <c r="I18" s="120"/>
      <c r="J18" s="121"/>
      <c r="K18" s="121"/>
      <c r="L18" s="121"/>
      <c r="M18" s="121"/>
      <c r="N18" s="121"/>
      <c r="O18" s="121"/>
      <c r="P18" s="121"/>
      <c r="Q18" s="121"/>
      <c r="R18" s="122"/>
      <c r="S18" s="107"/>
      <c r="T18" s="107"/>
    </row>
    <row r="19" spans="2:20" ht="27" customHeight="1">
      <c r="B19" s="119"/>
      <c r="C19" s="120"/>
      <c r="D19" s="120"/>
      <c r="E19" s="123" t="s">
        <v>1138</v>
      </c>
      <c r="F19" s="120"/>
      <c r="G19" s="120"/>
      <c r="H19" s="120"/>
      <c r="I19" s="120"/>
      <c r="J19" s="121"/>
      <c r="K19" s="121"/>
      <c r="L19" s="121"/>
      <c r="M19" s="121"/>
      <c r="N19" s="121"/>
      <c r="O19" s="121"/>
      <c r="P19" s="121"/>
      <c r="Q19" s="121"/>
      <c r="R19" s="122"/>
      <c r="S19" s="107"/>
      <c r="T19" s="107"/>
    </row>
    <row r="20" spans="2:20" ht="10.15" customHeight="1">
      <c r="B20" s="119"/>
      <c r="C20" s="120"/>
      <c r="D20" s="120"/>
      <c r="E20" s="120"/>
      <c r="F20" s="120"/>
      <c r="G20" s="120"/>
      <c r="H20" s="120"/>
      <c r="I20" s="120"/>
      <c r="J20" s="121"/>
      <c r="K20" s="121"/>
      <c r="L20" s="121"/>
      <c r="M20" s="121"/>
      <c r="N20" s="121"/>
      <c r="O20" s="121"/>
      <c r="P20" s="121"/>
      <c r="Q20" s="121"/>
      <c r="R20" s="122"/>
      <c r="S20" s="107"/>
      <c r="T20" s="107"/>
    </row>
    <row r="21" spans="2:20" ht="27" customHeight="1">
      <c r="B21" s="119"/>
      <c r="C21" s="120" t="s">
        <v>38</v>
      </c>
      <c r="D21" s="120"/>
      <c r="E21" s="120" t="s">
        <v>1137</v>
      </c>
      <c r="F21" s="120"/>
      <c r="G21" s="120"/>
      <c r="H21" s="120"/>
      <c r="I21" s="120"/>
      <c r="J21" s="121"/>
      <c r="K21" s="121"/>
      <c r="L21" s="121"/>
      <c r="M21" s="121"/>
      <c r="N21" s="121"/>
      <c r="O21" s="121"/>
      <c r="P21" s="121"/>
      <c r="Q21" s="121"/>
      <c r="R21" s="122"/>
      <c r="S21" s="107"/>
      <c r="T21" s="107"/>
    </row>
    <row r="22" spans="2:20" ht="27" customHeight="1">
      <c r="B22" s="119"/>
      <c r="C22" s="120"/>
      <c r="D22" s="120"/>
      <c r="E22" s="126" t="s">
        <v>1139</v>
      </c>
      <c r="F22" s="120"/>
      <c r="G22" s="120"/>
      <c r="H22" s="120"/>
      <c r="I22" s="120"/>
      <c r="J22" s="121"/>
      <c r="K22" s="121"/>
      <c r="L22" s="121"/>
      <c r="M22" s="121"/>
      <c r="N22" s="121"/>
      <c r="O22" s="121"/>
      <c r="P22" s="121"/>
      <c r="Q22" s="121"/>
      <c r="R22" s="122"/>
      <c r="S22" s="107"/>
      <c r="T22" s="107"/>
    </row>
    <row r="23" spans="2:20" ht="10.15" customHeight="1">
      <c r="B23" s="119"/>
      <c r="C23" s="120"/>
      <c r="D23" s="120"/>
      <c r="E23" s="126"/>
      <c r="F23" s="120"/>
      <c r="G23" s="120"/>
      <c r="H23" s="120"/>
      <c r="I23" s="120"/>
      <c r="J23" s="121"/>
      <c r="K23" s="121"/>
      <c r="L23" s="121"/>
      <c r="M23" s="121"/>
      <c r="N23" s="121"/>
      <c r="O23" s="121"/>
      <c r="P23" s="121"/>
      <c r="Q23" s="121"/>
      <c r="R23" s="122"/>
      <c r="S23" s="107"/>
      <c r="T23" s="107"/>
    </row>
    <row r="24" spans="2:20" ht="21" customHeight="1">
      <c r="B24" s="119"/>
      <c r="C24" s="120" t="s">
        <v>566</v>
      </c>
      <c r="D24" s="120"/>
      <c r="E24" s="115" t="s">
        <v>1140</v>
      </c>
      <c r="F24" s="120"/>
      <c r="G24" s="120"/>
      <c r="H24" s="120"/>
      <c r="I24" s="120"/>
      <c r="J24" s="121"/>
      <c r="K24" s="121"/>
      <c r="L24" s="121"/>
      <c r="M24" s="121"/>
      <c r="N24" s="121"/>
      <c r="O24" s="121"/>
      <c r="P24" s="121"/>
      <c r="Q24" s="121"/>
      <c r="R24" s="122"/>
      <c r="S24" s="107"/>
      <c r="T24" s="107"/>
    </row>
    <row r="25" spans="2:20" ht="27" customHeight="1">
      <c r="B25" s="119"/>
      <c r="C25" s="120"/>
      <c r="D25" s="120"/>
      <c r="E25" s="120" t="s">
        <v>767</v>
      </c>
      <c r="F25" s="120"/>
      <c r="G25" s="120"/>
      <c r="H25" s="120"/>
      <c r="I25" s="120"/>
      <c r="J25" s="121"/>
      <c r="K25" s="121"/>
      <c r="L25" s="121"/>
      <c r="M25" s="121"/>
      <c r="N25" s="121"/>
      <c r="O25" s="121"/>
      <c r="P25" s="121"/>
      <c r="Q25" s="121"/>
      <c r="R25" s="122"/>
      <c r="S25" s="107"/>
      <c r="T25" s="107"/>
    </row>
    <row r="26" spans="2:20" ht="27" customHeight="1">
      <c r="B26" s="119"/>
      <c r="C26" s="120"/>
      <c r="D26" s="120"/>
      <c r="E26" s="120" t="s">
        <v>567</v>
      </c>
      <c r="F26" s="120"/>
      <c r="G26" s="120"/>
      <c r="H26" s="120"/>
      <c r="I26" s="120"/>
      <c r="J26" s="120"/>
      <c r="K26" s="120"/>
      <c r="L26" s="120"/>
      <c r="M26" s="120"/>
      <c r="N26" s="120"/>
      <c r="O26" s="120"/>
      <c r="P26" s="121"/>
      <c r="Q26" s="121"/>
      <c r="R26" s="122"/>
      <c r="S26" s="107"/>
      <c r="T26" s="107"/>
    </row>
    <row r="27" spans="2:20" ht="27" customHeight="1">
      <c r="B27" s="119"/>
      <c r="C27" s="105"/>
      <c r="D27" s="120"/>
      <c r="E27" s="120" t="s">
        <v>568</v>
      </c>
      <c r="F27" s="120"/>
      <c r="G27" s="120"/>
      <c r="H27" s="120"/>
      <c r="I27" s="120"/>
      <c r="J27" s="121"/>
      <c r="K27" s="121"/>
      <c r="L27" s="121"/>
      <c r="M27" s="121"/>
      <c r="N27" s="121"/>
      <c r="O27" s="121"/>
      <c r="P27" s="121"/>
      <c r="Q27" s="121"/>
      <c r="R27" s="122"/>
      <c r="S27" s="107"/>
      <c r="T27" s="107"/>
    </row>
    <row r="28" spans="2:20" ht="27" customHeight="1">
      <c r="B28" s="119"/>
      <c r="C28" s="105"/>
      <c r="D28" s="120"/>
      <c r="E28" s="120" t="s">
        <v>569</v>
      </c>
      <c r="F28" s="120"/>
      <c r="G28" s="120"/>
      <c r="H28" s="120"/>
      <c r="I28" s="120"/>
      <c r="J28" s="121"/>
      <c r="K28" s="121"/>
      <c r="L28" s="121"/>
      <c r="M28" s="121"/>
      <c r="N28" s="121"/>
      <c r="O28" s="121"/>
      <c r="P28" s="121"/>
      <c r="Q28" s="121"/>
      <c r="R28" s="122"/>
      <c r="S28" s="107"/>
      <c r="T28" s="107"/>
    </row>
    <row r="29" spans="2:20" ht="27" customHeight="1">
      <c r="B29" s="119"/>
      <c r="C29" s="120" t="s">
        <v>39</v>
      </c>
      <c r="D29" s="120"/>
      <c r="E29" s="120" t="s">
        <v>1141</v>
      </c>
      <c r="F29" s="120"/>
      <c r="G29" s="120"/>
      <c r="H29" s="120"/>
      <c r="I29" s="120"/>
      <c r="J29" s="121"/>
      <c r="K29" s="121"/>
      <c r="L29" s="121"/>
      <c r="M29" s="121"/>
      <c r="N29" s="121"/>
      <c r="O29" s="121"/>
      <c r="P29" s="121"/>
      <c r="Q29" s="121"/>
      <c r="R29" s="122"/>
      <c r="S29" s="107"/>
      <c r="T29" s="107"/>
    </row>
    <row r="30" spans="2:20" ht="34.9" customHeight="1">
      <c r="B30" s="119"/>
      <c r="C30" s="120"/>
      <c r="D30" s="120"/>
      <c r="E30" s="284" t="s">
        <v>1142</v>
      </c>
      <c r="F30" s="284"/>
      <c r="G30" s="284"/>
      <c r="H30" s="284"/>
      <c r="I30" s="284"/>
      <c r="J30" s="284"/>
      <c r="K30" s="284"/>
      <c r="L30" s="284"/>
      <c r="M30" s="284"/>
      <c r="N30" s="284"/>
      <c r="O30" s="284"/>
      <c r="P30" s="284"/>
      <c r="Q30" s="284"/>
      <c r="R30" s="285"/>
      <c r="S30" s="107"/>
      <c r="T30" s="107"/>
    </row>
    <row r="31" spans="2:20" ht="10.15" customHeight="1">
      <c r="B31" s="119"/>
      <c r="C31" s="120"/>
      <c r="D31" s="120"/>
      <c r="E31" s="127"/>
      <c r="F31" s="127"/>
      <c r="G31" s="127"/>
      <c r="H31" s="127"/>
      <c r="I31" s="127"/>
      <c r="J31" s="127"/>
      <c r="K31" s="127"/>
      <c r="L31" s="127"/>
      <c r="M31" s="127"/>
      <c r="N31" s="127"/>
      <c r="O31" s="127"/>
      <c r="P31" s="121"/>
      <c r="Q31" s="121"/>
      <c r="R31" s="122"/>
      <c r="S31" s="107"/>
      <c r="T31" s="107"/>
    </row>
    <row r="32" spans="2:20" ht="22.15" customHeight="1">
      <c r="B32" s="119"/>
      <c r="C32" s="120" t="s">
        <v>207</v>
      </c>
      <c r="D32" s="120"/>
      <c r="E32" s="125" t="s">
        <v>1155</v>
      </c>
      <c r="F32" s="125"/>
      <c r="G32" s="265"/>
      <c r="H32" s="265"/>
      <c r="I32" s="265"/>
      <c r="J32" s="125"/>
      <c r="K32" s="121"/>
      <c r="L32" s="121"/>
      <c r="M32" s="121"/>
      <c r="N32" s="121"/>
      <c r="O32" s="121"/>
      <c r="P32" s="121"/>
      <c r="Q32" s="121"/>
      <c r="R32" s="122"/>
      <c r="S32" s="107"/>
      <c r="T32" s="107"/>
    </row>
    <row r="33" spans="2:20" ht="27.75" customHeight="1">
      <c r="B33" s="119"/>
      <c r="C33" s="120"/>
      <c r="D33" s="120"/>
      <c r="E33" s="125" t="s">
        <v>1156</v>
      </c>
      <c r="F33" s="125"/>
      <c r="G33" s="125"/>
      <c r="H33" s="125"/>
      <c r="I33" s="125"/>
      <c r="J33" s="125"/>
      <c r="K33" s="121"/>
      <c r="L33" s="121"/>
      <c r="M33" s="121"/>
      <c r="N33" s="121"/>
      <c r="O33" s="121"/>
      <c r="P33" s="121"/>
      <c r="Q33" s="121"/>
      <c r="R33" s="122"/>
      <c r="S33" s="107"/>
      <c r="T33" s="107"/>
    </row>
    <row r="34" spans="2:20" ht="10.15" customHeight="1">
      <c r="B34" s="119"/>
      <c r="C34" s="120"/>
      <c r="D34" s="120"/>
      <c r="E34" s="125"/>
      <c r="F34" s="125"/>
      <c r="G34" s="125"/>
      <c r="H34" s="125"/>
      <c r="I34" s="125"/>
      <c r="J34" s="125"/>
      <c r="K34" s="121"/>
      <c r="L34" s="121"/>
      <c r="M34" s="121"/>
      <c r="N34" s="121"/>
      <c r="O34" s="121"/>
      <c r="P34" s="121"/>
      <c r="Q34" s="121"/>
      <c r="R34" s="122"/>
      <c r="S34" s="107"/>
      <c r="T34" s="107"/>
    </row>
    <row r="35" spans="2:20" ht="27.75" customHeight="1">
      <c r="B35" s="119"/>
      <c r="C35" s="120" t="s">
        <v>210</v>
      </c>
      <c r="D35" s="120"/>
      <c r="E35" s="125" t="s">
        <v>1143</v>
      </c>
      <c r="F35" s="125"/>
      <c r="G35" s="125"/>
      <c r="H35" s="125"/>
      <c r="I35" s="125"/>
      <c r="J35" s="125"/>
      <c r="K35" s="121"/>
      <c r="L35" s="121"/>
      <c r="M35" s="121"/>
      <c r="N35" s="121"/>
      <c r="O35" s="121"/>
      <c r="P35" s="121"/>
      <c r="Q35" s="121"/>
      <c r="R35" s="122"/>
      <c r="S35" s="107"/>
      <c r="T35" s="107"/>
    </row>
    <row r="36" spans="2:20" ht="9.75" customHeight="1">
      <c r="B36" s="119"/>
      <c r="C36" s="120"/>
      <c r="D36" s="120"/>
      <c r="E36" s="106"/>
      <c r="F36" s="120"/>
      <c r="G36" s="120"/>
      <c r="H36" s="120"/>
      <c r="I36" s="105"/>
      <c r="J36" s="106"/>
      <c r="K36" s="106"/>
      <c r="L36" s="106"/>
      <c r="M36" s="106"/>
      <c r="N36" s="106"/>
      <c r="O36" s="106"/>
      <c r="P36" s="106"/>
      <c r="Q36" s="106"/>
      <c r="R36" s="128"/>
    </row>
    <row r="37" spans="2:20" ht="26.25" customHeight="1">
      <c r="B37" s="119"/>
      <c r="C37" s="126" t="s">
        <v>1144</v>
      </c>
      <c r="D37" s="120"/>
      <c r="E37" s="126"/>
      <c r="F37" s="120"/>
      <c r="G37" s="120"/>
      <c r="H37" s="120"/>
      <c r="I37" s="105"/>
      <c r="J37" s="106"/>
      <c r="K37" s="106"/>
      <c r="L37" s="106"/>
      <c r="M37" s="106"/>
      <c r="N37" s="106"/>
      <c r="O37" s="106"/>
      <c r="P37" s="106"/>
      <c r="Q37" s="106"/>
      <c r="R37" s="128"/>
    </row>
    <row r="38" spans="2:20" ht="8.25" customHeight="1">
      <c r="B38" s="119"/>
      <c r="C38" s="120"/>
      <c r="D38" s="120"/>
      <c r="E38" s="120"/>
      <c r="F38" s="120"/>
      <c r="G38" s="120"/>
      <c r="H38" s="120"/>
      <c r="I38" s="105"/>
      <c r="J38" s="106"/>
      <c r="K38" s="106"/>
      <c r="L38" s="106"/>
      <c r="M38" s="106"/>
      <c r="N38" s="106"/>
      <c r="O38" s="106"/>
      <c r="P38" s="106"/>
      <c r="Q38" s="106"/>
      <c r="R38" s="128"/>
    </row>
    <row r="39" spans="2:20" ht="19.5" customHeight="1">
      <c r="B39" s="129" t="s">
        <v>209</v>
      </c>
      <c r="C39" s="130" t="s">
        <v>768</v>
      </c>
      <c r="D39" s="131"/>
      <c r="E39" s="283"/>
      <c r="F39" s="283"/>
      <c r="G39" s="283"/>
      <c r="H39" s="283"/>
      <c r="I39" s="283"/>
      <c r="J39" s="283"/>
      <c r="K39" s="283"/>
      <c r="L39" s="283"/>
      <c r="M39" s="283"/>
      <c r="N39" s="131"/>
      <c r="O39" s="131"/>
      <c r="P39" s="131"/>
      <c r="Q39" s="106"/>
      <c r="R39" s="128"/>
    </row>
    <row r="40" spans="2:20" ht="37.9" customHeight="1">
      <c r="B40" s="129"/>
      <c r="C40" s="288" t="s">
        <v>774</v>
      </c>
      <c r="D40" s="288"/>
      <c r="E40" s="288"/>
      <c r="F40" s="288"/>
      <c r="G40" s="288"/>
      <c r="H40" s="288"/>
      <c r="I40" s="288"/>
      <c r="J40" s="288"/>
      <c r="K40" s="288"/>
      <c r="L40" s="288"/>
      <c r="M40" s="288"/>
      <c r="N40" s="288"/>
      <c r="O40" s="288"/>
      <c r="P40" s="288"/>
      <c r="Q40" s="288"/>
      <c r="R40" s="128"/>
    </row>
    <row r="41" spans="2:20" s="107" customFormat="1" ht="24" customHeight="1">
      <c r="B41" s="132"/>
      <c r="C41" s="133" t="s">
        <v>769</v>
      </c>
      <c r="D41" s="121"/>
      <c r="E41" s="121"/>
      <c r="F41" s="121"/>
      <c r="G41" s="121"/>
      <c r="H41" s="121"/>
      <c r="I41" s="121"/>
      <c r="J41" s="121"/>
      <c r="K41" s="121"/>
      <c r="L41" s="121"/>
      <c r="M41" s="121"/>
      <c r="N41" s="121"/>
      <c r="O41" s="121"/>
      <c r="P41" s="121"/>
      <c r="Q41" s="121"/>
      <c r="R41" s="122"/>
    </row>
    <row r="42" spans="2:20" s="107" customFormat="1" ht="24" customHeight="1">
      <c r="B42" s="132" t="s">
        <v>211</v>
      </c>
      <c r="C42" s="133" t="s">
        <v>770</v>
      </c>
      <c r="D42" s="121"/>
      <c r="E42" s="121"/>
      <c r="F42" s="121"/>
      <c r="G42" s="121"/>
      <c r="H42" s="121"/>
      <c r="I42" s="121"/>
      <c r="J42" s="121"/>
      <c r="K42" s="121"/>
      <c r="L42" s="121"/>
      <c r="M42" s="121"/>
      <c r="N42" s="121"/>
      <c r="O42" s="121"/>
      <c r="P42" s="121"/>
      <c r="Q42" s="121"/>
      <c r="R42" s="122"/>
    </row>
    <row r="43" spans="2:20" ht="24" customHeight="1">
      <c r="B43" s="134"/>
      <c r="C43" s="133" t="s">
        <v>771</v>
      </c>
      <c r="D43" s="135"/>
      <c r="E43" s="135"/>
      <c r="F43" s="135"/>
      <c r="G43" s="135"/>
      <c r="H43" s="135"/>
      <c r="I43" s="135"/>
      <c r="J43" s="135"/>
      <c r="K43" s="135"/>
      <c r="L43" s="135"/>
      <c r="M43" s="135"/>
      <c r="N43" s="135"/>
      <c r="O43" s="135"/>
      <c r="P43" s="135"/>
      <c r="Q43" s="106"/>
      <c r="R43" s="128"/>
    </row>
    <row r="44" spans="2:20" ht="24" customHeight="1">
      <c r="B44" s="119"/>
      <c r="C44" s="133" t="s">
        <v>772</v>
      </c>
      <c r="D44" s="106"/>
      <c r="E44" s="106"/>
      <c r="F44" s="106"/>
      <c r="G44" s="106"/>
      <c r="H44" s="106"/>
      <c r="I44" s="106"/>
      <c r="J44" s="106"/>
      <c r="K44" s="106"/>
      <c r="L44" s="106"/>
      <c r="M44" s="106"/>
      <c r="N44" s="106"/>
      <c r="O44" s="106"/>
      <c r="P44" s="106"/>
      <c r="Q44" s="106"/>
      <c r="R44" s="128"/>
    </row>
    <row r="45" spans="2:20" ht="24" customHeight="1">
      <c r="B45" s="119"/>
      <c r="C45" s="125" t="s">
        <v>773</v>
      </c>
      <c r="D45" s="106"/>
      <c r="E45" s="106"/>
      <c r="F45" s="106"/>
      <c r="G45" s="106"/>
      <c r="H45" s="106"/>
      <c r="I45" s="106"/>
      <c r="J45" s="106"/>
      <c r="K45" s="106"/>
      <c r="L45" s="106"/>
      <c r="M45" s="106"/>
      <c r="N45" s="106"/>
      <c r="O45" s="106"/>
      <c r="P45" s="106"/>
      <c r="Q45" s="106"/>
      <c r="R45" s="128"/>
    </row>
    <row r="46" spans="2:20" ht="14.25" thickBot="1">
      <c r="B46" s="136"/>
      <c r="C46" s="137"/>
      <c r="D46" s="137"/>
      <c r="E46" s="137"/>
      <c r="F46" s="137"/>
      <c r="G46" s="137"/>
      <c r="H46" s="137"/>
      <c r="I46" s="137"/>
      <c r="J46" s="137"/>
      <c r="K46" s="137"/>
      <c r="L46" s="137"/>
      <c r="M46" s="137"/>
      <c r="N46" s="137"/>
      <c r="O46" s="137"/>
      <c r="P46" s="137"/>
      <c r="Q46" s="137"/>
      <c r="R46" s="138"/>
    </row>
  </sheetData>
  <mergeCells count="4">
    <mergeCell ref="E39:M39"/>
    <mergeCell ref="E30:R30"/>
    <mergeCell ref="B2:R4"/>
    <mergeCell ref="C40:Q40"/>
  </mergeCells>
  <phoneticPr fontId="2"/>
  <pageMargins left="0" right="0" top="0" bottom="0" header="0.51181102362204722" footer="0.51181102362204722"/>
  <pageSetup paperSize="9" scale="90"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5"/>
  <sheetViews>
    <sheetView showGridLines="0" zoomScaleNormal="100" workbookViewId="0">
      <selection activeCell="B94" sqref="B94"/>
    </sheetView>
  </sheetViews>
  <sheetFormatPr defaultColWidth="9" defaultRowHeight="13.5"/>
  <cols>
    <col min="1" max="1" width="6.625" style="6" customWidth="1"/>
    <col min="2" max="2" width="10" style="6" customWidth="1"/>
    <col min="3" max="3" width="9.5" style="6" customWidth="1"/>
    <col min="4" max="4" width="0.875" style="6" customWidth="1"/>
    <col min="5" max="5" width="10.125" style="6" customWidth="1"/>
    <col min="6" max="6" width="6.625" style="6" customWidth="1"/>
    <col min="7" max="7" width="13" style="6" customWidth="1"/>
    <col min="8" max="8" width="5.5" style="6" customWidth="1"/>
    <col min="9" max="9" width="6.125" style="6" customWidth="1"/>
    <col min="10" max="10" width="9" style="6" customWidth="1"/>
    <col min="11" max="11" width="23.375" style="6" customWidth="1"/>
    <col min="12" max="16384" width="9" style="6"/>
  </cols>
  <sheetData>
    <row r="1" spans="1:12" ht="4.1500000000000004" customHeight="1">
      <c r="A1" s="2"/>
      <c r="B1" s="3"/>
      <c r="C1" s="4"/>
      <c r="D1" s="4"/>
      <c r="E1" s="4"/>
      <c r="F1" s="4"/>
      <c r="G1" s="4"/>
      <c r="H1" s="4"/>
      <c r="I1" s="4"/>
      <c r="J1" s="4"/>
      <c r="K1" s="5"/>
    </row>
    <row r="2" spans="1:12" ht="24" customHeight="1">
      <c r="A2" s="2"/>
      <c r="B2" s="326" t="s">
        <v>1135</v>
      </c>
      <c r="C2" s="327"/>
      <c r="D2" s="327"/>
      <c r="E2" s="327"/>
      <c r="F2" s="327"/>
      <c r="G2" s="327"/>
      <c r="H2" s="327"/>
      <c r="I2" s="327"/>
      <c r="J2" s="327"/>
      <c r="K2" s="328"/>
    </row>
    <row r="3" spans="1:12" ht="21.75" customHeight="1">
      <c r="A3" s="2"/>
      <c r="B3" s="329" t="s">
        <v>31</v>
      </c>
      <c r="C3" s="330"/>
      <c r="D3" s="330"/>
      <c r="E3" s="330"/>
      <c r="F3" s="330"/>
      <c r="G3" s="330"/>
      <c r="H3" s="330"/>
      <c r="I3" s="330"/>
      <c r="J3" s="330"/>
      <c r="K3" s="331"/>
    </row>
    <row r="4" spans="1:12" ht="7.5" customHeight="1" thickBot="1">
      <c r="A4" s="2"/>
      <c r="B4" s="7"/>
      <c r="C4" s="8"/>
      <c r="D4" s="8"/>
      <c r="E4" s="8"/>
      <c r="F4" s="8"/>
      <c r="G4" s="8"/>
      <c r="H4" s="9"/>
      <c r="I4" s="8"/>
      <c r="J4" s="8"/>
      <c r="K4" s="10"/>
    </row>
    <row r="5" spans="1:12" ht="24" customHeight="1">
      <c r="A5" s="2"/>
      <c r="B5" s="332" t="s">
        <v>779</v>
      </c>
      <c r="C5" s="332"/>
      <c r="D5" s="332"/>
      <c r="E5" s="11"/>
      <c r="F5" s="332" t="s">
        <v>781</v>
      </c>
      <c r="G5" s="332"/>
      <c r="H5" s="332"/>
      <c r="I5" s="332"/>
      <c r="J5" s="332"/>
      <c r="K5" s="332"/>
    </row>
    <row r="6" spans="1:12" ht="22.9" customHeight="1">
      <c r="A6" s="2"/>
      <c r="B6" s="322" t="s">
        <v>780</v>
      </c>
      <c r="C6" s="323"/>
      <c r="D6" s="323"/>
      <c r="E6" s="323"/>
      <c r="F6" s="323"/>
      <c r="G6" s="323"/>
      <c r="H6" s="323"/>
      <c r="I6" s="323"/>
      <c r="J6" s="323"/>
      <c r="K6" s="2"/>
    </row>
    <row r="7" spans="1:12" ht="20.45" customHeight="1">
      <c r="A7" s="325" t="s">
        <v>41</v>
      </c>
      <c r="B7" s="325"/>
      <c r="C7" s="325"/>
      <c r="D7" s="325"/>
      <c r="E7" s="325"/>
      <c r="F7" s="325"/>
      <c r="G7" s="325"/>
      <c r="H7" s="325"/>
      <c r="I7" s="325"/>
      <c r="J7" s="325"/>
      <c r="K7" s="325"/>
      <c r="L7" s="325"/>
    </row>
    <row r="8" spans="1:12" ht="6" customHeight="1">
      <c r="A8" s="2"/>
      <c r="B8" s="16"/>
      <c r="C8" s="12"/>
      <c r="D8" s="12"/>
      <c r="E8" s="12"/>
      <c r="F8" s="2"/>
      <c r="G8" s="2"/>
      <c r="H8" s="2"/>
      <c r="I8" s="2"/>
      <c r="J8" s="2"/>
      <c r="K8" s="2"/>
    </row>
    <row r="9" spans="1:12" ht="19.149999999999999" customHeight="1">
      <c r="A9" s="324" t="s">
        <v>42</v>
      </c>
      <c r="B9" s="324"/>
      <c r="C9" s="141" t="s">
        <v>776</v>
      </c>
      <c r="D9" s="142"/>
      <c r="E9" s="142" t="s">
        <v>1145</v>
      </c>
      <c r="F9" s="143" t="s">
        <v>44</v>
      </c>
      <c r="G9" s="144" t="s">
        <v>51</v>
      </c>
      <c r="H9" s="143" t="s">
        <v>43</v>
      </c>
      <c r="I9" s="2"/>
      <c r="J9" s="2"/>
      <c r="K9" s="2"/>
    </row>
    <row r="10" spans="1:12" ht="19.149999999999999" customHeight="1">
      <c r="A10" s="2"/>
      <c r="B10" s="16"/>
      <c r="C10" s="145" t="s">
        <v>777</v>
      </c>
      <c r="D10" s="142"/>
      <c r="E10" s="142" t="s">
        <v>1146</v>
      </c>
      <c r="F10" s="143" t="s">
        <v>44</v>
      </c>
      <c r="G10" s="144" t="s">
        <v>51</v>
      </c>
      <c r="H10" s="143" t="s">
        <v>43</v>
      </c>
      <c r="I10" s="2"/>
      <c r="J10" s="2"/>
      <c r="K10" s="2"/>
    </row>
    <row r="11" spans="1:12" ht="19.149999999999999" customHeight="1">
      <c r="A11" s="2"/>
      <c r="B11" s="16"/>
      <c r="C11" s="141" t="s">
        <v>778</v>
      </c>
      <c r="D11" s="142"/>
      <c r="E11" s="142" t="s">
        <v>1147</v>
      </c>
      <c r="F11" s="146" t="s">
        <v>44</v>
      </c>
      <c r="G11" s="144" t="s">
        <v>51</v>
      </c>
      <c r="H11" s="143" t="s">
        <v>43</v>
      </c>
      <c r="I11" s="13" t="s">
        <v>45</v>
      </c>
      <c r="J11" s="140" t="s">
        <v>43</v>
      </c>
      <c r="K11" s="2"/>
    </row>
    <row r="12" spans="1:12" ht="12" customHeight="1">
      <c r="A12" s="2"/>
      <c r="B12" s="101"/>
      <c r="C12" s="141"/>
      <c r="D12" s="142"/>
      <c r="E12" s="142"/>
      <c r="F12" s="146"/>
      <c r="G12" s="144"/>
      <c r="H12" s="143"/>
      <c r="I12" s="13"/>
      <c r="J12" s="140"/>
      <c r="K12" s="2"/>
    </row>
    <row r="13" spans="1:12" ht="18" customHeight="1">
      <c r="B13" s="314" t="s">
        <v>1149</v>
      </c>
      <c r="C13" s="315"/>
      <c r="D13" s="315"/>
      <c r="E13" s="315"/>
      <c r="F13" s="13"/>
      <c r="G13" s="2"/>
      <c r="H13" s="13"/>
      <c r="K13" s="2"/>
    </row>
    <row r="14" spans="1:12" ht="12" customHeight="1" thickBot="1">
      <c r="A14" s="147"/>
      <c r="B14" s="147"/>
      <c r="C14" s="147"/>
      <c r="D14" s="147"/>
      <c r="E14" s="147"/>
      <c r="F14" s="2"/>
      <c r="G14" s="2"/>
      <c r="H14" s="2"/>
      <c r="I14" s="2"/>
      <c r="J14" s="2"/>
      <c r="K14" s="8"/>
    </row>
    <row r="15" spans="1:12" ht="18" customHeight="1" thickBot="1">
      <c r="A15" s="14" t="s">
        <v>30</v>
      </c>
      <c r="B15" s="154" t="s">
        <v>46</v>
      </c>
      <c r="C15" s="316" t="s">
        <v>47</v>
      </c>
      <c r="D15" s="317"/>
      <c r="E15" s="318"/>
      <c r="F15" s="317" t="s">
        <v>40</v>
      </c>
      <c r="G15" s="316"/>
      <c r="H15" s="155" t="s">
        <v>48</v>
      </c>
      <c r="I15" s="155" t="s">
        <v>49</v>
      </c>
      <c r="J15" s="316" t="s">
        <v>50</v>
      </c>
      <c r="K15" s="319"/>
    </row>
    <row r="16" spans="1:12" ht="18" customHeight="1">
      <c r="A16" s="289">
        <v>1</v>
      </c>
      <c r="B16" s="255"/>
      <c r="C16" s="291" t="str">
        <f>IF($B16="","",VLOOKUP($B16,登録No!$A$4:$G$523,7,0))</f>
        <v/>
      </c>
      <c r="D16" s="292"/>
      <c r="E16" s="293"/>
      <c r="F16" s="294" t="str">
        <f>IF(B16="","",VLOOKUP(B16,登録No!$A$4:$I$522,8,0))</f>
        <v/>
      </c>
      <c r="G16" s="295"/>
      <c r="H16" s="152" t="str">
        <f>IF($B16="","",VLOOKUP($B16,登録No!$A$4:$L$523,9,0))</f>
        <v/>
      </c>
      <c r="I16" s="153" t="str">
        <f>IF($B16="","",VLOOKUP($B16,登録No!$A$4:$L$523,11,0))</f>
        <v/>
      </c>
      <c r="J16" s="320" t="s">
        <v>1150</v>
      </c>
      <c r="K16" s="321"/>
    </row>
    <row r="17" spans="1:13" ht="18" customHeight="1">
      <c r="A17" s="290"/>
      <c r="B17" s="256" t="s">
        <v>782</v>
      </c>
      <c r="C17" s="298"/>
      <c r="D17" s="299"/>
      <c r="E17" s="299"/>
      <c r="F17" s="299"/>
      <c r="G17" s="300"/>
      <c r="H17" s="301" t="s">
        <v>783</v>
      </c>
      <c r="I17" s="302"/>
      <c r="J17" s="303"/>
      <c r="K17" s="304"/>
    </row>
    <row r="18" spans="1:13" ht="18" customHeight="1">
      <c r="A18" s="290"/>
      <c r="B18" s="257"/>
      <c r="C18" s="291" t="str">
        <f>IF($B18="","",VLOOKUP($B18,登録No!$A$4:$G$523,7,0))</f>
        <v/>
      </c>
      <c r="D18" s="292"/>
      <c r="E18" s="293"/>
      <c r="F18" s="294" t="str">
        <f>IF(B18="","",VLOOKUP(B18,登録No!$A$4:$I$522,8,0))</f>
        <v/>
      </c>
      <c r="G18" s="295"/>
      <c r="H18" s="152" t="str">
        <f>IF($B18="","",VLOOKUP($B18,登録No!$A$4:$L$523,9,0))</f>
        <v/>
      </c>
      <c r="I18" s="254" t="str">
        <f>IF($B18="","",VLOOKUP($B18,登録No!$A$4:$L$523,11,0))</f>
        <v/>
      </c>
      <c r="J18" s="320" t="s">
        <v>1150</v>
      </c>
      <c r="K18" s="321"/>
    </row>
    <row r="19" spans="1:13" ht="18" customHeight="1">
      <c r="A19" s="290"/>
      <c r="B19" s="256" t="s">
        <v>782</v>
      </c>
      <c r="C19" s="298"/>
      <c r="D19" s="299"/>
      <c r="E19" s="299"/>
      <c r="F19" s="299"/>
      <c r="G19" s="300"/>
      <c r="H19" s="301" t="s">
        <v>783</v>
      </c>
      <c r="I19" s="302"/>
      <c r="J19" s="303"/>
      <c r="K19" s="304"/>
    </row>
    <row r="20" spans="1:13" ht="18" customHeight="1">
      <c r="A20" s="289">
        <v>2</v>
      </c>
      <c r="B20" s="257"/>
      <c r="C20" s="291" t="str">
        <f>IF($B20="","",VLOOKUP($B20,登録No!$A$4:$G$523,7,0))</f>
        <v/>
      </c>
      <c r="D20" s="292"/>
      <c r="E20" s="293"/>
      <c r="F20" s="294" t="str">
        <f>IF(B20="","",VLOOKUP(B20,登録No!$A$4:$I$522,8,0))</f>
        <v/>
      </c>
      <c r="G20" s="295"/>
      <c r="H20" s="152" t="str">
        <f>IF($B20="","",VLOOKUP($B20,登録No!$A$4:$L$523,9,0))</f>
        <v/>
      </c>
      <c r="I20" s="254" t="str">
        <f>IF($B20="","",VLOOKUP($B20,登録No!$A$4:$L$523,11,0))</f>
        <v/>
      </c>
      <c r="J20" s="320" t="s">
        <v>1150</v>
      </c>
      <c r="K20" s="321"/>
      <c r="M20" s="15"/>
    </row>
    <row r="21" spans="1:13" ht="18" customHeight="1">
      <c r="A21" s="290"/>
      <c r="B21" s="256" t="s">
        <v>782</v>
      </c>
      <c r="C21" s="298"/>
      <c r="D21" s="299"/>
      <c r="E21" s="299"/>
      <c r="F21" s="299"/>
      <c r="G21" s="300"/>
      <c r="H21" s="301" t="s">
        <v>783</v>
      </c>
      <c r="I21" s="302"/>
      <c r="J21" s="303"/>
      <c r="K21" s="304"/>
      <c r="M21" s="15"/>
    </row>
    <row r="22" spans="1:13" ht="18" customHeight="1">
      <c r="A22" s="290"/>
      <c r="B22" s="257"/>
      <c r="C22" s="291" t="str">
        <f>IF($B22="","",VLOOKUP($B22,登録No!$A$4:$G$523,7,0))</f>
        <v/>
      </c>
      <c r="D22" s="292"/>
      <c r="E22" s="293"/>
      <c r="F22" s="294" t="str">
        <f>IF(B22="","",VLOOKUP(B22,登録No!$A$4:$I$522,8,0))</f>
        <v/>
      </c>
      <c r="G22" s="295"/>
      <c r="H22" s="152" t="str">
        <f>IF($B22="","",VLOOKUP($B22,登録No!$A$4:$L$523,9,0))</f>
        <v/>
      </c>
      <c r="I22" s="254" t="str">
        <f>IF($B22="","",VLOOKUP($B22,登録No!$A$4:$L$523,11,0))</f>
        <v/>
      </c>
      <c r="J22" s="320" t="s">
        <v>1150</v>
      </c>
      <c r="K22" s="321"/>
    </row>
    <row r="23" spans="1:13" ht="18" customHeight="1" thickBot="1">
      <c r="A23" s="290"/>
      <c r="B23" s="258" t="s">
        <v>782</v>
      </c>
      <c r="C23" s="305"/>
      <c r="D23" s="306"/>
      <c r="E23" s="306"/>
      <c r="F23" s="306"/>
      <c r="G23" s="307"/>
      <c r="H23" s="308" t="s">
        <v>783</v>
      </c>
      <c r="I23" s="309"/>
      <c r="J23" s="310"/>
      <c r="K23" s="311"/>
    </row>
    <row r="24" spans="1:13" ht="18" customHeight="1">
      <c r="A24" s="289">
        <v>3</v>
      </c>
      <c r="B24" s="151"/>
      <c r="C24" s="291" t="str">
        <f>IF($B24="","",VLOOKUP($B24,登録No!$A$4:$G$523,7,0))</f>
        <v/>
      </c>
      <c r="D24" s="292"/>
      <c r="E24" s="293"/>
      <c r="F24" s="294" t="str">
        <f>IF(B24="","",VLOOKUP(B24,登録No!$A$4:$I$522,8,0))</f>
        <v/>
      </c>
      <c r="G24" s="295"/>
      <c r="H24" s="152" t="str">
        <f>IF($B24="","",VLOOKUP($B24,登録No!$A$4:$L$523,9,0))</f>
        <v/>
      </c>
      <c r="I24" s="254" t="str">
        <f>IF($B24="","",VLOOKUP($B24,登録No!$A$4:$L$523,11,0))</f>
        <v/>
      </c>
      <c r="J24" s="320" t="s">
        <v>1150</v>
      </c>
      <c r="K24" s="321"/>
    </row>
    <row r="25" spans="1:13" ht="18" customHeight="1">
      <c r="A25" s="290"/>
      <c r="B25" s="149" t="s">
        <v>782</v>
      </c>
      <c r="C25" s="298"/>
      <c r="D25" s="299"/>
      <c r="E25" s="299"/>
      <c r="F25" s="299"/>
      <c r="G25" s="300"/>
      <c r="H25" s="301" t="s">
        <v>783</v>
      </c>
      <c r="I25" s="302"/>
      <c r="J25" s="303"/>
      <c r="K25" s="304"/>
    </row>
    <row r="26" spans="1:13" ht="18" customHeight="1">
      <c r="A26" s="290"/>
      <c r="B26" s="148"/>
      <c r="C26" s="291" t="str">
        <f>IF($B26="","",VLOOKUP($B26,登録No!$A$4:$G$523,7,0))</f>
        <v/>
      </c>
      <c r="D26" s="292"/>
      <c r="E26" s="293"/>
      <c r="F26" s="294" t="str">
        <f>IF(B26="","",VLOOKUP(B26,登録No!$A$4:$I$522,8,0))</f>
        <v/>
      </c>
      <c r="G26" s="295"/>
      <c r="H26" s="152" t="str">
        <f>IF($B26="","",VLOOKUP($B26,登録No!$A$4:$L$523,9,0))</f>
        <v/>
      </c>
      <c r="I26" s="254" t="str">
        <f>IF($B26="","",VLOOKUP($B26,登録No!$A$4:$L$523,11,0))</f>
        <v/>
      </c>
      <c r="J26" s="320" t="s">
        <v>1150</v>
      </c>
      <c r="K26" s="321"/>
    </row>
    <row r="27" spans="1:13" ht="18" customHeight="1">
      <c r="A27" s="290"/>
      <c r="B27" s="149" t="s">
        <v>782</v>
      </c>
      <c r="C27" s="298"/>
      <c r="D27" s="299"/>
      <c r="E27" s="299"/>
      <c r="F27" s="299"/>
      <c r="G27" s="300"/>
      <c r="H27" s="301" t="s">
        <v>783</v>
      </c>
      <c r="I27" s="302"/>
      <c r="J27" s="303"/>
      <c r="K27" s="304"/>
    </row>
    <row r="28" spans="1:13" ht="18" customHeight="1">
      <c r="A28" s="289">
        <v>4</v>
      </c>
      <c r="B28" s="148"/>
      <c r="C28" s="291" t="str">
        <f>IF($B28="","",VLOOKUP($B28,登録No!$A$4:$G$523,7,0))</f>
        <v/>
      </c>
      <c r="D28" s="292"/>
      <c r="E28" s="293"/>
      <c r="F28" s="294" t="str">
        <f>IF(B28="","",VLOOKUP(B28,登録No!$A$4:$I$522,8,0))</f>
        <v/>
      </c>
      <c r="G28" s="295"/>
      <c r="H28" s="152" t="str">
        <f>IF($B28="","",VLOOKUP($B28,登録No!$A$4:$L$523,9,0))</f>
        <v/>
      </c>
      <c r="I28" s="254" t="str">
        <f>IF($B28="","",VLOOKUP($B28,登録No!$A$4:$L$523,11,0))</f>
        <v/>
      </c>
      <c r="J28" s="320" t="s">
        <v>1150</v>
      </c>
      <c r="K28" s="321"/>
      <c r="M28" s="15"/>
    </row>
    <row r="29" spans="1:13" ht="18" customHeight="1">
      <c r="A29" s="290"/>
      <c r="B29" s="149" t="s">
        <v>782</v>
      </c>
      <c r="C29" s="298"/>
      <c r="D29" s="299"/>
      <c r="E29" s="299"/>
      <c r="F29" s="299"/>
      <c r="G29" s="300"/>
      <c r="H29" s="301" t="s">
        <v>783</v>
      </c>
      <c r="I29" s="302"/>
      <c r="J29" s="303"/>
      <c r="K29" s="304"/>
      <c r="M29" s="15"/>
    </row>
    <row r="30" spans="1:13" ht="18" customHeight="1">
      <c r="A30" s="290"/>
      <c r="B30" s="148"/>
      <c r="C30" s="291" t="str">
        <f>IF($B30="","",VLOOKUP($B30,登録No!$A$4:$G$523,7,0))</f>
        <v/>
      </c>
      <c r="D30" s="292"/>
      <c r="E30" s="293"/>
      <c r="F30" s="294" t="str">
        <f>IF(B30="","",VLOOKUP(B30,登録No!$A$4:$I$522,8,0))</f>
        <v/>
      </c>
      <c r="G30" s="295"/>
      <c r="H30" s="152" t="str">
        <f>IF($B30="","",VLOOKUP($B30,登録No!$A$4:$L$523,9,0))</f>
        <v/>
      </c>
      <c r="I30" s="254" t="str">
        <f>IF($B30="","",VLOOKUP($B30,登録No!$A$4:$L$523,11,0))</f>
        <v/>
      </c>
      <c r="J30" s="320" t="s">
        <v>1150</v>
      </c>
      <c r="K30" s="321"/>
    </row>
    <row r="31" spans="1:13" ht="18" customHeight="1" thickBot="1">
      <c r="A31" s="290"/>
      <c r="B31" s="150" t="s">
        <v>782</v>
      </c>
      <c r="C31" s="305"/>
      <c r="D31" s="306"/>
      <c r="E31" s="306"/>
      <c r="F31" s="306"/>
      <c r="G31" s="307"/>
      <c r="H31" s="308" t="s">
        <v>783</v>
      </c>
      <c r="I31" s="309"/>
      <c r="J31" s="310"/>
      <c r="K31" s="311"/>
    </row>
    <row r="32" spans="1:13" ht="18" customHeight="1"/>
    <row r="33" spans="1:13" ht="18" customHeight="1">
      <c r="B33" s="314" t="s">
        <v>1148</v>
      </c>
      <c r="C33" s="315"/>
      <c r="D33" s="315"/>
      <c r="E33" s="315"/>
      <c r="F33" s="13"/>
      <c r="G33" s="2"/>
      <c r="H33" s="13"/>
      <c r="K33" s="2"/>
    </row>
    <row r="34" spans="1:13" ht="12" customHeight="1" thickBot="1">
      <c r="A34" s="147"/>
      <c r="B34" s="147"/>
      <c r="C34" s="147"/>
      <c r="D34" s="147"/>
      <c r="E34" s="147"/>
      <c r="F34" s="2"/>
      <c r="G34" s="2"/>
      <c r="H34" s="2"/>
      <c r="I34" s="2"/>
      <c r="J34" s="2"/>
      <c r="K34" s="8"/>
    </row>
    <row r="35" spans="1:13" ht="18" customHeight="1" thickBot="1">
      <c r="A35" s="14" t="s">
        <v>30</v>
      </c>
      <c r="B35" s="154" t="s">
        <v>46</v>
      </c>
      <c r="C35" s="316" t="s">
        <v>47</v>
      </c>
      <c r="D35" s="317"/>
      <c r="E35" s="318"/>
      <c r="F35" s="317" t="s">
        <v>40</v>
      </c>
      <c r="G35" s="316"/>
      <c r="H35" s="155" t="s">
        <v>48</v>
      </c>
      <c r="I35" s="155" t="s">
        <v>49</v>
      </c>
      <c r="J35" s="316" t="s">
        <v>50</v>
      </c>
      <c r="K35" s="319"/>
    </row>
    <row r="36" spans="1:13" ht="18" customHeight="1">
      <c r="A36" s="289">
        <v>1</v>
      </c>
      <c r="B36" s="151"/>
      <c r="C36" s="291" t="str">
        <f>IF($B36="","",VLOOKUP($B36,登録No!$A$4:$G$523,7,0))</f>
        <v/>
      </c>
      <c r="D36" s="292"/>
      <c r="E36" s="293"/>
      <c r="F36" s="294" t="str">
        <f>IF(B36="","",VLOOKUP(B36,登録No!$A$4:$I$522,8,0))</f>
        <v/>
      </c>
      <c r="G36" s="295"/>
      <c r="H36" s="152" t="str">
        <f>IF($B36="","",VLOOKUP($B36,登録No!$A$4:$L$523,9,0))</f>
        <v/>
      </c>
      <c r="I36" s="254" t="str">
        <f>IF($B36="","",VLOOKUP($B36,登録No!$A$4:$L$523,11,0))</f>
        <v/>
      </c>
      <c r="J36" s="320" t="s">
        <v>1150</v>
      </c>
      <c r="K36" s="321"/>
    </row>
    <row r="37" spans="1:13" ht="18" customHeight="1">
      <c r="A37" s="290"/>
      <c r="B37" s="149" t="s">
        <v>782</v>
      </c>
      <c r="C37" s="298"/>
      <c r="D37" s="299"/>
      <c r="E37" s="299"/>
      <c r="F37" s="299"/>
      <c r="G37" s="300"/>
      <c r="H37" s="301" t="s">
        <v>783</v>
      </c>
      <c r="I37" s="302"/>
      <c r="J37" s="303"/>
      <c r="K37" s="304"/>
    </row>
    <row r="38" spans="1:13" ht="18" customHeight="1">
      <c r="A38" s="290"/>
      <c r="B38" s="148"/>
      <c r="C38" s="291" t="str">
        <f>IF($B38="","",VLOOKUP($B38,登録No!$A$4:$G$523,7,0))</f>
        <v/>
      </c>
      <c r="D38" s="292"/>
      <c r="E38" s="293"/>
      <c r="F38" s="294" t="str">
        <f>IF(B38="","",VLOOKUP(B38,登録No!$A$4:$I$522,8,0))</f>
        <v/>
      </c>
      <c r="G38" s="295"/>
      <c r="H38" s="152" t="str">
        <f>IF($B38="","",VLOOKUP($B38,登録No!$A$4:$L$523,9,0))</f>
        <v/>
      </c>
      <c r="I38" s="254" t="str">
        <f>IF($B38="","",VLOOKUP($B38,登録No!$A$4:$L$523,11,0))</f>
        <v/>
      </c>
      <c r="J38" s="320" t="s">
        <v>1150</v>
      </c>
      <c r="K38" s="321"/>
    </row>
    <row r="39" spans="1:13" ht="18" customHeight="1">
      <c r="A39" s="290"/>
      <c r="B39" s="149" t="s">
        <v>782</v>
      </c>
      <c r="C39" s="298"/>
      <c r="D39" s="299"/>
      <c r="E39" s="299"/>
      <c r="F39" s="299"/>
      <c r="G39" s="300"/>
      <c r="H39" s="301" t="s">
        <v>783</v>
      </c>
      <c r="I39" s="302"/>
      <c r="J39" s="303"/>
      <c r="K39" s="304"/>
    </row>
    <row r="40" spans="1:13" ht="18" customHeight="1">
      <c r="A40" s="289">
        <v>2</v>
      </c>
      <c r="B40" s="148"/>
      <c r="C40" s="291" t="str">
        <f>IF($B40="","",VLOOKUP($B40,登録No!$A$4:$G$523,7,0))</f>
        <v/>
      </c>
      <c r="D40" s="292"/>
      <c r="E40" s="293"/>
      <c r="F40" s="294" t="str">
        <f>IF(B40="","",VLOOKUP(B40,登録No!$A$4:$I$522,8,0))</f>
        <v/>
      </c>
      <c r="G40" s="295"/>
      <c r="H40" s="152" t="str">
        <f>IF($B40="","",VLOOKUP($B40,登録No!$A$4:$L$523,9,0))</f>
        <v/>
      </c>
      <c r="I40" s="254" t="str">
        <f>IF($B40="","",VLOOKUP($B40,登録No!$A$4:$L$523,11,0))</f>
        <v/>
      </c>
      <c r="J40" s="320" t="s">
        <v>1150</v>
      </c>
      <c r="K40" s="321"/>
      <c r="M40" s="15"/>
    </row>
    <row r="41" spans="1:13" ht="18" customHeight="1">
      <c r="A41" s="290"/>
      <c r="B41" s="149" t="s">
        <v>782</v>
      </c>
      <c r="C41" s="298"/>
      <c r="D41" s="299"/>
      <c r="E41" s="299"/>
      <c r="F41" s="299"/>
      <c r="G41" s="300"/>
      <c r="H41" s="301" t="s">
        <v>783</v>
      </c>
      <c r="I41" s="302"/>
      <c r="J41" s="303"/>
      <c r="K41" s="304"/>
      <c r="M41" s="15"/>
    </row>
    <row r="42" spans="1:13" ht="18" customHeight="1">
      <c r="A42" s="290"/>
      <c r="B42" s="148"/>
      <c r="C42" s="291" t="str">
        <f>IF($B42="","",VLOOKUP($B42,登録No!$A$4:$G$523,7,0))</f>
        <v/>
      </c>
      <c r="D42" s="292"/>
      <c r="E42" s="293"/>
      <c r="F42" s="294" t="str">
        <f>IF(B42="","",VLOOKUP(B42,登録No!$A$4:$I$522,8,0))</f>
        <v/>
      </c>
      <c r="G42" s="295"/>
      <c r="H42" s="152" t="str">
        <f>IF($B42="","",VLOOKUP($B42,登録No!$A$4:$L$523,9,0))</f>
        <v/>
      </c>
      <c r="I42" s="254" t="str">
        <f>IF($B42="","",VLOOKUP($B42,登録No!$A$4:$L$523,11,0))</f>
        <v/>
      </c>
      <c r="J42" s="320" t="s">
        <v>1150</v>
      </c>
      <c r="K42" s="321"/>
    </row>
    <row r="43" spans="1:13" ht="18" customHeight="1" thickBot="1">
      <c r="A43" s="290"/>
      <c r="B43" s="150" t="s">
        <v>782</v>
      </c>
      <c r="C43" s="305"/>
      <c r="D43" s="306"/>
      <c r="E43" s="306"/>
      <c r="F43" s="306"/>
      <c r="G43" s="307"/>
      <c r="H43" s="308" t="s">
        <v>783</v>
      </c>
      <c r="I43" s="309"/>
      <c r="J43" s="310"/>
      <c r="K43" s="311"/>
    </row>
    <row r="44" spans="1:13" ht="18" customHeight="1">
      <c r="A44" s="289">
        <v>3</v>
      </c>
      <c r="B44" s="151"/>
      <c r="C44" s="291" t="str">
        <f>IF($B44="","",VLOOKUP($B44,登録No!$A$4:$G$523,7,0))</f>
        <v/>
      </c>
      <c r="D44" s="292"/>
      <c r="E44" s="293"/>
      <c r="F44" s="294" t="str">
        <f>IF(B44="","",VLOOKUP(B44,登録No!$A$4:$I$522,8,0))</f>
        <v/>
      </c>
      <c r="G44" s="295"/>
      <c r="H44" s="152" t="str">
        <f>IF($B44="","",VLOOKUP($B44,登録No!$A$4:$L$523,9,0))</f>
        <v/>
      </c>
      <c r="I44" s="254" t="str">
        <f>IF($B44="","",VLOOKUP($B44,登録No!$A$4:$L$523,11,0))</f>
        <v/>
      </c>
      <c r="J44" s="320" t="s">
        <v>1150</v>
      </c>
      <c r="K44" s="321"/>
    </row>
    <row r="45" spans="1:13" ht="18" customHeight="1">
      <c r="A45" s="290"/>
      <c r="B45" s="149" t="s">
        <v>782</v>
      </c>
      <c r="C45" s="298"/>
      <c r="D45" s="299"/>
      <c r="E45" s="299"/>
      <c r="F45" s="299"/>
      <c r="G45" s="300"/>
      <c r="H45" s="301" t="s">
        <v>783</v>
      </c>
      <c r="I45" s="302"/>
      <c r="J45" s="303"/>
      <c r="K45" s="304"/>
    </row>
    <row r="46" spans="1:13" ht="18" customHeight="1">
      <c r="A46" s="290"/>
      <c r="B46" s="148"/>
      <c r="C46" s="291" t="str">
        <f>IF($B46="","",VLOOKUP($B46,登録No!$A$4:$G$523,7,0))</f>
        <v/>
      </c>
      <c r="D46" s="292"/>
      <c r="E46" s="293"/>
      <c r="F46" s="294" t="str">
        <f>IF(B46="","",VLOOKUP(B46,登録No!$A$4:$I$522,8,0))</f>
        <v/>
      </c>
      <c r="G46" s="295"/>
      <c r="H46" s="152" t="str">
        <f>IF($B46="","",VLOOKUP($B46,登録No!$A$4:$L$523,9,0))</f>
        <v/>
      </c>
      <c r="I46" s="254" t="str">
        <f>IF($B46="","",VLOOKUP($B46,登録No!$A$4:$L$523,11,0))</f>
        <v/>
      </c>
      <c r="J46" s="320" t="s">
        <v>1150</v>
      </c>
      <c r="K46" s="321"/>
    </row>
    <row r="47" spans="1:13" ht="18" customHeight="1">
      <c r="A47" s="290"/>
      <c r="B47" s="149" t="s">
        <v>782</v>
      </c>
      <c r="C47" s="298"/>
      <c r="D47" s="299"/>
      <c r="E47" s="299"/>
      <c r="F47" s="299"/>
      <c r="G47" s="300"/>
      <c r="H47" s="301" t="s">
        <v>783</v>
      </c>
      <c r="I47" s="302"/>
      <c r="J47" s="303"/>
      <c r="K47" s="304"/>
    </row>
    <row r="48" spans="1:13" ht="18" customHeight="1">
      <c r="A48" s="289">
        <v>4</v>
      </c>
      <c r="B48" s="148"/>
      <c r="C48" s="291" t="str">
        <f>IF($B48="","",VLOOKUP($B48,登録No!$A$4:$G$523,7,0))</f>
        <v/>
      </c>
      <c r="D48" s="292"/>
      <c r="E48" s="293"/>
      <c r="F48" s="294" t="str">
        <f>IF(B48="","",VLOOKUP(B48,登録No!$A$4:$I$522,8,0))</f>
        <v/>
      </c>
      <c r="G48" s="295"/>
      <c r="H48" s="152" t="str">
        <f>IF($B48="","",VLOOKUP($B48,登録No!$A$4:$L$523,9,0))</f>
        <v/>
      </c>
      <c r="I48" s="254" t="str">
        <f>IF($B48="","",VLOOKUP($B48,登録No!$A$4:$L$523,11,0))</f>
        <v/>
      </c>
      <c r="J48" s="320" t="s">
        <v>1150</v>
      </c>
      <c r="K48" s="321"/>
      <c r="M48" s="15"/>
    </row>
    <row r="49" spans="1:13" ht="18" customHeight="1">
      <c r="A49" s="290"/>
      <c r="B49" s="149" t="s">
        <v>782</v>
      </c>
      <c r="C49" s="298"/>
      <c r="D49" s="299"/>
      <c r="E49" s="299"/>
      <c r="F49" s="299"/>
      <c r="G49" s="300"/>
      <c r="H49" s="301" t="s">
        <v>783</v>
      </c>
      <c r="I49" s="302"/>
      <c r="J49" s="303"/>
      <c r="K49" s="304"/>
      <c r="M49" s="15"/>
    </row>
    <row r="50" spans="1:13" ht="18" customHeight="1">
      <c r="A50" s="290"/>
      <c r="B50" s="148"/>
      <c r="C50" s="291" t="str">
        <f>IF($B50="","",VLOOKUP($B50,登録No!$A$4:$G$523,7,0))</f>
        <v/>
      </c>
      <c r="D50" s="292"/>
      <c r="E50" s="293"/>
      <c r="F50" s="294" t="str">
        <f>IF(B50="","",VLOOKUP(B50,登録No!$A$4:$I$522,8,0))</f>
        <v/>
      </c>
      <c r="G50" s="295"/>
      <c r="H50" s="152" t="str">
        <f>IF($B50="","",VLOOKUP($B50,登録No!$A$4:$L$523,9,0))</f>
        <v/>
      </c>
      <c r="I50" s="254" t="str">
        <f>IF($B50="","",VLOOKUP($B50,登録No!$A$4:$L$523,11,0))</f>
        <v/>
      </c>
      <c r="J50" s="320" t="s">
        <v>1150</v>
      </c>
      <c r="K50" s="321"/>
    </row>
    <row r="51" spans="1:13" ht="18" customHeight="1" thickBot="1">
      <c r="A51" s="290"/>
      <c r="B51" s="150" t="s">
        <v>782</v>
      </c>
      <c r="C51" s="305"/>
      <c r="D51" s="306"/>
      <c r="E51" s="306"/>
      <c r="F51" s="306"/>
      <c r="G51" s="307"/>
      <c r="H51" s="308" t="s">
        <v>783</v>
      </c>
      <c r="I51" s="309"/>
      <c r="J51" s="310"/>
      <c r="K51" s="311"/>
    </row>
    <row r="52" spans="1:13" ht="18" customHeight="1"/>
    <row r="53" spans="1:13" ht="18" customHeight="1"/>
    <row r="54" spans="1:13" ht="18" customHeight="1"/>
    <row r="55" spans="1:13" ht="18" customHeight="1"/>
    <row r="56" spans="1:13" ht="18" customHeight="1">
      <c r="B56" s="314" t="s">
        <v>1148</v>
      </c>
      <c r="C56" s="315"/>
      <c r="D56" s="315"/>
      <c r="E56" s="315"/>
      <c r="F56" s="13"/>
      <c r="G56" s="2"/>
      <c r="H56" s="13"/>
      <c r="K56" s="2"/>
    </row>
    <row r="57" spans="1:13" ht="12" customHeight="1" thickBot="1">
      <c r="A57" s="147"/>
      <c r="B57" s="147"/>
      <c r="C57" s="147"/>
      <c r="D57" s="147"/>
      <c r="E57" s="147"/>
      <c r="F57" s="2"/>
      <c r="G57" s="2"/>
      <c r="H57" s="2"/>
      <c r="I57" s="2"/>
      <c r="J57" s="2"/>
      <c r="K57" s="8"/>
    </row>
    <row r="58" spans="1:13" ht="18" customHeight="1" thickBot="1">
      <c r="A58" s="14" t="s">
        <v>30</v>
      </c>
      <c r="B58" s="154" t="s">
        <v>46</v>
      </c>
      <c r="C58" s="316" t="s">
        <v>47</v>
      </c>
      <c r="D58" s="317"/>
      <c r="E58" s="318"/>
      <c r="F58" s="317" t="s">
        <v>40</v>
      </c>
      <c r="G58" s="316"/>
      <c r="H58" s="155" t="s">
        <v>48</v>
      </c>
      <c r="I58" s="155" t="s">
        <v>49</v>
      </c>
      <c r="J58" s="316" t="s">
        <v>50</v>
      </c>
      <c r="K58" s="319"/>
    </row>
    <row r="59" spans="1:13" ht="18" customHeight="1">
      <c r="A59" s="289">
        <v>1</v>
      </c>
      <c r="B59" s="151"/>
      <c r="C59" s="291" t="str">
        <f>IF($B59="","",VLOOKUP($B59,登録No!$A$4:$G$523,7,0))</f>
        <v/>
      </c>
      <c r="D59" s="292"/>
      <c r="E59" s="293"/>
      <c r="F59" s="294" t="str">
        <f>IF(B59="","",VLOOKUP(B59,登録No!$A$4:$I$522,8,0))</f>
        <v/>
      </c>
      <c r="G59" s="295"/>
      <c r="H59" s="152" t="str">
        <f>IF($B59="","",VLOOKUP($B59,登録No!$A$4:$L$523,9,0))</f>
        <v/>
      </c>
      <c r="I59" s="254" t="str">
        <f>IF($B59="","",VLOOKUP($B59,登録No!$A$4:$L$523,11,0))</f>
        <v/>
      </c>
      <c r="J59" s="320" t="s">
        <v>1150</v>
      </c>
      <c r="K59" s="321"/>
    </row>
    <row r="60" spans="1:13" ht="18" customHeight="1">
      <c r="A60" s="290"/>
      <c r="B60" s="149" t="s">
        <v>782</v>
      </c>
      <c r="C60" s="298"/>
      <c r="D60" s="299"/>
      <c r="E60" s="299"/>
      <c r="F60" s="299"/>
      <c r="G60" s="300"/>
      <c r="H60" s="301" t="s">
        <v>783</v>
      </c>
      <c r="I60" s="302"/>
      <c r="J60" s="303"/>
      <c r="K60" s="304"/>
    </row>
    <row r="61" spans="1:13" ht="18" customHeight="1">
      <c r="A61" s="290"/>
      <c r="B61" s="148"/>
      <c r="C61" s="291" t="str">
        <f>IF($B61="","",VLOOKUP($B61,登録No!$A$4:$G$523,7,0))</f>
        <v/>
      </c>
      <c r="D61" s="292"/>
      <c r="E61" s="293"/>
      <c r="F61" s="294" t="str">
        <f>IF(B61="","",VLOOKUP(B61,登録No!$A$4:$I$522,8,0))</f>
        <v/>
      </c>
      <c r="G61" s="295"/>
      <c r="H61" s="152" t="str">
        <f>IF($B61="","",VLOOKUP($B61,登録No!$A$4:$L$523,9,0))</f>
        <v/>
      </c>
      <c r="I61" s="254" t="str">
        <f>IF($B61="","",VLOOKUP($B61,登録No!$A$4:$L$523,11,0))</f>
        <v/>
      </c>
      <c r="J61" s="320" t="s">
        <v>1150</v>
      </c>
      <c r="K61" s="321"/>
    </row>
    <row r="62" spans="1:13" ht="18" customHeight="1">
      <c r="A62" s="290"/>
      <c r="B62" s="149" t="s">
        <v>782</v>
      </c>
      <c r="C62" s="298"/>
      <c r="D62" s="299"/>
      <c r="E62" s="299"/>
      <c r="F62" s="299"/>
      <c r="G62" s="300"/>
      <c r="H62" s="301" t="s">
        <v>783</v>
      </c>
      <c r="I62" s="302"/>
      <c r="J62" s="303"/>
      <c r="K62" s="304"/>
    </row>
    <row r="63" spans="1:13" ht="18" customHeight="1">
      <c r="A63" s="289">
        <v>2</v>
      </c>
      <c r="B63" s="148"/>
      <c r="C63" s="291" t="str">
        <f>IF($B63="","",VLOOKUP($B63,登録No!$A$4:$G$523,7,0))</f>
        <v/>
      </c>
      <c r="D63" s="292"/>
      <c r="E63" s="293"/>
      <c r="F63" s="294" t="str">
        <f>IF(B63="","",VLOOKUP(B63,登録No!$A$4:$I$522,8,0))</f>
        <v/>
      </c>
      <c r="G63" s="295"/>
      <c r="H63" s="152" t="str">
        <f>IF($B63="","",VLOOKUP($B63,登録No!$A$4:$L$523,9,0))</f>
        <v/>
      </c>
      <c r="I63" s="254" t="str">
        <f>IF($B63="","",VLOOKUP($B63,登録No!$A$4:$L$523,11,0))</f>
        <v/>
      </c>
      <c r="J63" s="320" t="s">
        <v>1150</v>
      </c>
      <c r="K63" s="321"/>
    </row>
    <row r="64" spans="1:13" ht="18" customHeight="1">
      <c r="A64" s="290"/>
      <c r="B64" s="149" t="s">
        <v>782</v>
      </c>
      <c r="C64" s="298"/>
      <c r="D64" s="299"/>
      <c r="E64" s="299"/>
      <c r="F64" s="299"/>
      <c r="G64" s="300"/>
      <c r="H64" s="301" t="s">
        <v>783</v>
      </c>
      <c r="I64" s="302"/>
      <c r="J64" s="303"/>
      <c r="K64" s="304"/>
    </row>
    <row r="65" spans="1:11" ht="18" customHeight="1">
      <c r="A65" s="290"/>
      <c r="B65" s="148"/>
      <c r="C65" s="291" t="str">
        <f>IF($B65="","",VLOOKUP($B65,登録No!$A$4:$G$523,7,0))</f>
        <v/>
      </c>
      <c r="D65" s="292"/>
      <c r="E65" s="293"/>
      <c r="F65" s="294" t="str">
        <f>IF(B65="","",VLOOKUP(B65,登録No!$A$4:$I$522,8,0))</f>
        <v/>
      </c>
      <c r="G65" s="295"/>
      <c r="H65" s="152" t="str">
        <f>IF($B65="","",VLOOKUP($B65,登録No!$A$4:$L$523,9,0))</f>
        <v/>
      </c>
      <c r="I65" s="254" t="str">
        <f>IF($B65="","",VLOOKUP($B65,登録No!$A$4:$L$523,11,0))</f>
        <v/>
      </c>
      <c r="J65" s="320" t="s">
        <v>1150</v>
      </c>
      <c r="K65" s="321"/>
    </row>
    <row r="66" spans="1:11" ht="18" customHeight="1" thickBot="1">
      <c r="A66" s="290"/>
      <c r="B66" s="150" t="s">
        <v>782</v>
      </c>
      <c r="C66" s="305"/>
      <c r="D66" s="306"/>
      <c r="E66" s="306"/>
      <c r="F66" s="306"/>
      <c r="G66" s="307"/>
      <c r="H66" s="308" t="s">
        <v>783</v>
      </c>
      <c r="I66" s="309"/>
      <c r="J66" s="310"/>
      <c r="K66" s="311"/>
    </row>
    <row r="67" spans="1:11" ht="18" customHeight="1">
      <c r="A67" s="289">
        <v>3</v>
      </c>
      <c r="B67" s="151"/>
      <c r="C67" s="291" t="str">
        <f>IF($B67="","",VLOOKUP($B67,登録No!$A$4:$G$523,7,0))</f>
        <v/>
      </c>
      <c r="D67" s="292"/>
      <c r="E67" s="293"/>
      <c r="F67" s="294" t="str">
        <f>IF(B67="","",VLOOKUP(B67,登録No!$A$4:$I$522,8,0))</f>
        <v/>
      </c>
      <c r="G67" s="295"/>
      <c r="H67" s="152" t="str">
        <f>IF($B67="","",VLOOKUP($B67,登録No!$A$4:$L$523,9,0))</f>
        <v/>
      </c>
      <c r="I67" s="254" t="str">
        <f>IF($B67="","",VLOOKUP($B67,登録No!$A$4:$L$523,11,0))</f>
        <v/>
      </c>
      <c r="J67" s="320" t="s">
        <v>1150</v>
      </c>
      <c r="K67" s="321"/>
    </row>
    <row r="68" spans="1:11" ht="18" customHeight="1">
      <c r="A68" s="290"/>
      <c r="B68" s="149" t="s">
        <v>782</v>
      </c>
      <c r="C68" s="298"/>
      <c r="D68" s="299"/>
      <c r="E68" s="299"/>
      <c r="F68" s="299"/>
      <c r="G68" s="300"/>
      <c r="H68" s="301" t="s">
        <v>783</v>
      </c>
      <c r="I68" s="302"/>
      <c r="J68" s="303"/>
      <c r="K68" s="304"/>
    </row>
    <row r="69" spans="1:11" ht="18" customHeight="1">
      <c r="A69" s="290"/>
      <c r="B69" s="148"/>
      <c r="C69" s="291" t="str">
        <f>IF($B69="","",VLOOKUP($B69,登録No!$A$4:$G$523,7,0))</f>
        <v/>
      </c>
      <c r="D69" s="292"/>
      <c r="E69" s="293"/>
      <c r="F69" s="294" t="str">
        <f>IF(B69="","",VLOOKUP(B69,登録No!$A$4:$I$522,8,0))</f>
        <v/>
      </c>
      <c r="G69" s="295"/>
      <c r="H69" s="152" t="str">
        <f>IF($B69="","",VLOOKUP($B69,登録No!$A$4:$L$523,9,0))</f>
        <v/>
      </c>
      <c r="I69" s="254" t="str">
        <f>IF($B69="","",VLOOKUP($B69,登録No!$A$4:$L$523,11,0))</f>
        <v/>
      </c>
      <c r="J69" s="320" t="s">
        <v>1150</v>
      </c>
      <c r="K69" s="321"/>
    </row>
    <row r="70" spans="1:11" ht="18" customHeight="1">
      <c r="A70" s="290"/>
      <c r="B70" s="149" t="s">
        <v>782</v>
      </c>
      <c r="C70" s="298"/>
      <c r="D70" s="299"/>
      <c r="E70" s="299"/>
      <c r="F70" s="299"/>
      <c r="G70" s="300"/>
      <c r="H70" s="301" t="s">
        <v>783</v>
      </c>
      <c r="I70" s="302"/>
      <c r="J70" s="303"/>
      <c r="K70" s="304"/>
    </row>
    <row r="71" spans="1:11" ht="18" customHeight="1">
      <c r="A71" s="289">
        <v>4</v>
      </c>
      <c r="B71" s="148"/>
      <c r="C71" s="291" t="str">
        <f>IF($B71="","",VLOOKUP($B71,登録No!$A$4:$G$523,7,0))</f>
        <v/>
      </c>
      <c r="D71" s="292"/>
      <c r="E71" s="293"/>
      <c r="F71" s="294" t="str">
        <f>IF(B71="","",VLOOKUP(B71,登録No!$A$4:$I$522,8,0))</f>
        <v/>
      </c>
      <c r="G71" s="295"/>
      <c r="H71" s="152" t="str">
        <f>IF($B71="","",VLOOKUP($B71,登録No!$A$4:$L$523,9,0))</f>
        <v/>
      </c>
      <c r="I71" s="254" t="str">
        <f>IF($B71="","",VLOOKUP($B71,登録No!$A$4:$L$523,11,0))</f>
        <v/>
      </c>
      <c r="J71" s="320" t="s">
        <v>1150</v>
      </c>
      <c r="K71" s="321"/>
    </row>
    <row r="72" spans="1:11" ht="18" customHeight="1">
      <c r="A72" s="290"/>
      <c r="B72" s="149" t="s">
        <v>782</v>
      </c>
      <c r="C72" s="298"/>
      <c r="D72" s="299"/>
      <c r="E72" s="299"/>
      <c r="F72" s="299"/>
      <c r="G72" s="300"/>
      <c r="H72" s="301" t="s">
        <v>783</v>
      </c>
      <c r="I72" s="302"/>
      <c r="J72" s="303"/>
      <c r="K72" s="304"/>
    </row>
    <row r="73" spans="1:11" ht="18" customHeight="1">
      <c r="A73" s="290"/>
      <c r="B73" s="148"/>
      <c r="C73" s="291" t="str">
        <f>IF($B73="","",VLOOKUP($B73,登録No!$A$4:$G$523,7,0))</f>
        <v/>
      </c>
      <c r="D73" s="292"/>
      <c r="E73" s="293"/>
      <c r="F73" s="294" t="str">
        <f>IF(B73="","",VLOOKUP(B73,登録No!$A$4:$I$522,8,0))</f>
        <v/>
      </c>
      <c r="G73" s="295"/>
      <c r="H73" s="152" t="str">
        <f>IF($B73="","",VLOOKUP($B73,登録No!$A$4:$L$523,9,0))</f>
        <v/>
      </c>
      <c r="I73" s="254" t="str">
        <f>IF($B73="","",VLOOKUP($B73,登録No!$A$4:$L$523,11,0))</f>
        <v/>
      </c>
      <c r="J73" s="320" t="s">
        <v>1150</v>
      </c>
      <c r="K73" s="321"/>
    </row>
    <row r="74" spans="1:11" ht="18" customHeight="1" thickBot="1">
      <c r="A74" s="290"/>
      <c r="B74" s="150" t="s">
        <v>782</v>
      </c>
      <c r="C74" s="305"/>
      <c r="D74" s="306"/>
      <c r="E74" s="306"/>
      <c r="F74" s="306"/>
      <c r="G74" s="307"/>
      <c r="H74" s="308" t="s">
        <v>783</v>
      </c>
      <c r="I74" s="309"/>
      <c r="J74" s="310"/>
      <c r="K74" s="311"/>
    </row>
    <row r="75" spans="1:11" ht="18" customHeight="1">
      <c r="A75" s="259"/>
      <c r="B75" s="260"/>
      <c r="C75" s="261"/>
      <c r="D75" s="261"/>
      <c r="E75" s="261"/>
      <c r="F75" s="261"/>
      <c r="G75" s="261"/>
      <c r="H75" s="262"/>
      <c r="I75" s="263"/>
      <c r="J75" s="261"/>
      <c r="K75" s="261"/>
    </row>
    <row r="76" spans="1:11" ht="18" customHeight="1"/>
    <row r="77" spans="1:11" ht="18" customHeight="1">
      <c r="B77" s="314" t="s">
        <v>1148</v>
      </c>
      <c r="C77" s="315"/>
      <c r="D77" s="315"/>
      <c r="E77" s="315"/>
      <c r="F77" s="13"/>
      <c r="G77" s="2"/>
      <c r="H77" s="13"/>
      <c r="K77" s="2"/>
    </row>
    <row r="78" spans="1:11" ht="12" customHeight="1" thickBot="1">
      <c r="A78" s="147"/>
      <c r="B78" s="147"/>
      <c r="C78" s="147"/>
      <c r="D78" s="147"/>
      <c r="E78" s="147"/>
      <c r="F78" s="2"/>
      <c r="G78" s="2"/>
      <c r="H78" s="2"/>
      <c r="I78" s="2"/>
      <c r="J78" s="2"/>
      <c r="K78" s="8"/>
    </row>
    <row r="79" spans="1:11" ht="18" customHeight="1" thickBot="1">
      <c r="A79" s="14" t="s">
        <v>30</v>
      </c>
      <c r="B79" s="154" t="s">
        <v>46</v>
      </c>
      <c r="C79" s="316" t="s">
        <v>47</v>
      </c>
      <c r="D79" s="317"/>
      <c r="E79" s="318"/>
      <c r="F79" s="317" t="s">
        <v>40</v>
      </c>
      <c r="G79" s="316"/>
      <c r="H79" s="155" t="s">
        <v>48</v>
      </c>
      <c r="I79" s="155" t="s">
        <v>49</v>
      </c>
      <c r="J79" s="316" t="s">
        <v>50</v>
      </c>
      <c r="K79" s="319"/>
    </row>
    <row r="80" spans="1:11" ht="18" customHeight="1">
      <c r="A80" s="289">
        <v>1</v>
      </c>
      <c r="B80" s="151"/>
      <c r="C80" s="291" t="str">
        <f>IF($B80="","",VLOOKUP($B80,登録No!$A$4:$G$523,7,0))</f>
        <v/>
      </c>
      <c r="D80" s="292"/>
      <c r="E80" s="293"/>
      <c r="F80" s="294" t="str">
        <f>IF(B80="","",VLOOKUP(B80,登録No!$A$4:$I$522,8,0))</f>
        <v/>
      </c>
      <c r="G80" s="295"/>
      <c r="H80" s="152" t="str">
        <f>IF($B80="","",VLOOKUP($B80,登録No!$A$4:$L$523,9,0))</f>
        <v/>
      </c>
      <c r="I80" s="254" t="str">
        <f>IF($B80="","",VLOOKUP($B80,登録No!$A$4:$L$523,11,0))</f>
        <v/>
      </c>
      <c r="J80" s="312" t="s">
        <v>775</v>
      </c>
      <c r="K80" s="313"/>
    </row>
    <row r="81" spans="1:11" ht="18" customHeight="1">
      <c r="A81" s="290"/>
      <c r="B81" s="149" t="s">
        <v>782</v>
      </c>
      <c r="C81" s="298"/>
      <c r="D81" s="299"/>
      <c r="E81" s="299"/>
      <c r="F81" s="299"/>
      <c r="G81" s="300"/>
      <c r="H81" s="301" t="s">
        <v>783</v>
      </c>
      <c r="I81" s="302"/>
      <c r="J81" s="303"/>
      <c r="K81" s="304"/>
    </row>
    <row r="82" spans="1:11" ht="18" customHeight="1">
      <c r="A82" s="290"/>
      <c r="B82" s="148"/>
      <c r="C82" s="291" t="str">
        <f>IF($B82="","",VLOOKUP($B82,登録No!$A$4:$G$523,7,0))</f>
        <v/>
      </c>
      <c r="D82" s="292"/>
      <c r="E82" s="293"/>
      <c r="F82" s="294" t="str">
        <f>IF(B82="","",VLOOKUP(B82,登録No!$A$4:$I$522,8,0))</f>
        <v/>
      </c>
      <c r="G82" s="295"/>
      <c r="H82" s="152" t="str">
        <f>IF($B82="","",VLOOKUP($B82,登録No!$A$4:$L$523,9,0))</f>
        <v/>
      </c>
      <c r="I82" s="254" t="str">
        <f>IF($B82="","",VLOOKUP($B82,登録No!$A$4:$L$523,11,0))</f>
        <v/>
      </c>
      <c r="J82" s="296" t="s">
        <v>212</v>
      </c>
      <c r="K82" s="297"/>
    </row>
    <row r="83" spans="1:11" ht="18" customHeight="1">
      <c r="A83" s="290"/>
      <c r="B83" s="149" t="s">
        <v>782</v>
      </c>
      <c r="C83" s="298"/>
      <c r="D83" s="299"/>
      <c r="E83" s="299"/>
      <c r="F83" s="299"/>
      <c r="G83" s="300"/>
      <c r="H83" s="301" t="s">
        <v>783</v>
      </c>
      <c r="I83" s="302"/>
      <c r="J83" s="303"/>
      <c r="K83" s="304"/>
    </row>
    <row r="84" spans="1:11" ht="18" customHeight="1">
      <c r="A84" s="289">
        <v>2</v>
      </c>
      <c r="B84" s="148"/>
      <c r="C84" s="291" t="str">
        <f>IF($B84="","",VLOOKUP($B84,登録No!$A$4:$G$523,7,0))</f>
        <v/>
      </c>
      <c r="D84" s="292"/>
      <c r="E84" s="293"/>
      <c r="F84" s="294" t="str">
        <f>IF(B84="","",VLOOKUP(B84,登録No!$A$4:$I$522,8,0))</f>
        <v/>
      </c>
      <c r="G84" s="295"/>
      <c r="H84" s="152" t="str">
        <f>IF($B84="","",VLOOKUP($B84,登録No!$A$4:$L$523,9,0))</f>
        <v/>
      </c>
      <c r="I84" s="254" t="str">
        <f>IF($B84="","",VLOOKUP($B84,登録No!$A$4:$L$523,11,0))</f>
        <v/>
      </c>
      <c r="J84" s="296" t="s">
        <v>212</v>
      </c>
      <c r="K84" s="297"/>
    </row>
    <row r="85" spans="1:11" ht="18" customHeight="1">
      <c r="A85" s="290"/>
      <c r="B85" s="149" t="s">
        <v>782</v>
      </c>
      <c r="C85" s="298"/>
      <c r="D85" s="299"/>
      <c r="E85" s="299"/>
      <c r="F85" s="299"/>
      <c r="G85" s="300"/>
      <c r="H85" s="301" t="s">
        <v>783</v>
      </c>
      <c r="I85" s="302"/>
      <c r="J85" s="303"/>
      <c r="K85" s="304"/>
    </row>
    <row r="86" spans="1:11" ht="18" customHeight="1">
      <c r="A86" s="290"/>
      <c r="B86" s="148"/>
      <c r="C86" s="291" t="str">
        <f>IF($B86="","",VLOOKUP($B86,登録No!$A$4:$G$523,7,0))</f>
        <v/>
      </c>
      <c r="D86" s="292"/>
      <c r="E86" s="293"/>
      <c r="F86" s="294" t="str">
        <f>IF(B86="","",VLOOKUP(B86,登録No!$A$4:$I$522,8,0))</f>
        <v/>
      </c>
      <c r="G86" s="295"/>
      <c r="H86" s="152" t="str">
        <f>IF($B86="","",VLOOKUP($B86,登録No!$A$4:$L$523,9,0))</f>
        <v/>
      </c>
      <c r="I86" s="254" t="str">
        <f>IF($B86="","",VLOOKUP($B86,登録No!$A$4:$L$523,11,0))</f>
        <v/>
      </c>
      <c r="J86" s="296" t="s">
        <v>212</v>
      </c>
      <c r="K86" s="297"/>
    </row>
    <row r="87" spans="1:11" ht="18" customHeight="1" thickBot="1">
      <c r="A87" s="290"/>
      <c r="B87" s="150" t="s">
        <v>782</v>
      </c>
      <c r="C87" s="305"/>
      <c r="D87" s="306"/>
      <c r="E87" s="306"/>
      <c r="F87" s="306"/>
      <c r="G87" s="307"/>
      <c r="H87" s="308" t="s">
        <v>783</v>
      </c>
      <c r="I87" s="309"/>
      <c r="J87" s="310"/>
      <c r="K87" s="311"/>
    </row>
    <row r="88" spans="1:11" ht="18" customHeight="1">
      <c r="A88" s="289">
        <v>3</v>
      </c>
      <c r="B88" s="151"/>
      <c r="C88" s="291" t="str">
        <f>IF($B88="","",VLOOKUP($B88,登録No!$A$4:$G$523,7,0))</f>
        <v/>
      </c>
      <c r="D88" s="292"/>
      <c r="E88" s="293"/>
      <c r="F88" s="294" t="str">
        <f>IF(B88="","",VLOOKUP(B88,登録No!$A$4:$I$522,8,0))</f>
        <v/>
      </c>
      <c r="G88" s="295"/>
      <c r="H88" s="152" t="str">
        <f>IF($B88="","",VLOOKUP($B88,登録No!$A$4:$L$523,9,0))</f>
        <v/>
      </c>
      <c r="I88" s="254" t="str">
        <f>IF($B88="","",VLOOKUP($B88,登録No!$A$4:$L$523,11,0))</f>
        <v/>
      </c>
      <c r="J88" s="312" t="s">
        <v>775</v>
      </c>
      <c r="K88" s="313"/>
    </row>
    <row r="89" spans="1:11" ht="18" customHeight="1">
      <c r="A89" s="290"/>
      <c r="B89" s="149" t="s">
        <v>782</v>
      </c>
      <c r="C89" s="298"/>
      <c r="D89" s="299"/>
      <c r="E89" s="299"/>
      <c r="F89" s="299"/>
      <c r="G89" s="300"/>
      <c r="H89" s="301" t="s">
        <v>783</v>
      </c>
      <c r="I89" s="302"/>
      <c r="J89" s="303"/>
      <c r="K89" s="304"/>
    </row>
    <row r="90" spans="1:11" ht="18" customHeight="1">
      <c r="A90" s="290"/>
      <c r="B90" s="148"/>
      <c r="C90" s="291" t="str">
        <f>IF($B90="","",VLOOKUP($B90,登録No!$A$4:$G$523,7,0))</f>
        <v/>
      </c>
      <c r="D90" s="292"/>
      <c r="E90" s="293"/>
      <c r="F90" s="294" t="str">
        <f>IF(B90="","",VLOOKUP(B90,登録No!$A$4:$I$522,8,0))</f>
        <v/>
      </c>
      <c r="G90" s="295"/>
      <c r="H90" s="152" t="str">
        <f>IF($B90="","",VLOOKUP($B90,登録No!$A$4:$L$523,9,0))</f>
        <v/>
      </c>
      <c r="I90" s="254" t="str">
        <f>IF($B90="","",VLOOKUP($B90,登録No!$A$4:$L$523,11,0))</f>
        <v/>
      </c>
      <c r="J90" s="296" t="s">
        <v>212</v>
      </c>
      <c r="K90" s="297"/>
    </row>
    <row r="91" spans="1:11" ht="18" customHeight="1">
      <c r="A91" s="290"/>
      <c r="B91" s="149" t="s">
        <v>782</v>
      </c>
      <c r="C91" s="298"/>
      <c r="D91" s="299"/>
      <c r="E91" s="299"/>
      <c r="F91" s="299"/>
      <c r="G91" s="300"/>
      <c r="H91" s="301" t="s">
        <v>783</v>
      </c>
      <c r="I91" s="302"/>
      <c r="J91" s="303"/>
      <c r="K91" s="304"/>
    </row>
    <row r="92" spans="1:11" ht="18" customHeight="1">
      <c r="A92" s="289">
        <v>4</v>
      </c>
      <c r="B92" s="148"/>
      <c r="C92" s="291" t="str">
        <f>IF($B92="","",VLOOKUP($B92,登録No!$A$4:$G$523,7,0))</f>
        <v/>
      </c>
      <c r="D92" s="292"/>
      <c r="E92" s="293"/>
      <c r="F92" s="294" t="str">
        <f>IF(B92="","",VLOOKUP(B92,登録No!$A$4:$I$522,8,0))</f>
        <v/>
      </c>
      <c r="G92" s="295"/>
      <c r="H92" s="152" t="str">
        <f>IF($B92="","",VLOOKUP($B92,登録No!$A$4:$L$523,9,0))</f>
        <v/>
      </c>
      <c r="I92" s="254" t="str">
        <f>IF($B92="","",VLOOKUP($B92,登録No!$A$4:$L$523,11,0))</f>
        <v/>
      </c>
      <c r="J92" s="296" t="s">
        <v>212</v>
      </c>
      <c r="K92" s="297"/>
    </row>
    <row r="93" spans="1:11" ht="18" customHeight="1">
      <c r="A93" s="290"/>
      <c r="B93" s="149" t="s">
        <v>782</v>
      </c>
      <c r="C93" s="298"/>
      <c r="D93" s="299"/>
      <c r="E93" s="299"/>
      <c r="F93" s="299"/>
      <c r="G93" s="300"/>
      <c r="H93" s="301" t="s">
        <v>783</v>
      </c>
      <c r="I93" s="302"/>
      <c r="J93" s="303"/>
      <c r="K93" s="304"/>
    </row>
    <row r="94" spans="1:11" ht="18" customHeight="1">
      <c r="A94" s="290"/>
      <c r="B94" s="148"/>
      <c r="C94" s="291" t="str">
        <f>IF($B94="","",VLOOKUP($B94,登録No!$A$4:$G$523,7,0))</f>
        <v/>
      </c>
      <c r="D94" s="292"/>
      <c r="E94" s="293"/>
      <c r="F94" s="294" t="str">
        <f>IF(B94="","",VLOOKUP(B94,登録No!$A$4:$I$522,8,0))</f>
        <v/>
      </c>
      <c r="G94" s="295"/>
      <c r="H94" s="152" t="str">
        <f>IF($B94="","",VLOOKUP($B94,登録No!$A$4:$L$523,9,0))</f>
        <v/>
      </c>
      <c r="I94" s="254" t="str">
        <f>IF($B94="","",VLOOKUP($B94,登録No!$A$4:$L$523,11,0))</f>
        <v/>
      </c>
      <c r="J94" s="296" t="s">
        <v>212</v>
      </c>
      <c r="K94" s="297"/>
    </row>
    <row r="95" spans="1:11" ht="18" customHeight="1" thickBot="1">
      <c r="A95" s="290"/>
      <c r="B95" s="150" t="s">
        <v>782</v>
      </c>
      <c r="C95" s="305"/>
      <c r="D95" s="306"/>
      <c r="E95" s="306"/>
      <c r="F95" s="306"/>
      <c r="G95" s="307"/>
      <c r="H95" s="308" t="s">
        <v>783</v>
      </c>
      <c r="I95" s="309"/>
      <c r="J95" s="310"/>
      <c r="K95" s="311"/>
    </row>
  </sheetData>
  <mergeCells count="231">
    <mergeCell ref="J41:K41"/>
    <mergeCell ref="C35:E35"/>
    <mergeCell ref="F35:G35"/>
    <mergeCell ref="J35:K35"/>
    <mergeCell ref="C40:E40"/>
    <mergeCell ref="F40:G40"/>
    <mergeCell ref="J40:K40"/>
    <mergeCell ref="C36:E36"/>
    <mergeCell ref="F36:G36"/>
    <mergeCell ref="J36:K36"/>
    <mergeCell ref="C37:G37"/>
    <mergeCell ref="H37:I37"/>
    <mergeCell ref="J37:K37"/>
    <mergeCell ref="C38:E38"/>
    <mergeCell ref="F38:G38"/>
    <mergeCell ref="J38:K38"/>
    <mergeCell ref="C39:G39"/>
    <mergeCell ref="H39:I39"/>
    <mergeCell ref="J39:K39"/>
    <mergeCell ref="H29:I29"/>
    <mergeCell ref="J29:K29"/>
    <mergeCell ref="C30:E30"/>
    <mergeCell ref="F30:G30"/>
    <mergeCell ref="J30:K30"/>
    <mergeCell ref="J27:K27"/>
    <mergeCell ref="C31:G31"/>
    <mergeCell ref="H31:I31"/>
    <mergeCell ref="J31:K31"/>
    <mergeCell ref="B6:J6"/>
    <mergeCell ref="A9:B9"/>
    <mergeCell ref="A7:L7"/>
    <mergeCell ref="A16:A19"/>
    <mergeCell ref="B2:K2"/>
    <mergeCell ref="B3:K3"/>
    <mergeCell ref="B5:D5"/>
    <mergeCell ref="F5:K5"/>
    <mergeCell ref="C16:E16"/>
    <mergeCell ref="F16:G16"/>
    <mergeCell ref="J16:K16"/>
    <mergeCell ref="C15:E15"/>
    <mergeCell ref="F15:G15"/>
    <mergeCell ref="J15:K15"/>
    <mergeCell ref="C18:E18"/>
    <mergeCell ref="F18:G18"/>
    <mergeCell ref="J18:K18"/>
    <mergeCell ref="H23:I23"/>
    <mergeCell ref="J23:K23"/>
    <mergeCell ref="C25:G25"/>
    <mergeCell ref="H25:I25"/>
    <mergeCell ref="C24:E24"/>
    <mergeCell ref="F24:G24"/>
    <mergeCell ref="J24:K24"/>
    <mergeCell ref="J25:K25"/>
    <mergeCell ref="C17:G17"/>
    <mergeCell ref="H17:I17"/>
    <mergeCell ref="J17:K17"/>
    <mergeCell ref="C19:G19"/>
    <mergeCell ref="H19:I19"/>
    <mergeCell ref="J19:K19"/>
    <mergeCell ref="C20:E20"/>
    <mergeCell ref="F20:G20"/>
    <mergeCell ref="J20:K20"/>
    <mergeCell ref="C22:E22"/>
    <mergeCell ref="F22:G22"/>
    <mergeCell ref="J22:K22"/>
    <mergeCell ref="C21:G21"/>
    <mergeCell ref="H21:I21"/>
    <mergeCell ref="J21:K21"/>
    <mergeCell ref="H45:I45"/>
    <mergeCell ref="J45:K45"/>
    <mergeCell ref="C46:E46"/>
    <mergeCell ref="F46:G46"/>
    <mergeCell ref="J46:K46"/>
    <mergeCell ref="C26:E26"/>
    <mergeCell ref="F26:G26"/>
    <mergeCell ref="J26:K26"/>
    <mergeCell ref="C27:G27"/>
    <mergeCell ref="J44:K44"/>
    <mergeCell ref="C44:E44"/>
    <mergeCell ref="F44:G44"/>
    <mergeCell ref="C41:G41"/>
    <mergeCell ref="H41:I41"/>
    <mergeCell ref="C43:G43"/>
    <mergeCell ref="H43:I43"/>
    <mergeCell ref="C42:E42"/>
    <mergeCell ref="F42:G42"/>
    <mergeCell ref="J42:K42"/>
    <mergeCell ref="J43:K43"/>
    <mergeCell ref="H27:I27"/>
    <mergeCell ref="C28:E28"/>
    <mergeCell ref="F28:G28"/>
    <mergeCell ref="J28:K28"/>
    <mergeCell ref="H51:I51"/>
    <mergeCell ref="J51:K51"/>
    <mergeCell ref="C49:G49"/>
    <mergeCell ref="H49:I49"/>
    <mergeCell ref="J49:K49"/>
    <mergeCell ref="C50:E50"/>
    <mergeCell ref="F50:G50"/>
    <mergeCell ref="J50:K50"/>
    <mergeCell ref="C47:G47"/>
    <mergeCell ref="H47:I47"/>
    <mergeCell ref="J47:K47"/>
    <mergeCell ref="C48:E48"/>
    <mergeCell ref="F48:G48"/>
    <mergeCell ref="J48:K48"/>
    <mergeCell ref="A20:A23"/>
    <mergeCell ref="A24:A27"/>
    <mergeCell ref="A28:A31"/>
    <mergeCell ref="B13:E13"/>
    <mergeCell ref="B33:E33"/>
    <mergeCell ref="A36:A39"/>
    <mergeCell ref="A40:A43"/>
    <mergeCell ref="A44:A47"/>
    <mergeCell ref="A48:A51"/>
    <mergeCell ref="C51:G51"/>
    <mergeCell ref="C45:G45"/>
    <mergeCell ref="C29:G29"/>
    <mergeCell ref="C23:G23"/>
    <mergeCell ref="B56:E56"/>
    <mergeCell ref="C58:E58"/>
    <mergeCell ref="F58:G58"/>
    <mergeCell ref="J58:K58"/>
    <mergeCell ref="A59:A62"/>
    <mergeCell ref="C59:E59"/>
    <mergeCell ref="F59:G59"/>
    <mergeCell ref="J59:K59"/>
    <mergeCell ref="C60:G60"/>
    <mergeCell ref="H60:I60"/>
    <mergeCell ref="J60:K60"/>
    <mergeCell ref="C61:E61"/>
    <mergeCell ref="F61:G61"/>
    <mergeCell ref="J61:K61"/>
    <mergeCell ref="C62:G62"/>
    <mergeCell ref="H62:I62"/>
    <mergeCell ref="J62:K62"/>
    <mergeCell ref="A63:A66"/>
    <mergeCell ref="C63:E63"/>
    <mergeCell ref="F63:G63"/>
    <mergeCell ref="J63:K63"/>
    <mergeCell ref="C64:G64"/>
    <mergeCell ref="H64:I64"/>
    <mergeCell ref="J64:K64"/>
    <mergeCell ref="C65:E65"/>
    <mergeCell ref="F65:G65"/>
    <mergeCell ref="J65:K65"/>
    <mergeCell ref="C66:G66"/>
    <mergeCell ref="H66:I66"/>
    <mergeCell ref="J66:K66"/>
    <mergeCell ref="A67:A70"/>
    <mergeCell ref="C67:E67"/>
    <mergeCell ref="F67:G67"/>
    <mergeCell ref="J67:K67"/>
    <mergeCell ref="C68:G68"/>
    <mergeCell ref="H68:I68"/>
    <mergeCell ref="J68:K68"/>
    <mergeCell ref="C69:E69"/>
    <mergeCell ref="F69:G69"/>
    <mergeCell ref="J69:K69"/>
    <mergeCell ref="C70:G70"/>
    <mergeCell ref="H70:I70"/>
    <mergeCell ref="J70:K70"/>
    <mergeCell ref="A71:A74"/>
    <mergeCell ref="C71:E71"/>
    <mergeCell ref="F71:G71"/>
    <mergeCell ref="J71:K71"/>
    <mergeCell ref="C72:G72"/>
    <mergeCell ref="H72:I72"/>
    <mergeCell ref="J72:K72"/>
    <mergeCell ref="C73:E73"/>
    <mergeCell ref="F73:G73"/>
    <mergeCell ref="J73:K73"/>
    <mergeCell ref="C74:G74"/>
    <mergeCell ref="H74:I74"/>
    <mergeCell ref="J74:K74"/>
    <mergeCell ref="B77:E77"/>
    <mergeCell ref="C79:E79"/>
    <mergeCell ref="F79:G79"/>
    <mergeCell ref="J79:K79"/>
    <mergeCell ref="A80:A83"/>
    <mergeCell ref="C80:E80"/>
    <mergeCell ref="F80:G80"/>
    <mergeCell ref="J80:K80"/>
    <mergeCell ref="C81:G81"/>
    <mergeCell ref="H81:I81"/>
    <mergeCell ref="J81:K81"/>
    <mergeCell ref="C82:E82"/>
    <mergeCell ref="F82:G82"/>
    <mergeCell ref="J82:K82"/>
    <mergeCell ref="C83:G83"/>
    <mergeCell ref="H83:I83"/>
    <mergeCell ref="J83:K83"/>
    <mergeCell ref="A84:A87"/>
    <mergeCell ref="C84:E84"/>
    <mergeCell ref="F84:G84"/>
    <mergeCell ref="J84:K84"/>
    <mergeCell ref="C85:G85"/>
    <mergeCell ref="H85:I85"/>
    <mergeCell ref="J85:K85"/>
    <mergeCell ref="C86:E86"/>
    <mergeCell ref="F86:G86"/>
    <mergeCell ref="J86:K86"/>
    <mergeCell ref="C87:G87"/>
    <mergeCell ref="H87:I87"/>
    <mergeCell ref="J87:K87"/>
    <mergeCell ref="A88:A91"/>
    <mergeCell ref="C88:E88"/>
    <mergeCell ref="F88:G88"/>
    <mergeCell ref="J88:K88"/>
    <mergeCell ref="C89:G89"/>
    <mergeCell ref="H89:I89"/>
    <mergeCell ref="J89:K89"/>
    <mergeCell ref="C90:E90"/>
    <mergeCell ref="F90:G90"/>
    <mergeCell ref="J90:K90"/>
    <mergeCell ref="C91:G91"/>
    <mergeCell ref="H91:I91"/>
    <mergeCell ref="J91:K91"/>
    <mergeCell ref="A92:A95"/>
    <mergeCell ref="C92:E92"/>
    <mergeCell ref="F92:G92"/>
    <mergeCell ref="J92:K92"/>
    <mergeCell ref="C93:G93"/>
    <mergeCell ref="H93:I93"/>
    <mergeCell ref="J93:K93"/>
    <mergeCell ref="C94:E94"/>
    <mergeCell ref="F94:G94"/>
    <mergeCell ref="J94:K94"/>
    <mergeCell ref="C95:G95"/>
    <mergeCell ref="H95:I95"/>
    <mergeCell ref="J95:K95"/>
  </mergeCells>
  <phoneticPr fontId="2"/>
  <pageMargins left="0.39" right="0.39" top="0.59" bottom="0.59" header="0.51" footer="0.51"/>
  <pageSetup paperSize="9" scale="90"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409"/>
  <sheetViews>
    <sheetView topLeftCell="A328" workbookViewId="0">
      <selection activeCell="P328" sqref="C1:P1048576"/>
    </sheetView>
  </sheetViews>
  <sheetFormatPr defaultColWidth="16.125" defaultRowHeight="13.5"/>
  <cols>
    <col min="1" max="1" width="8" style="65" customWidth="1"/>
    <col min="2" max="2" width="6" style="33" customWidth="1"/>
    <col min="3" max="9" width="0.5" style="33" hidden="1" customWidth="1"/>
    <col min="10" max="11" width="0.5" style="37" hidden="1" customWidth="1"/>
    <col min="12" max="16" width="0.5" style="33" hidden="1" customWidth="1"/>
    <col min="17" max="19" width="4.75" style="33" customWidth="1"/>
    <col min="20" max="256" width="16.125" style="33"/>
    <col min="257" max="257" width="8" style="33" customWidth="1"/>
    <col min="258" max="258" width="6" style="33" customWidth="1"/>
    <col min="259" max="259" width="8.75" style="33" customWidth="1"/>
    <col min="260" max="260" width="8.375" style="33" customWidth="1"/>
    <col min="261" max="261" width="4.75" style="33" customWidth="1"/>
    <col min="262" max="262" width="7.375" style="33" customWidth="1"/>
    <col min="263" max="263" width="11.125" style="33" customWidth="1"/>
    <col min="264" max="264" width="19.75" style="33" customWidth="1"/>
    <col min="265" max="265" width="4.75" style="33" customWidth="1"/>
    <col min="266" max="266" width="8.875" style="33" customWidth="1"/>
    <col min="267" max="267" width="4.75" style="33" customWidth="1"/>
    <col min="268" max="268" width="6" style="33" customWidth="1"/>
    <col min="269" max="275" width="4.75" style="33" customWidth="1"/>
    <col min="276" max="512" width="16.125" style="33"/>
    <col min="513" max="513" width="8" style="33" customWidth="1"/>
    <col min="514" max="514" width="6" style="33" customWidth="1"/>
    <col min="515" max="515" width="8.75" style="33" customWidth="1"/>
    <col min="516" max="516" width="8.375" style="33" customWidth="1"/>
    <col min="517" max="517" width="4.75" style="33" customWidth="1"/>
    <col min="518" max="518" width="7.375" style="33" customWidth="1"/>
    <col min="519" max="519" width="11.125" style="33" customWidth="1"/>
    <col min="520" max="520" width="19.75" style="33" customWidth="1"/>
    <col min="521" max="521" width="4.75" style="33" customWidth="1"/>
    <col min="522" max="522" width="8.875" style="33" customWidth="1"/>
    <col min="523" max="523" width="4.75" style="33" customWidth="1"/>
    <col min="524" max="524" width="6" style="33" customWidth="1"/>
    <col min="525" max="531" width="4.75" style="33" customWidth="1"/>
    <col min="532" max="768" width="16.125" style="33"/>
    <col min="769" max="769" width="8" style="33" customWidth="1"/>
    <col min="770" max="770" width="6" style="33" customWidth="1"/>
    <col min="771" max="771" width="8.75" style="33" customWidth="1"/>
    <col min="772" max="772" width="8.375" style="33" customWidth="1"/>
    <col min="773" max="773" width="4.75" style="33" customWidth="1"/>
    <col min="774" max="774" width="7.375" style="33" customWidth="1"/>
    <col min="775" max="775" width="11.125" style="33" customWidth="1"/>
    <col min="776" max="776" width="19.75" style="33" customWidth="1"/>
    <col min="777" max="777" width="4.75" style="33" customWidth="1"/>
    <col min="778" max="778" width="8.875" style="33" customWidth="1"/>
    <col min="779" max="779" width="4.75" style="33" customWidth="1"/>
    <col min="780" max="780" width="6" style="33" customWidth="1"/>
    <col min="781" max="787" width="4.75" style="33" customWidth="1"/>
    <col min="788" max="1024" width="16.125" style="33"/>
    <col min="1025" max="1025" width="8" style="33" customWidth="1"/>
    <col min="1026" max="1026" width="6" style="33" customWidth="1"/>
    <col min="1027" max="1027" width="8.75" style="33" customWidth="1"/>
    <col min="1028" max="1028" width="8.375" style="33" customWidth="1"/>
    <col min="1029" max="1029" width="4.75" style="33" customWidth="1"/>
    <col min="1030" max="1030" width="7.375" style="33" customWidth="1"/>
    <col min="1031" max="1031" width="11.125" style="33" customWidth="1"/>
    <col min="1032" max="1032" width="19.75" style="33" customWidth="1"/>
    <col min="1033" max="1033" width="4.75" style="33" customWidth="1"/>
    <col min="1034" max="1034" width="8.875" style="33" customWidth="1"/>
    <col min="1035" max="1035" width="4.75" style="33" customWidth="1"/>
    <col min="1036" max="1036" width="6" style="33" customWidth="1"/>
    <col min="1037" max="1043" width="4.75" style="33" customWidth="1"/>
    <col min="1044" max="1280" width="16.125" style="33"/>
    <col min="1281" max="1281" width="8" style="33" customWidth="1"/>
    <col min="1282" max="1282" width="6" style="33" customWidth="1"/>
    <col min="1283" max="1283" width="8.75" style="33" customWidth="1"/>
    <col min="1284" max="1284" width="8.375" style="33" customWidth="1"/>
    <col min="1285" max="1285" width="4.75" style="33" customWidth="1"/>
    <col min="1286" max="1286" width="7.375" style="33" customWidth="1"/>
    <col min="1287" max="1287" width="11.125" style="33" customWidth="1"/>
    <col min="1288" max="1288" width="19.75" style="33" customWidth="1"/>
    <col min="1289" max="1289" width="4.75" style="33" customWidth="1"/>
    <col min="1290" max="1290" width="8.875" style="33" customWidth="1"/>
    <col min="1291" max="1291" width="4.75" style="33" customWidth="1"/>
    <col min="1292" max="1292" width="6" style="33" customWidth="1"/>
    <col min="1293" max="1299" width="4.75" style="33" customWidth="1"/>
    <col min="1300" max="1536" width="16.125" style="33"/>
    <col min="1537" max="1537" width="8" style="33" customWidth="1"/>
    <col min="1538" max="1538" width="6" style="33" customWidth="1"/>
    <col min="1539" max="1539" width="8.75" style="33" customWidth="1"/>
    <col min="1540" max="1540" width="8.375" style="33" customWidth="1"/>
    <col min="1541" max="1541" width="4.75" style="33" customWidth="1"/>
    <col min="1542" max="1542" width="7.375" style="33" customWidth="1"/>
    <col min="1543" max="1543" width="11.125" style="33" customWidth="1"/>
    <col min="1544" max="1544" width="19.75" style="33" customWidth="1"/>
    <col min="1545" max="1545" width="4.75" style="33" customWidth="1"/>
    <col min="1546" max="1546" width="8.875" style="33" customWidth="1"/>
    <col min="1547" max="1547" width="4.75" style="33" customWidth="1"/>
    <col min="1548" max="1548" width="6" style="33" customWidth="1"/>
    <col min="1549" max="1555" width="4.75" style="33" customWidth="1"/>
    <col min="1556" max="1792" width="16.125" style="33"/>
    <col min="1793" max="1793" width="8" style="33" customWidth="1"/>
    <col min="1794" max="1794" width="6" style="33" customWidth="1"/>
    <col min="1795" max="1795" width="8.75" style="33" customWidth="1"/>
    <col min="1796" max="1796" width="8.375" style="33" customWidth="1"/>
    <col min="1797" max="1797" width="4.75" style="33" customWidth="1"/>
    <col min="1798" max="1798" width="7.375" style="33" customWidth="1"/>
    <col min="1799" max="1799" width="11.125" style="33" customWidth="1"/>
    <col min="1800" max="1800" width="19.75" style="33" customWidth="1"/>
    <col min="1801" max="1801" width="4.75" style="33" customWidth="1"/>
    <col min="1802" max="1802" width="8.875" style="33" customWidth="1"/>
    <col min="1803" max="1803" width="4.75" style="33" customWidth="1"/>
    <col min="1804" max="1804" width="6" style="33" customWidth="1"/>
    <col min="1805" max="1811" width="4.75" style="33" customWidth="1"/>
    <col min="1812" max="2048" width="16.125" style="33"/>
    <col min="2049" max="2049" width="8" style="33" customWidth="1"/>
    <col min="2050" max="2050" width="6" style="33" customWidth="1"/>
    <col min="2051" max="2051" width="8.75" style="33" customWidth="1"/>
    <col min="2052" max="2052" width="8.375" style="33" customWidth="1"/>
    <col min="2053" max="2053" width="4.75" style="33" customWidth="1"/>
    <col min="2054" max="2054" width="7.375" style="33" customWidth="1"/>
    <col min="2055" max="2055" width="11.125" style="33" customWidth="1"/>
    <col min="2056" max="2056" width="19.75" style="33" customWidth="1"/>
    <col min="2057" max="2057" width="4.75" style="33" customWidth="1"/>
    <col min="2058" max="2058" width="8.875" style="33" customWidth="1"/>
    <col min="2059" max="2059" width="4.75" style="33" customWidth="1"/>
    <col min="2060" max="2060" width="6" style="33" customWidth="1"/>
    <col min="2061" max="2067" width="4.75" style="33" customWidth="1"/>
    <col min="2068" max="2304" width="16.125" style="33"/>
    <col min="2305" max="2305" width="8" style="33" customWidth="1"/>
    <col min="2306" max="2306" width="6" style="33" customWidth="1"/>
    <col min="2307" max="2307" width="8.75" style="33" customWidth="1"/>
    <col min="2308" max="2308" width="8.375" style="33" customWidth="1"/>
    <col min="2309" max="2309" width="4.75" style="33" customWidth="1"/>
    <col min="2310" max="2310" width="7.375" style="33" customWidth="1"/>
    <col min="2311" max="2311" width="11.125" style="33" customWidth="1"/>
    <col min="2312" max="2312" width="19.75" style="33" customWidth="1"/>
    <col min="2313" max="2313" width="4.75" style="33" customWidth="1"/>
    <col min="2314" max="2314" width="8.875" style="33" customWidth="1"/>
    <col min="2315" max="2315" width="4.75" style="33" customWidth="1"/>
    <col min="2316" max="2316" width="6" style="33" customWidth="1"/>
    <col min="2317" max="2323" width="4.75" style="33" customWidth="1"/>
    <col min="2324" max="2560" width="16.125" style="33"/>
    <col min="2561" max="2561" width="8" style="33" customWidth="1"/>
    <col min="2562" max="2562" width="6" style="33" customWidth="1"/>
    <col min="2563" max="2563" width="8.75" style="33" customWidth="1"/>
    <col min="2564" max="2564" width="8.375" style="33" customWidth="1"/>
    <col min="2565" max="2565" width="4.75" style="33" customWidth="1"/>
    <col min="2566" max="2566" width="7.375" style="33" customWidth="1"/>
    <col min="2567" max="2567" width="11.125" style="33" customWidth="1"/>
    <col min="2568" max="2568" width="19.75" style="33" customWidth="1"/>
    <col min="2569" max="2569" width="4.75" style="33" customWidth="1"/>
    <col min="2570" max="2570" width="8.875" style="33" customWidth="1"/>
    <col min="2571" max="2571" width="4.75" style="33" customWidth="1"/>
    <col min="2572" max="2572" width="6" style="33" customWidth="1"/>
    <col min="2573" max="2579" width="4.75" style="33" customWidth="1"/>
    <col min="2580" max="2816" width="16.125" style="33"/>
    <col min="2817" max="2817" width="8" style="33" customWidth="1"/>
    <col min="2818" max="2818" width="6" style="33" customWidth="1"/>
    <col min="2819" max="2819" width="8.75" style="33" customWidth="1"/>
    <col min="2820" max="2820" width="8.375" style="33" customWidth="1"/>
    <col min="2821" max="2821" width="4.75" style="33" customWidth="1"/>
    <col min="2822" max="2822" width="7.375" style="33" customWidth="1"/>
    <col min="2823" max="2823" width="11.125" style="33" customWidth="1"/>
    <col min="2824" max="2824" width="19.75" style="33" customWidth="1"/>
    <col min="2825" max="2825" width="4.75" style="33" customWidth="1"/>
    <col min="2826" max="2826" width="8.875" style="33" customWidth="1"/>
    <col min="2827" max="2827" width="4.75" style="33" customWidth="1"/>
    <col min="2828" max="2828" width="6" style="33" customWidth="1"/>
    <col min="2829" max="2835" width="4.75" style="33" customWidth="1"/>
    <col min="2836" max="3072" width="16.125" style="33"/>
    <col min="3073" max="3073" width="8" style="33" customWidth="1"/>
    <col min="3074" max="3074" width="6" style="33" customWidth="1"/>
    <col min="3075" max="3075" width="8.75" style="33" customWidth="1"/>
    <col min="3076" max="3076" width="8.375" style="33" customWidth="1"/>
    <col min="3077" max="3077" width="4.75" style="33" customWidth="1"/>
    <col min="3078" max="3078" width="7.375" style="33" customWidth="1"/>
    <col min="3079" max="3079" width="11.125" style="33" customWidth="1"/>
    <col min="3080" max="3080" width="19.75" style="33" customWidth="1"/>
    <col min="3081" max="3081" width="4.75" style="33" customWidth="1"/>
    <col min="3082" max="3082" width="8.875" style="33" customWidth="1"/>
    <col min="3083" max="3083" width="4.75" style="33" customWidth="1"/>
    <col min="3084" max="3084" width="6" style="33" customWidth="1"/>
    <col min="3085" max="3091" width="4.75" style="33" customWidth="1"/>
    <col min="3092" max="3328" width="16.125" style="33"/>
    <col min="3329" max="3329" width="8" style="33" customWidth="1"/>
    <col min="3330" max="3330" width="6" style="33" customWidth="1"/>
    <col min="3331" max="3331" width="8.75" style="33" customWidth="1"/>
    <col min="3332" max="3332" width="8.375" style="33" customWidth="1"/>
    <col min="3333" max="3333" width="4.75" style="33" customWidth="1"/>
    <col min="3334" max="3334" width="7.375" style="33" customWidth="1"/>
    <col min="3335" max="3335" width="11.125" style="33" customWidth="1"/>
    <col min="3336" max="3336" width="19.75" style="33" customWidth="1"/>
    <col min="3337" max="3337" width="4.75" style="33" customWidth="1"/>
    <col min="3338" max="3338" width="8.875" style="33" customWidth="1"/>
    <col min="3339" max="3339" width="4.75" style="33" customWidth="1"/>
    <col min="3340" max="3340" width="6" style="33" customWidth="1"/>
    <col min="3341" max="3347" width="4.75" style="33" customWidth="1"/>
    <col min="3348" max="3584" width="16.125" style="33"/>
    <col min="3585" max="3585" width="8" style="33" customWidth="1"/>
    <col min="3586" max="3586" width="6" style="33" customWidth="1"/>
    <col min="3587" max="3587" width="8.75" style="33" customWidth="1"/>
    <col min="3588" max="3588" width="8.375" style="33" customWidth="1"/>
    <col min="3589" max="3589" width="4.75" style="33" customWidth="1"/>
    <col min="3590" max="3590" width="7.375" style="33" customWidth="1"/>
    <col min="3591" max="3591" width="11.125" style="33" customWidth="1"/>
    <col min="3592" max="3592" width="19.75" style="33" customWidth="1"/>
    <col min="3593" max="3593" width="4.75" style="33" customWidth="1"/>
    <col min="3594" max="3594" width="8.875" style="33" customWidth="1"/>
    <col min="3595" max="3595" width="4.75" style="33" customWidth="1"/>
    <col min="3596" max="3596" width="6" style="33" customWidth="1"/>
    <col min="3597" max="3603" width="4.75" style="33" customWidth="1"/>
    <col min="3604" max="3840" width="16.125" style="33"/>
    <col min="3841" max="3841" width="8" style="33" customWidth="1"/>
    <col min="3842" max="3842" width="6" style="33" customWidth="1"/>
    <col min="3843" max="3843" width="8.75" style="33" customWidth="1"/>
    <col min="3844" max="3844" width="8.375" style="33" customWidth="1"/>
    <col min="3845" max="3845" width="4.75" style="33" customWidth="1"/>
    <col min="3846" max="3846" width="7.375" style="33" customWidth="1"/>
    <col min="3847" max="3847" width="11.125" style="33" customWidth="1"/>
    <col min="3848" max="3848" width="19.75" style="33" customWidth="1"/>
    <col min="3849" max="3849" width="4.75" style="33" customWidth="1"/>
    <col min="3850" max="3850" width="8.875" style="33" customWidth="1"/>
    <col min="3851" max="3851" width="4.75" style="33" customWidth="1"/>
    <col min="3852" max="3852" width="6" style="33" customWidth="1"/>
    <col min="3853" max="3859" width="4.75" style="33" customWidth="1"/>
    <col min="3860" max="4096" width="16.125" style="33"/>
    <col min="4097" max="4097" width="8" style="33" customWidth="1"/>
    <col min="4098" max="4098" width="6" style="33" customWidth="1"/>
    <col min="4099" max="4099" width="8.75" style="33" customWidth="1"/>
    <col min="4100" max="4100" width="8.375" style="33" customWidth="1"/>
    <col min="4101" max="4101" width="4.75" style="33" customWidth="1"/>
    <col min="4102" max="4102" width="7.375" style="33" customWidth="1"/>
    <col min="4103" max="4103" width="11.125" style="33" customWidth="1"/>
    <col min="4104" max="4104" width="19.75" style="33" customWidth="1"/>
    <col min="4105" max="4105" width="4.75" style="33" customWidth="1"/>
    <col min="4106" max="4106" width="8.875" style="33" customWidth="1"/>
    <col min="4107" max="4107" width="4.75" style="33" customWidth="1"/>
    <col min="4108" max="4108" width="6" style="33" customWidth="1"/>
    <col min="4109" max="4115" width="4.75" style="33" customWidth="1"/>
    <col min="4116" max="4352" width="16.125" style="33"/>
    <col min="4353" max="4353" width="8" style="33" customWidth="1"/>
    <col min="4354" max="4354" width="6" style="33" customWidth="1"/>
    <col min="4355" max="4355" width="8.75" style="33" customWidth="1"/>
    <col min="4356" max="4356" width="8.375" style="33" customWidth="1"/>
    <col min="4357" max="4357" width="4.75" style="33" customWidth="1"/>
    <col min="4358" max="4358" width="7.375" style="33" customWidth="1"/>
    <col min="4359" max="4359" width="11.125" style="33" customWidth="1"/>
    <col min="4360" max="4360" width="19.75" style="33" customWidth="1"/>
    <col min="4361" max="4361" width="4.75" style="33" customWidth="1"/>
    <col min="4362" max="4362" width="8.875" style="33" customWidth="1"/>
    <col min="4363" max="4363" width="4.75" style="33" customWidth="1"/>
    <col min="4364" max="4364" width="6" style="33" customWidth="1"/>
    <col min="4365" max="4371" width="4.75" style="33" customWidth="1"/>
    <col min="4372" max="4608" width="16.125" style="33"/>
    <col min="4609" max="4609" width="8" style="33" customWidth="1"/>
    <col min="4610" max="4610" width="6" style="33" customWidth="1"/>
    <col min="4611" max="4611" width="8.75" style="33" customWidth="1"/>
    <col min="4612" max="4612" width="8.375" style="33" customWidth="1"/>
    <col min="4613" max="4613" width="4.75" style="33" customWidth="1"/>
    <col min="4614" max="4614" width="7.375" style="33" customWidth="1"/>
    <col min="4615" max="4615" width="11.125" style="33" customWidth="1"/>
    <col min="4616" max="4616" width="19.75" style="33" customWidth="1"/>
    <col min="4617" max="4617" width="4.75" style="33" customWidth="1"/>
    <col min="4618" max="4618" width="8.875" style="33" customWidth="1"/>
    <col min="4619" max="4619" width="4.75" style="33" customWidth="1"/>
    <col min="4620" max="4620" width="6" style="33" customWidth="1"/>
    <col min="4621" max="4627" width="4.75" style="33" customWidth="1"/>
    <col min="4628" max="4864" width="16.125" style="33"/>
    <col min="4865" max="4865" width="8" style="33" customWidth="1"/>
    <col min="4866" max="4866" width="6" style="33" customWidth="1"/>
    <col min="4867" max="4867" width="8.75" style="33" customWidth="1"/>
    <col min="4868" max="4868" width="8.375" style="33" customWidth="1"/>
    <col min="4869" max="4869" width="4.75" style="33" customWidth="1"/>
    <col min="4870" max="4870" width="7.375" style="33" customWidth="1"/>
    <col min="4871" max="4871" width="11.125" style="33" customWidth="1"/>
    <col min="4872" max="4872" width="19.75" style="33" customWidth="1"/>
    <col min="4873" max="4873" width="4.75" style="33" customWidth="1"/>
    <col min="4874" max="4874" width="8.875" style="33" customWidth="1"/>
    <col min="4875" max="4875" width="4.75" style="33" customWidth="1"/>
    <col min="4876" max="4876" width="6" style="33" customWidth="1"/>
    <col min="4877" max="4883" width="4.75" style="33" customWidth="1"/>
    <col min="4884" max="5120" width="16.125" style="33"/>
    <col min="5121" max="5121" width="8" style="33" customWidth="1"/>
    <col min="5122" max="5122" width="6" style="33" customWidth="1"/>
    <col min="5123" max="5123" width="8.75" style="33" customWidth="1"/>
    <col min="5124" max="5124" width="8.375" style="33" customWidth="1"/>
    <col min="5125" max="5125" width="4.75" style="33" customWidth="1"/>
    <col min="5126" max="5126" width="7.375" style="33" customWidth="1"/>
    <col min="5127" max="5127" width="11.125" style="33" customWidth="1"/>
    <col min="5128" max="5128" width="19.75" style="33" customWidth="1"/>
    <col min="5129" max="5129" width="4.75" style="33" customWidth="1"/>
    <col min="5130" max="5130" width="8.875" style="33" customWidth="1"/>
    <col min="5131" max="5131" width="4.75" style="33" customWidth="1"/>
    <col min="5132" max="5132" width="6" style="33" customWidth="1"/>
    <col min="5133" max="5139" width="4.75" style="33" customWidth="1"/>
    <col min="5140" max="5376" width="16.125" style="33"/>
    <col min="5377" max="5377" width="8" style="33" customWidth="1"/>
    <col min="5378" max="5378" width="6" style="33" customWidth="1"/>
    <col min="5379" max="5379" width="8.75" style="33" customWidth="1"/>
    <col min="5380" max="5380" width="8.375" style="33" customWidth="1"/>
    <col min="5381" max="5381" width="4.75" style="33" customWidth="1"/>
    <col min="5382" max="5382" width="7.375" style="33" customWidth="1"/>
    <col min="5383" max="5383" width="11.125" style="33" customWidth="1"/>
    <col min="5384" max="5384" width="19.75" style="33" customWidth="1"/>
    <col min="5385" max="5385" width="4.75" style="33" customWidth="1"/>
    <col min="5386" max="5386" width="8.875" style="33" customWidth="1"/>
    <col min="5387" max="5387" width="4.75" style="33" customWidth="1"/>
    <col min="5388" max="5388" width="6" style="33" customWidth="1"/>
    <col min="5389" max="5395" width="4.75" style="33" customWidth="1"/>
    <col min="5396" max="5632" width="16.125" style="33"/>
    <col min="5633" max="5633" width="8" style="33" customWidth="1"/>
    <col min="5634" max="5634" width="6" style="33" customWidth="1"/>
    <col min="5635" max="5635" width="8.75" style="33" customWidth="1"/>
    <col min="5636" max="5636" width="8.375" style="33" customWidth="1"/>
    <col min="5637" max="5637" width="4.75" style="33" customWidth="1"/>
    <col min="5638" max="5638" width="7.375" style="33" customWidth="1"/>
    <col min="5639" max="5639" width="11.125" style="33" customWidth="1"/>
    <col min="5640" max="5640" width="19.75" style="33" customWidth="1"/>
    <col min="5641" max="5641" width="4.75" style="33" customWidth="1"/>
    <col min="5642" max="5642" width="8.875" style="33" customWidth="1"/>
    <col min="5643" max="5643" width="4.75" style="33" customWidth="1"/>
    <col min="5644" max="5644" width="6" style="33" customWidth="1"/>
    <col min="5645" max="5651" width="4.75" style="33" customWidth="1"/>
    <col min="5652" max="5888" width="16.125" style="33"/>
    <col min="5889" max="5889" width="8" style="33" customWidth="1"/>
    <col min="5890" max="5890" width="6" style="33" customWidth="1"/>
    <col min="5891" max="5891" width="8.75" style="33" customWidth="1"/>
    <col min="5892" max="5892" width="8.375" style="33" customWidth="1"/>
    <col min="5893" max="5893" width="4.75" style="33" customWidth="1"/>
    <col min="5894" max="5894" width="7.375" style="33" customWidth="1"/>
    <col min="5895" max="5895" width="11.125" style="33" customWidth="1"/>
    <col min="5896" max="5896" width="19.75" style="33" customWidth="1"/>
    <col min="5897" max="5897" width="4.75" style="33" customWidth="1"/>
    <col min="5898" max="5898" width="8.875" style="33" customWidth="1"/>
    <col min="5899" max="5899" width="4.75" style="33" customWidth="1"/>
    <col min="5900" max="5900" width="6" style="33" customWidth="1"/>
    <col min="5901" max="5907" width="4.75" style="33" customWidth="1"/>
    <col min="5908" max="6144" width="16.125" style="33"/>
    <col min="6145" max="6145" width="8" style="33" customWidth="1"/>
    <col min="6146" max="6146" width="6" style="33" customWidth="1"/>
    <col min="6147" max="6147" width="8.75" style="33" customWidth="1"/>
    <col min="6148" max="6148" width="8.375" style="33" customWidth="1"/>
    <col min="6149" max="6149" width="4.75" style="33" customWidth="1"/>
    <col min="6150" max="6150" width="7.375" style="33" customWidth="1"/>
    <col min="6151" max="6151" width="11.125" style="33" customWidth="1"/>
    <col min="6152" max="6152" width="19.75" style="33" customWidth="1"/>
    <col min="6153" max="6153" width="4.75" style="33" customWidth="1"/>
    <col min="6154" max="6154" width="8.875" style="33" customWidth="1"/>
    <col min="6155" max="6155" width="4.75" style="33" customWidth="1"/>
    <col min="6156" max="6156" width="6" style="33" customWidth="1"/>
    <col min="6157" max="6163" width="4.75" style="33" customWidth="1"/>
    <col min="6164" max="6400" width="16.125" style="33"/>
    <col min="6401" max="6401" width="8" style="33" customWidth="1"/>
    <col min="6402" max="6402" width="6" style="33" customWidth="1"/>
    <col min="6403" max="6403" width="8.75" style="33" customWidth="1"/>
    <col min="6404" max="6404" width="8.375" style="33" customWidth="1"/>
    <col min="6405" max="6405" width="4.75" style="33" customWidth="1"/>
    <col min="6406" max="6406" width="7.375" style="33" customWidth="1"/>
    <col min="6407" max="6407" width="11.125" style="33" customWidth="1"/>
    <col min="6408" max="6408" width="19.75" style="33" customWidth="1"/>
    <col min="6409" max="6409" width="4.75" style="33" customWidth="1"/>
    <col min="6410" max="6410" width="8.875" style="33" customWidth="1"/>
    <col min="6411" max="6411" width="4.75" style="33" customWidth="1"/>
    <col min="6412" max="6412" width="6" style="33" customWidth="1"/>
    <col min="6413" max="6419" width="4.75" style="33" customWidth="1"/>
    <col min="6420" max="6656" width="16.125" style="33"/>
    <col min="6657" max="6657" width="8" style="33" customWidth="1"/>
    <col min="6658" max="6658" width="6" style="33" customWidth="1"/>
    <col min="6659" max="6659" width="8.75" style="33" customWidth="1"/>
    <col min="6660" max="6660" width="8.375" style="33" customWidth="1"/>
    <col min="6661" max="6661" width="4.75" style="33" customWidth="1"/>
    <col min="6662" max="6662" width="7.375" style="33" customWidth="1"/>
    <col min="6663" max="6663" width="11.125" style="33" customWidth="1"/>
    <col min="6664" max="6664" width="19.75" style="33" customWidth="1"/>
    <col min="6665" max="6665" width="4.75" style="33" customWidth="1"/>
    <col min="6666" max="6666" width="8.875" style="33" customWidth="1"/>
    <col min="6667" max="6667" width="4.75" style="33" customWidth="1"/>
    <col min="6668" max="6668" width="6" style="33" customWidth="1"/>
    <col min="6669" max="6675" width="4.75" style="33" customWidth="1"/>
    <col min="6676" max="6912" width="16.125" style="33"/>
    <col min="6913" max="6913" width="8" style="33" customWidth="1"/>
    <col min="6914" max="6914" width="6" style="33" customWidth="1"/>
    <col min="6915" max="6915" width="8.75" style="33" customWidth="1"/>
    <col min="6916" max="6916" width="8.375" style="33" customWidth="1"/>
    <col min="6917" max="6917" width="4.75" style="33" customWidth="1"/>
    <col min="6918" max="6918" width="7.375" style="33" customWidth="1"/>
    <col min="6919" max="6919" width="11.125" style="33" customWidth="1"/>
    <col min="6920" max="6920" width="19.75" style="33" customWidth="1"/>
    <col min="6921" max="6921" width="4.75" style="33" customWidth="1"/>
    <col min="6922" max="6922" width="8.875" style="33" customWidth="1"/>
    <col min="6923" max="6923" width="4.75" style="33" customWidth="1"/>
    <col min="6924" max="6924" width="6" style="33" customWidth="1"/>
    <col min="6925" max="6931" width="4.75" style="33" customWidth="1"/>
    <col min="6932" max="7168" width="16.125" style="33"/>
    <col min="7169" max="7169" width="8" style="33" customWidth="1"/>
    <col min="7170" max="7170" width="6" style="33" customWidth="1"/>
    <col min="7171" max="7171" width="8.75" style="33" customWidth="1"/>
    <col min="7172" max="7172" width="8.375" style="33" customWidth="1"/>
    <col min="7173" max="7173" width="4.75" style="33" customWidth="1"/>
    <col min="7174" max="7174" width="7.375" style="33" customWidth="1"/>
    <col min="7175" max="7175" width="11.125" style="33" customWidth="1"/>
    <col min="7176" max="7176" width="19.75" style="33" customWidth="1"/>
    <col min="7177" max="7177" width="4.75" style="33" customWidth="1"/>
    <col min="7178" max="7178" width="8.875" style="33" customWidth="1"/>
    <col min="7179" max="7179" width="4.75" style="33" customWidth="1"/>
    <col min="7180" max="7180" width="6" style="33" customWidth="1"/>
    <col min="7181" max="7187" width="4.75" style="33" customWidth="1"/>
    <col min="7188" max="7424" width="16.125" style="33"/>
    <col min="7425" max="7425" width="8" style="33" customWidth="1"/>
    <col min="7426" max="7426" width="6" style="33" customWidth="1"/>
    <col min="7427" max="7427" width="8.75" style="33" customWidth="1"/>
    <col min="7428" max="7428" width="8.375" style="33" customWidth="1"/>
    <col min="7429" max="7429" width="4.75" style="33" customWidth="1"/>
    <col min="7430" max="7430" width="7.375" style="33" customWidth="1"/>
    <col min="7431" max="7431" width="11.125" style="33" customWidth="1"/>
    <col min="7432" max="7432" width="19.75" style="33" customWidth="1"/>
    <col min="7433" max="7433" width="4.75" style="33" customWidth="1"/>
    <col min="7434" max="7434" width="8.875" style="33" customWidth="1"/>
    <col min="7435" max="7435" width="4.75" style="33" customWidth="1"/>
    <col min="7436" max="7436" width="6" style="33" customWidth="1"/>
    <col min="7437" max="7443" width="4.75" style="33" customWidth="1"/>
    <col min="7444" max="7680" width="16.125" style="33"/>
    <col min="7681" max="7681" width="8" style="33" customWidth="1"/>
    <col min="7682" max="7682" width="6" style="33" customWidth="1"/>
    <col min="7683" max="7683" width="8.75" style="33" customWidth="1"/>
    <col min="7684" max="7684" width="8.375" style="33" customWidth="1"/>
    <col min="7685" max="7685" width="4.75" style="33" customWidth="1"/>
    <col min="7686" max="7686" width="7.375" style="33" customWidth="1"/>
    <col min="7687" max="7687" width="11.125" style="33" customWidth="1"/>
    <col min="7688" max="7688" width="19.75" style="33" customWidth="1"/>
    <col min="7689" max="7689" width="4.75" style="33" customWidth="1"/>
    <col min="7690" max="7690" width="8.875" style="33" customWidth="1"/>
    <col min="7691" max="7691" width="4.75" style="33" customWidth="1"/>
    <col min="7692" max="7692" width="6" style="33" customWidth="1"/>
    <col min="7693" max="7699" width="4.75" style="33" customWidth="1"/>
    <col min="7700" max="7936" width="16.125" style="33"/>
    <col min="7937" max="7937" width="8" style="33" customWidth="1"/>
    <col min="7938" max="7938" width="6" style="33" customWidth="1"/>
    <col min="7939" max="7939" width="8.75" style="33" customWidth="1"/>
    <col min="7940" max="7940" width="8.375" style="33" customWidth="1"/>
    <col min="7941" max="7941" width="4.75" style="33" customWidth="1"/>
    <col min="7942" max="7942" width="7.375" style="33" customWidth="1"/>
    <col min="7943" max="7943" width="11.125" style="33" customWidth="1"/>
    <col min="7944" max="7944" width="19.75" style="33" customWidth="1"/>
    <col min="7945" max="7945" width="4.75" style="33" customWidth="1"/>
    <col min="7946" max="7946" width="8.875" style="33" customWidth="1"/>
    <col min="7947" max="7947" width="4.75" style="33" customWidth="1"/>
    <col min="7948" max="7948" width="6" style="33" customWidth="1"/>
    <col min="7949" max="7955" width="4.75" style="33" customWidth="1"/>
    <col min="7956" max="8192" width="16.125" style="33"/>
    <col min="8193" max="8193" width="8" style="33" customWidth="1"/>
    <col min="8194" max="8194" width="6" style="33" customWidth="1"/>
    <col min="8195" max="8195" width="8.75" style="33" customWidth="1"/>
    <col min="8196" max="8196" width="8.375" style="33" customWidth="1"/>
    <col min="8197" max="8197" width="4.75" style="33" customWidth="1"/>
    <col min="8198" max="8198" width="7.375" style="33" customWidth="1"/>
    <col min="8199" max="8199" width="11.125" style="33" customWidth="1"/>
    <col min="8200" max="8200" width="19.75" style="33" customWidth="1"/>
    <col min="8201" max="8201" width="4.75" style="33" customWidth="1"/>
    <col min="8202" max="8202" width="8.875" style="33" customWidth="1"/>
    <col min="8203" max="8203" width="4.75" style="33" customWidth="1"/>
    <col min="8204" max="8204" width="6" style="33" customWidth="1"/>
    <col min="8205" max="8211" width="4.75" style="33" customWidth="1"/>
    <col min="8212" max="8448" width="16.125" style="33"/>
    <col min="8449" max="8449" width="8" style="33" customWidth="1"/>
    <col min="8450" max="8450" width="6" style="33" customWidth="1"/>
    <col min="8451" max="8451" width="8.75" style="33" customWidth="1"/>
    <col min="8452" max="8452" width="8.375" style="33" customWidth="1"/>
    <col min="8453" max="8453" width="4.75" style="33" customWidth="1"/>
    <col min="8454" max="8454" width="7.375" style="33" customWidth="1"/>
    <col min="8455" max="8455" width="11.125" style="33" customWidth="1"/>
    <col min="8456" max="8456" width="19.75" style="33" customWidth="1"/>
    <col min="8457" max="8457" width="4.75" style="33" customWidth="1"/>
    <col min="8458" max="8458" width="8.875" style="33" customWidth="1"/>
    <col min="8459" max="8459" width="4.75" style="33" customWidth="1"/>
    <col min="8460" max="8460" width="6" style="33" customWidth="1"/>
    <col min="8461" max="8467" width="4.75" style="33" customWidth="1"/>
    <col min="8468" max="8704" width="16.125" style="33"/>
    <col min="8705" max="8705" width="8" style="33" customWidth="1"/>
    <col min="8706" max="8706" width="6" style="33" customWidth="1"/>
    <col min="8707" max="8707" width="8.75" style="33" customWidth="1"/>
    <col min="8708" max="8708" width="8.375" style="33" customWidth="1"/>
    <col min="8709" max="8709" width="4.75" style="33" customWidth="1"/>
    <col min="8710" max="8710" width="7.375" style="33" customWidth="1"/>
    <col min="8711" max="8711" width="11.125" style="33" customWidth="1"/>
    <col min="8712" max="8712" width="19.75" style="33" customWidth="1"/>
    <col min="8713" max="8713" width="4.75" style="33" customWidth="1"/>
    <col min="8714" max="8714" width="8.875" style="33" customWidth="1"/>
    <col min="8715" max="8715" width="4.75" style="33" customWidth="1"/>
    <col min="8716" max="8716" width="6" style="33" customWidth="1"/>
    <col min="8717" max="8723" width="4.75" style="33" customWidth="1"/>
    <col min="8724" max="8960" width="16.125" style="33"/>
    <col min="8961" max="8961" width="8" style="33" customWidth="1"/>
    <col min="8962" max="8962" width="6" style="33" customWidth="1"/>
    <col min="8963" max="8963" width="8.75" style="33" customWidth="1"/>
    <col min="8964" max="8964" width="8.375" style="33" customWidth="1"/>
    <col min="8965" max="8965" width="4.75" style="33" customWidth="1"/>
    <col min="8966" max="8966" width="7.375" style="33" customWidth="1"/>
    <col min="8967" max="8967" width="11.125" style="33" customWidth="1"/>
    <col min="8968" max="8968" width="19.75" style="33" customWidth="1"/>
    <col min="8969" max="8969" width="4.75" style="33" customWidth="1"/>
    <col min="8970" max="8970" width="8.875" style="33" customWidth="1"/>
    <col min="8971" max="8971" width="4.75" style="33" customWidth="1"/>
    <col min="8972" max="8972" width="6" style="33" customWidth="1"/>
    <col min="8973" max="8979" width="4.75" style="33" customWidth="1"/>
    <col min="8980" max="9216" width="16.125" style="33"/>
    <col min="9217" max="9217" width="8" style="33" customWidth="1"/>
    <col min="9218" max="9218" width="6" style="33" customWidth="1"/>
    <col min="9219" max="9219" width="8.75" style="33" customWidth="1"/>
    <col min="9220" max="9220" width="8.375" style="33" customWidth="1"/>
    <col min="9221" max="9221" width="4.75" style="33" customWidth="1"/>
    <col min="9222" max="9222" width="7.375" style="33" customWidth="1"/>
    <col min="9223" max="9223" width="11.125" style="33" customWidth="1"/>
    <col min="9224" max="9224" width="19.75" style="33" customWidth="1"/>
    <col min="9225" max="9225" width="4.75" style="33" customWidth="1"/>
    <col min="9226" max="9226" width="8.875" style="33" customWidth="1"/>
    <col min="9227" max="9227" width="4.75" style="33" customWidth="1"/>
    <col min="9228" max="9228" width="6" style="33" customWidth="1"/>
    <col min="9229" max="9235" width="4.75" style="33" customWidth="1"/>
    <col min="9236" max="9472" width="16.125" style="33"/>
    <col min="9473" max="9473" width="8" style="33" customWidth="1"/>
    <col min="9474" max="9474" width="6" style="33" customWidth="1"/>
    <col min="9475" max="9475" width="8.75" style="33" customWidth="1"/>
    <col min="9476" max="9476" width="8.375" style="33" customWidth="1"/>
    <col min="9477" max="9477" width="4.75" style="33" customWidth="1"/>
    <col min="9478" max="9478" width="7.375" style="33" customWidth="1"/>
    <col min="9479" max="9479" width="11.125" style="33" customWidth="1"/>
    <col min="9480" max="9480" width="19.75" style="33" customWidth="1"/>
    <col min="9481" max="9481" width="4.75" style="33" customWidth="1"/>
    <col min="9482" max="9482" width="8.875" style="33" customWidth="1"/>
    <col min="9483" max="9483" width="4.75" style="33" customWidth="1"/>
    <col min="9484" max="9484" width="6" style="33" customWidth="1"/>
    <col min="9485" max="9491" width="4.75" style="33" customWidth="1"/>
    <col min="9492" max="9728" width="16.125" style="33"/>
    <col min="9729" max="9729" width="8" style="33" customWidth="1"/>
    <col min="9730" max="9730" width="6" style="33" customWidth="1"/>
    <col min="9731" max="9731" width="8.75" style="33" customWidth="1"/>
    <col min="9732" max="9732" width="8.375" style="33" customWidth="1"/>
    <col min="9733" max="9733" width="4.75" style="33" customWidth="1"/>
    <col min="9734" max="9734" width="7.375" style="33" customWidth="1"/>
    <col min="9735" max="9735" width="11.125" style="33" customWidth="1"/>
    <col min="9736" max="9736" width="19.75" style="33" customWidth="1"/>
    <col min="9737" max="9737" width="4.75" style="33" customWidth="1"/>
    <col min="9738" max="9738" width="8.875" style="33" customWidth="1"/>
    <col min="9739" max="9739" width="4.75" style="33" customWidth="1"/>
    <col min="9740" max="9740" width="6" style="33" customWidth="1"/>
    <col min="9741" max="9747" width="4.75" style="33" customWidth="1"/>
    <col min="9748" max="9984" width="16.125" style="33"/>
    <col min="9985" max="9985" width="8" style="33" customWidth="1"/>
    <col min="9986" max="9986" width="6" style="33" customWidth="1"/>
    <col min="9987" max="9987" width="8.75" style="33" customWidth="1"/>
    <col min="9988" max="9988" width="8.375" style="33" customWidth="1"/>
    <col min="9989" max="9989" width="4.75" style="33" customWidth="1"/>
    <col min="9990" max="9990" width="7.375" style="33" customWidth="1"/>
    <col min="9991" max="9991" width="11.125" style="33" customWidth="1"/>
    <col min="9992" max="9992" width="19.75" style="33" customWidth="1"/>
    <col min="9993" max="9993" width="4.75" style="33" customWidth="1"/>
    <col min="9994" max="9994" width="8.875" style="33" customWidth="1"/>
    <col min="9995" max="9995" width="4.75" style="33" customWidth="1"/>
    <col min="9996" max="9996" width="6" style="33" customWidth="1"/>
    <col min="9997" max="10003" width="4.75" style="33" customWidth="1"/>
    <col min="10004" max="10240" width="16.125" style="33"/>
    <col min="10241" max="10241" width="8" style="33" customWidth="1"/>
    <col min="10242" max="10242" width="6" style="33" customWidth="1"/>
    <col min="10243" max="10243" width="8.75" style="33" customWidth="1"/>
    <col min="10244" max="10244" width="8.375" style="33" customWidth="1"/>
    <col min="10245" max="10245" width="4.75" style="33" customWidth="1"/>
    <col min="10246" max="10246" width="7.375" style="33" customWidth="1"/>
    <col min="10247" max="10247" width="11.125" style="33" customWidth="1"/>
    <col min="10248" max="10248" width="19.75" style="33" customWidth="1"/>
    <col min="10249" max="10249" width="4.75" style="33" customWidth="1"/>
    <col min="10250" max="10250" width="8.875" style="33" customWidth="1"/>
    <col min="10251" max="10251" width="4.75" style="33" customWidth="1"/>
    <col min="10252" max="10252" width="6" style="33" customWidth="1"/>
    <col min="10253" max="10259" width="4.75" style="33" customWidth="1"/>
    <col min="10260" max="10496" width="16.125" style="33"/>
    <col min="10497" max="10497" width="8" style="33" customWidth="1"/>
    <col min="10498" max="10498" width="6" style="33" customWidth="1"/>
    <col min="10499" max="10499" width="8.75" style="33" customWidth="1"/>
    <col min="10500" max="10500" width="8.375" style="33" customWidth="1"/>
    <col min="10501" max="10501" width="4.75" style="33" customWidth="1"/>
    <col min="10502" max="10502" width="7.375" style="33" customWidth="1"/>
    <col min="10503" max="10503" width="11.125" style="33" customWidth="1"/>
    <col min="10504" max="10504" width="19.75" style="33" customWidth="1"/>
    <col min="10505" max="10505" width="4.75" style="33" customWidth="1"/>
    <col min="10506" max="10506" width="8.875" style="33" customWidth="1"/>
    <col min="10507" max="10507" width="4.75" style="33" customWidth="1"/>
    <col min="10508" max="10508" width="6" style="33" customWidth="1"/>
    <col min="10509" max="10515" width="4.75" style="33" customWidth="1"/>
    <col min="10516" max="10752" width="16.125" style="33"/>
    <col min="10753" max="10753" width="8" style="33" customWidth="1"/>
    <col min="10754" max="10754" width="6" style="33" customWidth="1"/>
    <col min="10755" max="10755" width="8.75" style="33" customWidth="1"/>
    <col min="10756" max="10756" width="8.375" style="33" customWidth="1"/>
    <col min="10757" max="10757" width="4.75" style="33" customWidth="1"/>
    <col min="10758" max="10758" width="7.375" style="33" customWidth="1"/>
    <col min="10759" max="10759" width="11.125" style="33" customWidth="1"/>
    <col min="10760" max="10760" width="19.75" style="33" customWidth="1"/>
    <col min="10761" max="10761" width="4.75" style="33" customWidth="1"/>
    <col min="10762" max="10762" width="8.875" style="33" customWidth="1"/>
    <col min="10763" max="10763" width="4.75" style="33" customWidth="1"/>
    <col min="10764" max="10764" width="6" style="33" customWidth="1"/>
    <col min="10765" max="10771" width="4.75" style="33" customWidth="1"/>
    <col min="10772" max="11008" width="16.125" style="33"/>
    <col min="11009" max="11009" width="8" style="33" customWidth="1"/>
    <col min="11010" max="11010" width="6" style="33" customWidth="1"/>
    <col min="11011" max="11011" width="8.75" style="33" customWidth="1"/>
    <col min="11012" max="11012" width="8.375" style="33" customWidth="1"/>
    <col min="11013" max="11013" width="4.75" style="33" customWidth="1"/>
    <col min="11014" max="11014" width="7.375" style="33" customWidth="1"/>
    <col min="11015" max="11015" width="11.125" style="33" customWidth="1"/>
    <col min="11016" max="11016" width="19.75" style="33" customWidth="1"/>
    <col min="11017" max="11017" width="4.75" style="33" customWidth="1"/>
    <col min="11018" max="11018" width="8.875" style="33" customWidth="1"/>
    <col min="11019" max="11019" width="4.75" style="33" customWidth="1"/>
    <col min="11020" max="11020" width="6" style="33" customWidth="1"/>
    <col min="11021" max="11027" width="4.75" style="33" customWidth="1"/>
    <col min="11028" max="11264" width="16.125" style="33"/>
    <col min="11265" max="11265" width="8" style="33" customWidth="1"/>
    <col min="11266" max="11266" width="6" style="33" customWidth="1"/>
    <col min="11267" max="11267" width="8.75" style="33" customWidth="1"/>
    <col min="11268" max="11268" width="8.375" style="33" customWidth="1"/>
    <col min="11269" max="11269" width="4.75" style="33" customWidth="1"/>
    <col min="11270" max="11270" width="7.375" style="33" customWidth="1"/>
    <col min="11271" max="11271" width="11.125" style="33" customWidth="1"/>
    <col min="11272" max="11272" width="19.75" style="33" customWidth="1"/>
    <col min="11273" max="11273" width="4.75" style="33" customWidth="1"/>
    <col min="11274" max="11274" width="8.875" style="33" customWidth="1"/>
    <col min="11275" max="11275" width="4.75" style="33" customWidth="1"/>
    <col min="11276" max="11276" width="6" style="33" customWidth="1"/>
    <col min="11277" max="11283" width="4.75" style="33" customWidth="1"/>
    <col min="11284" max="11520" width="16.125" style="33"/>
    <col min="11521" max="11521" width="8" style="33" customWidth="1"/>
    <col min="11522" max="11522" width="6" style="33" customWidth="1"/>
    <col min="11523" max="11523" width="8.75" style="33" customWidth="1"/>
    <col min="11524" max="11524" width="8.375" style="33" customWidth="1"/>
    <col min="11525" max="11525" width="4.75" style="33" customWidth="1"/>
    <col min="11526" max="11526" width="7.375" style="33" customWidth="1"/>
    <col min="11527" max="11527" width="11.125" style="33" customWidth="1"/>
    <col min="11528" max="11528" width="19.75" style="33" customWidth="1"/>
    <col min="11529" max="11529" width="4.75" style="33" customWidth="1"/>
    <col min="11530" max="11530" width="8.875" style="33" customWidth="1"/>
    <col min="11531" max="11531" width="4.75" style="33" customWidth="1"/>
    <col min="11532" max="11532" width="6" style="33" customWidth="1"/>
    <col min="11533" max="11539" width="4.75" style="33" customWidth="1"/>
    <col min="11540" max="11776" width="16.125" style="33"/>
    <col min="11777" max="11777" width="8" style="33" customWidth="1"/>
    <col min="11778" max="11778" width="6" style="33" customWidth="1"/>
    <col min="11779" max="11779" width="8.75" style="33" customWidth="1"/>
    <col min="11780" max="11780" width="8.375" style="33" customWidth="1"/>
    <col min="11781" max="11781" width="4.75" style="33" customWidth="1"/>
    <col min="11782" max="11782" width="7.375" style="33" customWidth="1"/>
    <col min="11783" max="11783" width="11.125" style="33" customWidth="1"/>
    <col min="11784" max="11784" width="19.75" style="33" customWidth="1"/>
    <col min="11785" max="11785" width="4.75" style="33" customWidth="1"/>
    <col min="11786" max="11786" width="8.875" style="33" customWidth="1"/>
    <col min="11787" max="11787" width="4.75" style="33" customWidth="1"/>
    <col min="11788" max="11788" width="6" style="33" customWidth="1"/>
    <col min="11789" max="11795" width="4.75" style="33" customWidth="1"/>
    <col min="11796" max="12032" width="16.125" style="33"/>
    <col min="12033" max="12033" width="8" style="33" customWidth="1"/>
    <col min="12034" max="12034" width="6" style="33" customWidth="1"/>
    <col min="12035" max="12035" width="8.75" style="33" customWidth="1"/>
    <col min="12036" max="12036" width="8.375" style="33" customWidth="1"/>
    <col min="12037" max="12037" width="4.75" style="33" customWidth="1"/>
    <col min="12038" max="12038" width="7.375" style="33" customWidth="1"/>
    <col min="12039" max="12039" width="11.125" style="33" customWidth="1"/>
    <col min="12040" max="12040" width="19.75" style="33" customWidth="1"/>
    <col min="12041" max="12041" width="4.75" style="33" customWidth="1"/>
    <col min="12042" max="12042" width="8.875" style="33" customWidth="1"/>
    <col min="12043" max="12043" width="4.75" style="33" customWidth="1"/>
    <col min="12044" max="12044" width="6" style="33" customWidth="1"/>
    <col min="12045" max="12051" width="4.75" style="33" customWidth="1"/>
    <col min="12052" max="12288" width="16.125" style="33"/>
    <col min="12289" max="12289" width="8" style="33" customWidth="1"/>
    <col min="12290" max="12290" width="6" style="33" customWidth="1"/>
    <col min="12291" max="12291" width="8.75" style="33" customWidth="1"/>
    <col min="12292" max="12292" width="8.375" style="33" customWidth="1"/>
    <col min="12293" max="12293" width="4.75" style="33" customWidth="1"/>
    <col min="12294" max="12294" width="7.375" style="33" customWidth="1"/>
    <col min="12295" max="12295" width="11.125" style="33" customWidth="1"/>
    <col min="12296" max="12296" width="19.75" style="33" customWidth="1"/>
    <col min="12297" max="12297" width="4.75" style="33" customWidth="1"/>
    <col min="12298" max="12298" width="8.875" style="33" customWidth="1"/>
    <col min="12299" max="12299" width="4.75" style="33" customWidth="1"/>
    <col min="12300" max="12300" width="6" style="33" customWidth="1"/>
    <col min="12301" max="12307" width="4.75" style="33" customWidth="1"/>
    <col min="12308" max="12544" width="16.125" style="33"/>
    <col min="12545" max="12545" width="8" style="33" customWidth="1"/>
    <col min="12546" max="12546" width="6" style="33" customWidth="1"/>
    <col min="12547" max="12547" width="8.75" style="33" customWidth="1"/>
    <col min="12548" max="12548" width="8.375" style="33" customWidth="1"/>
    <col min="12549" max="12549" width="4.75" style="33" customWidth="1"/>
    <col min="12550" max="12550" width="7.375" style="33" customWidth="1"/>
    <col min="12551" max="12551" width="11.125" style="33" customWidth="1"/>
    <col min="12552" max="12552" width="19.75" style="33" customWidth="1"/>
    <col min="12553" max="12553" width="4.75" style="33" customWidth="1"/>
    <col min="12554" max="12554" width="8.875" style="33" customWidth="1"/>
    <col min="12555" max="12555" width="4.75" style="33" customWidth="1"/>
    <col min="12556" max="12556" width="6" style="33" customWidth="1"/>
    <col min="12557" max="12563" width="4.75" style="33" customWidth="1"/>
    <col min="12564" max="12800" width="16.125" style="33"/>
    <col min="12801" max="12801" width="8" style="33" customWidth="1"/>
    <col min="12802" max="12802" width="6" style="33" customWidth="1"/>
    <col min="12803" max="12803" width="8.75" style="33" customWidth="1"/>
    <col min="12804" max="12804" width="8.375" style="33" customWidth="1"/>
    <col min="12805" max="12805" width="4.75" style="33" customWidth="1"/>
    <col min="12806" max="12806" width="7.375" style="33" customWidth="1"/>
    <col min="12807" max="12807" width="11.125" style="33" customWidth="1"/>
    <col min="12808" max="12808" width="19.75" style="33" customWidth="1"/>
    <col min="12809" max="12809" width="4.75" style="33" customWidth="1"/>
    <col min="12810" max="12810" width="8.875" style="33" customWidth="1"/>
    <col min="12811" max="12811" width="4.75" style="33" customWidth="1"/>
    <col min="12812" max="12812" width="6" style="33" customWidth="1"/>
    <col min="12813" max="12819" width="4.75" style="33" customWidth="1"/>
    <col min="12820" max="13056" width="16.125" style="33"/>
    <col min="13057" max="13057" width="8" style="33" customWidth="1"/>
    <col min="13058" max="13058" width="6" style="33" customWidth="1"/>
    <col min="13059" max="13059" width="8.75" style="33" customWidth="1"/>
    <col min="13060" max="13060" width="8.375" style="33" customWidth="1"/>
    <col min="13061" max="13061" width="4.75" style="33" customWidth="1"/>
    <col min="13062" max="13062" width="7.375" style="33" customWidth="1"/>
    <col min="13063" max="13063" width="11.125" style="33" customWidth="1"/>
    <col min="13064" max="13064" width="19.75" style="33" customWidth="1"/>
    <col min="13065" max="13065" width="4.75" style="33" customWidth="1"/>
    <col min="13066" max="13066" width="8.875" style="33" customWidth="1"/>
    <col min="13067" max="13067" width="4.75" style="33" customWidth="1"/>
    <col min="13068" max="13068" width="6" style="33" customWidth="1"/>
    <col min="13069" max="13075" width="4.75" style="33" customWidth="1"/>
    <col min="13076" max="13312" width="16.125" style="33"/>
    <col min="13313" max="13313" width="8" style="33" customWidth="1"/>
    <col min="13314" max="13314" width="6" style="33" customWidth="1"/>
    <col min="13315" max="13315" width="8.75" style="33" customWidth="1"/>
    <col min="13316" max="13316" width="8.375" style="33" customWidth="1"/>
    <col min="13317" max="13317" width="4.75" style="33" customWidth="1"/>
    <col min="13318" max="13318" width="7.375" style="33" customWidth="1"/>
    <col min="13319" max="13319" width="11.125" style="33" customWidth="1"/>
    <col min="13320" max="13320" width="19.75" style="33" customWidth="1"/>
    <col min="13321" max="13321" width="4.75" style="33" customWidth="1"/>
    <col min="13322" max="13322" width="8.875" style="33" customWidth="1"/>
    <col min="13323" max="13323" width="4.75" style="33" customWidth="1"/>
    <col min="13324" max="13324" width="6" style="33" customWidth="1"/>
    <col min="13325" max="13331" width="4.75" style="33" customWidth="1"/>
    <col min="13332" max="13568" width="16.125" style="33"/>
    <col min="13569" max="13569" width="8" style="33" customWidth="1"/>
    <col min="13570" max="13570" width="6" style="33" customWidth="1"/>
    <col min="13571" max="13571" width="8.75" style="33" customWidth="1"/>
    <col min="13572" max="13572" width="8.375" style="33" customWidth="1"/>
    <col min="13573" max="13573" width="4.75" style="33" customWidth="1"/>
    <col min="13574" max="13574" width="7.375" style="33" customWidth="1"/>
    <col min="13575" max="13575" width="11.125" style="33" customWidth="1"/>
    <col min="13576" max="13576" width="19.75" style="33" customWidth="1"/>
    <col min="13577" max="13577" width="4.75" style="33" customWidth="1"/>
    <col min="13578" max="13578" width="8.875" style="33" customWidth="1"/>
    <col min="13579" max="13579" width="4.75" style="33" customWidth="1"/>
    <col min="13580" max="13580" width="6" style="33" customWidth="1"/>
    <col min="13581" max="13587" width="4.75" style="33" customWidth="1"/>
    <col min="13588" max="13824" width="16.125" style="33"/>
    <col min="13825" max="13825" width="8" style="33" customWidth="1"/>
    <col min="13826" max="13826" width="6" style="33" customWidth="1"/>
    <col min="13827" max="13827" width="8.75" style="33" customWidth="1"/>
    <col min="13828" max="13828" width="8.375" style="33" customWidth="1"/>
    <col min="13829" max="13829" width="4.75" style="33" customWidth="1"/>
    <col min="13830" max="13830" width="7.375" style="33" customWidth="1"/>
    <col min="13831" max="13831" width="11.125" style="33" customWidth="1"/>
    <col min="13832" max="13832" width="19.75" style="33" customWidth="1"/>
    <col min="13833" max="13833" width="4.75" style="33" customWidth="1"/>
    <col min="13834" max="13834" width="8.875" style="33" customWidth="1"/>
    <col min="13835" max="13835" width="4.75" style="33" customWidth="1"/>
    <col min="13836" max="13836" width="6" style="33" customWidth="1"/>
    <col min="13837" max="13843" width="4.75" style="33" customWidth="1"/>
    <col min="13844" max="14080" width="16.125" style="33"/>
    <col min="14081" max="14081" width="8" style="33" customWidth="1"/>
    <col min="14082" max="14082" width="6" style="33" customWidth="1"/>
    <col min="14083" max="14083" width="8.75" style="33" customWidth="1"/>
    <col min="14084" max="14084" width="8.375" style="33" customWidth="1"/>
    <col min="14085" max="14085" width="4.75" style="33" customWidth="1"/>
    <col min="14086" max="14086" width="7.375" style="33" customWidth="1"/>
    <col min="14087" max="14087" width="11.125" style="33" customWidth="1"/>
    <col min="14088" max="14088" width="19.75" style="33" customWidth="1"/>
    <col min="14089" max="14089" width="4.75" style="33" customWidth="1"/>
    <col min="14090" max="14090" width="8.875" style="33" customWidth="1"/>
    <col min="14091" max="14091" width="4.75" style="33" customWidth="1"/>
    <col min="14092" max="14092" width="6" style="33" customWidth="1"/>
    <col min="14093" max="14099" width="4.75" style="33" customWidth="1"/>
    <col min="14100" max="14336" width="16.125" style="33"/>
    <col min="14337" max="14337" width="8" style="33" customWidth="1"/>
    <col min="14338" max="14338" width="6" style="33" customWidth="1"/>
    <col min="14339" max="14339" width="8.75" style="33" customWidth="1"/>
    <col min="14340" max="14340" width="8.375" style="33" customWidth="1"/>
    <col min="14341" max="14341" width="4.75" style="33" customWidth="1"/>
    <col min="14342" max="14342" width="7.375" style="33" customWidth="1"/>
    <col min="14343" max="14343" width="11.125" style="33" customWidth="1"/>
    <col min="14344" max="14344" width="19.75" style="33" customWidth="1"/>
    <col min="14345" max="14345" width="4.75" style="33" customWidth="1"/>
    <col min="14346" max="14346" width="8.875" style="33" customWidth="1"/>
    <col min="14347" max="14347" width="4.75" style="33" customWidth="1"/>
    <col min="14348" max="14348" width="6" style="33" customWidth="1"/>
    <col min="14349" max="14355" width="4.75" style="33" customWidth="1"/>
    <col min="14356" max="14592" width="16.125" style="33"/>
    <col min="14593" max="14593" width="8" style="33" customWidth="1"/>
    <col min="14594" max="14594" width="6" style="33" customWidth="1"/>
    <col min="14595" max="14595" width="8.75" style="33" customWidth="1"/>
    <col min="14596" max="14596" width="8.375" style="33" customWidth="1"/>
    <col min="14597" max="14597" width="4.75" style="33" customWidth="1"/>
    <col min="14598" max="14598" width="7.375" style="33" customWidth="1"/>
    <col min="14599" max="14599" width="11.125" style="33" customWidth="1"/>
    <col min="14600" max="14600" width="19.75" style="33" customWidth="1"/>
    <col min="14601" max="14601" width="4.75" style="33" customWidth="1"/>
    <col min="14602" max="14602" width="8.875" style="33" customWidth="1"/>
    <col min="14603" max="14603" width="4.75" style="33" customWidth="1"/>
    <col min="14604" max="14604" width="6" style="33" customWidth="1"/>
    <col min="14605" max="14611" width="4.75" style="33" customWidth="1"/>
    <col min="14612" max="14848" width="16.125" style="33"/>
    <col min="14849" max="14849" width="8" style="33" customWidth="1"/>
    <col min="14850" max="14850" width="6" style="33" customWidth="1"/>
    <col min="14851" max="14851" width="8.75" style="33" customWidth="1"/>
    <col min="14852" max="14852" width="8.375" style="33" customWidth="1"/>
    <col min="14853" max="14853" width="4.75" style="33" customWidth="1"/>
    <col min="14854" max="14854" width="7.375" style="33" customWidth="1"/>
    <col min="14855" max="14855" width="11.125" style="33" customWidth="1"/>
    <col min="14856" max="14856" width="19.75" style="33" customWidth="1"/>
    <col min="14857" max="14857" width="4.75" style="33" customWidth="1"/>
    <col min="14858" max="14858" width="8.875" style="33" customWidth="1"/>
    <col min="14859" max="14859" width="4.75" style="33" customWidth="1"/>
    <col min="14860" max="14860" width="6" style="33" customWidth="1"/>
    <col min="14861" max="14867" width="4.75" style="33" customWidth="1"/>
    <col min="14868" max="15104" width="16.125" style="33"/>
    <col min="15105" max="15105" width="8" style="33" customWidth="1"/>
    <col min="15106" max="15106" width="6" style="33" customWidth="1"/>
    <col min="15107" max="15107" width="8.75" style="33" customWidth="1"/>
    <col min="15108" max="15108" width="8.375" style="33" customWidth="1"/>
    <col min="15109" max="15109" width="4.75" style="33" customWidth="1"/>
    <col min="15110" max="15110" width="7.375" style="33" customWidth="1"/>
    <col min="15111" max="15111" width="11.125" style="33" customWidth="1"/>
    <col min="15112" max="15112" width="19.75" style="33" customWidth="1"/>
    <col min="15113" max="15113" width="4.75" style="33" customWidth="1"/>
    <col min="15114" max="15114" width="8.875" style="33" customWidth="1"/>
    <col min="15115" max="15115" width="4.75" style="33" customWidth="1"/>
    <col min="15116" max="15116" width="6" style="33" customWidth="1"/>
    <col min="15117" max="15123" width="4.75" style="33" customWidth="1"/>
    <col min="15124" max="15360" width="16.125" style="33"/>
    <col min="15361" max="15361" width="8" style="33" customWidth="1"/>
    <col min="15362" max="15362" width="6" style="33" customWidth="1"/>
    <col min="15363" max="15363" width="8.75" style="33" customWidth="1"/>
    <col min="15364" max="15364" width="8.375" style="33" customWidth="1"/>
    <col min="15365" max="15365" width="4.75" style="33" customWidth="1"/>
    <col min="15366" max="15366" width="7.375" style="33" customWidth="1"/>
    <col min="15367" max="15367" width="11.125" style="33" customWidth="1"/>
    <col min="15368" max="15368" width="19.75" style="33" customWidth="1"/>
    <col min="15369" max="15369" width="4.75" style="33" customWidth="1"/>
    <col min="15370" max="15370" width="8.875" style="33" customWidth="1"/>
    <col min="15371" max="15371" width="4.75" style="33" customWidth="1"/>
    <col min="15372" max="15372" width="6" style="33" customWidth="1"/>
    <col min="15373" max="15379" width="4.75" style="33" customWidth="1"/>
    <col min="15380" max="15616" width="16.125" style="33"/>
    <col min="15617" max="15617" width="8" style="33" customWidth="1"/>
    <col min="15618" max="15618" width="6" style="33" customWidth="1"/>
    <col min="15619" max="15619" width="8.75" style="33" customWidth="1"/>
    <col min="15620" max="15620" width="8.375" style="33" customWidth="1"/>
    <col min="15621" max="15621" width="4.75" style="33" customWidth="1"/>
    <col min="15622" max="15622" width="7.375" style="33" customWidth="1"/>
    <col min="15623" max="15623" width="11.125" style="33" customWidth="1"/>
    <col min="15624" max="15624" width="19.75" style="33" customWidth="1"/>
    <col min="15625" max="15625" width="4.75" style="33" customWidth="1"/>
    <col min="15626" max="15626" width="8.875" style="33" customWidth="1"/>
    <col min="15627" max="15627" width="4.75" style="33" customWidth="1"/>
    <col min="15628" max="15628" width="6" style="33" customWidth="1"/>
    <col min="15629" max="15635" width="4.75" style="33" customWidth="1"/>
    <col min="15636" max="15872" width="16.125" style="33"/>
    <col min="15873" max="15873" width="8" style="33" customWidth="1"/>
    <col min="15874" max="15874" width="6" style="33" customWidth="1"/>
    <col min="15875" max="15875" width="8.75" style="33" customWidth="1"/>
    <col min="15876" max="15876" width="8.375" style="33" customWidth="1"/>
    <col min="15877" max="15877" width="4.75" style="33" customWidth="1"/>
    <col min="15878" max="15878" width="7.375" style="33" customWidth="1"/>
    <col min="15879" max="15879" width="11.125" style="33" customWidth="1"/>
    <col min="15880" max="15880" width="19.75" style="33" customWidth="1"/>
    <col min="15881" max="15881" width="4.75" style="33" customWidth="1"/>
    <col min="15882" max="15882" width="8.875" style="33" customWidth="1"/>
    <col min="15883" max="15883" width="4.75" style="33" customWidth="1"/>
    <col min="15884" max="15884" width="6" style="33" customWidth="1"/>
    <col min="15885" max="15891" width="4.75" style="33" customWidth="1"/>
    <col min="15892" max="16128" width="16.125" style="33"/>
    <col min="16129" max="16129" width="8" style="33" customWidth="1"/>
    <col min="16130" max="16130" width="6" style="33" customWidth="1"/>
    <col min="16131" max="16131" width="8.75" style="33" customWidth="1"/>
    <col min="16132" max="16132" width="8.375" style="33" customWidth="1"/>
    <col min="16133" max="16133" width="4.75" style="33" customWidth="1"/>
    <col min="16134" max="16134" width="7.375" style="33" customWidth="1"/>
    <col min="16135" max="16135" width="11.125" style="33" customWidth="1"/>
    <col min="16136" max="16136" width="19.75" style="33" customWidth="1"/>
    <col min="16137" max="16137" width="4.75" style="33" customWidth="1"/>
    <col min="16138" max="16138" width="8.875" style="33" customWidth="1"/>
    <col min="16139" max="16139" width="4.75" style="33" customWidth="1"/>
    <col min="16140" max="16140" width="6" style="33" customWidth="1"/>
    <col min="16141" max="16147" width="4.75" style="33" customWidth="1"/>
    <col min="16148" max="16384" width="16.125" style="33"/>
  </cols>
  <sheetData>
    <row r="1" spans="1:13">
      <c r="A1" s="33"/>
      <c r="B1" s="333" t="s">
        <v>213</v>
      </c>
      <c r="C1" s="333"/>
      <c r="D1" s="334" t="s">
        <v>214</v>
      </c>
      <c r="E1" s="334"/>
      <c r="F1" s="334"/>
      <c r="G1" s="334"/>
      <c r="H1" s="33" t="s">
        <v>23</v>
      </c>
      <c r="I1" s="335" t="s">
        <v>24</v>
      </c>
      <c r="J1" s="335"/>
      <c r="K1" s="335"/>
      <c r="L1" s="34"/>
    </row>
    <row r="2" spans="1:13">
      <c r="A2" s="33"/>
      <c r="B2" s="333"/>
      <c r="C2" s="333"/>
      <c r="D2" s="334"/>
      <c r="E2" s="334"/>
      <c r="F2" s="334"/>
      <c r="G2" s="334"/>
      <c r="H2" s="35">
        <f>COUNTIF($M$5:$N$26,"東近江市")</f>
        <v>1</v>
      </c>
      <c r="J2" s="33"/>
      <c r="K2" s="33"/>
      <c r="L2" s="34"/>
    </row>
    <row r="3" spans="1:13">
      <c r="A3" s="33"/>
      <c r="B3" s="36" t="s">
        <v>215</v>
      </c>
      <c r="C3" s="36"/>
      <c r="D3" s="273" t="s">
        <v>216</v>
      </c>
      <c r="F3" s="34"/>
      <c r="I3" s="336">
        <f>H2/COUNTA(M5:N26)</f>
        <v>4.5454545454545456E-2</v>
      </c>
      <c r="J3" s="336"/>
      <c r="K3" s="336"/>
      <c r="L3" s="34"/>
    </row>
    <row r="4" spans="1:13">
      <c r="A4" s="33"/>
      <c r="B4" s="337" t="s">
        <v>217</v>
      </c>
      <c r="C4" s="337"/>
      <c r="D4" s="33" t="s">
        <v>218</v>
      </c>
      <c r="F4" s="34"/>
      <c r="G4" s="33" t="str">
        <f>B4&amp;C4</f>
        <v>アビックＢＢ</v>
      </c>
      <c r="K4" s="38" t="str">
        <f>IF(J4="","",(2012-J4))</f>
        <v/>
      </c>
      <c r="L4" s="34"/>
    </row>
    <row r="5" spans="1:13">
      <c r="A5" s="65" t="s">
        <v>219</v>
      </c>
      <c r="B5" s="36" t="s">
        <v>784</v>
      </c>
      <c r="C5" s="36" t="s">
        <v>785</v>
      </c>
      <c r="D5" s="33" t="str">
        <f>$B$3</f>
        <v>アビック</v>
      </c>
      <c r="F5" s="34" t="str">
        <f>A5</f>
        <v>あ０１</v>
      </c>
      <c r="G5" s="33" t="str">
        <f>B5&amp;C5</f>
        <v>西川昌一</v>
      </c>
      <c r="H5" s="278" t="str">
        <f>$B$3</f>
        <v>アビック</v>
      </c>
      <c r="I5" s="278" t="s">
        <v>52</v>
      </c>
      <c r="J5" s="39">
        <v>1970</v>
      </c>
      <c r="K5" s="46">
        <f>IF(J5="","",(2020-J5))</f>
        <v>50</v>
      </c>
      <c r="L5" s="34" t="str">
        <f t="shared" ref="L5:L15" si="0">IF(G5="","",IF(COUNTIF($G$6:$G$499,G5)&gt;1,"2重登録","OK"))</f>
        <v>OK</v>
      </c>
      <c r="M5" s="36" t="s">
        <v>171</v>
      </c>
    </row>
    <row r="6" spans="1:13">
      <c r="A6" s="65" t="s">
        <v>220</v>
      </c>
      <c r="B6" s="33" t="s">
        <v>221</v>
      </c>
      <c r="C6" s="33" t="s">
        <v>222</v>
      </c>
      <c r="D6" s="33" t="str">
        <f t="shared" ref="D6:D15" si="1">$B$3</f>
        <v>アビック</v>
      </c>
      <c r="F6" s="33" t="str">
        <f>A6</f>
        <v>あ０２</v>
      </c>
      <c r="G6" s="33" t="str">
        <f>B6&amp;C6</f>
        <v>青木重之</v>
      </c>
      <c r="H6" s="278" t="str">
        <f t="shared" ref="H6:H15" si="2">$B$3</f>
        <v>アビック</v>
      </c>
      <c r="I6" s="278" t="s">
        <v>52</v>
      </c>
      <c r="J6" s="37">
        <v>1971</v>
      </c>
      <c r="K6" s="46">
        <f t="shared" ref="K6:K26" si="3">IF(J6="","",(2020-J6))</f>
        <v>49</v>
      </c>
      <c r="L6" s="34" t="str">
        <f t="shared" si="0"/>
        <v>OK</v>
      </c>
      <c r="M6" s="36" t="s">
        <v>2</v>
      </c>
    </row>
    <row r="7" spans="1:13">
      <c r="A7" s="65" t="s">
        <v>223</v>
      </c>
      <c r="B7" s="36" t="s">
        <v>570</v>
      </c>
      <c r="C7" s="36" t="s">
        <v>571</v>
      </c>
      <c r="D7" s="33" t="str">
        <f t="shared" si="1"/>
        <v>アビック</v>
      </c>
      <c r="F7" s="34" t="str">
        <f>A7</f>
        <v>あ０３</v>
      </c>
      <c r="G7" s="33" t="str">
        <f>B7&amp;C7</f>
        <v>川上龍介</v>
      </c>
      <c r="H7" s="278" t="str">
        <f t="shared" si="2"/>
        <v>アビック</v>
      </c>
      <c r="I7" s="278" t="s">
        <v>52</v>
      </c>
      <c r="J7" s="39">
        <v>1976</v>
      </c>
      <c r="K7" s="46">
        <f t="shared" si="3"/>
        <v>44</v>
      </c>
      <c r="L7" s="34" t="str">
        <f t="shared" si="0"/>
        <v>OK</v>
      </c>
      <c r="M7" s="36" t="s">
        <v>2</v>
      </c>
    </row>
    <row r="8" spans="1:13">
      <c r="A8" s="65" t="s">
        <v>224</v>
      </c>
      <c r="B8" s="36" t="s">
        <v>114</v>
      </c>
      <c r="C8" s="36" t="s">
        <v>225</v>
      </c>
      <c r="D8" s="33" t="str">
        <f t="shared" si="1"/>
        <v>アビック</v>
      </c>
      <c r="F8" s="34" t="str">
        <f t="shared" ref="F8:F24" si="4">A8</f>
        <v>あ０４</v>
      </c>
      <c r="G8" s="33" t="str">
        <f t="shared" ref="G8:G26" si="5">B8&amp;C8</f>
        <v>佐藤政之</v>
      </c>
      <c r="H8" s="278" t="str">
        <f t="shared" si="2"/>
        <v>アビック</v>
      </c>
      <c r="I8" s="278" t="s">
        <v>52</v>
      </c>
      <c r="J8" s="39">
        <v>1972</v>
      </c>
      <c r="K8" s="46">
        <f t="shared" si="3"/>
        <v>48</v>
      </c>
      <c r="L8" s="34" t="str">
        <f t="shared" si="0"/>
        <v>OK</v>
      </c>
      <c r="M8" s="36" t="s">
        <v>184</v>
      </c>
    </row>
    <row r="9" spans="1:13">
      <c r="A9" s="65" t="s">
        <v>226</v>
      </c>
      <c r="B9" s="36" t="s">
        <v>71</v>
      </c>
      <c r="C9" s="36" t="s">
        <v>572</v>
      </c>
      <c r="D9" s="33" t="str">
        <f t="shared" si="1"/>
        <v>アビック</v>
      </c>
      <c r="F9" s="34" t="str">
        <f t="shared" si="4"/>
        <v>あ０５</v>
      </c>
      <c r="G9" s="33" t="str">
        <f t="shared" si="5"/>
        <v>中村亨</v>
      </c>
      <c r="H9" s="278" t="str">
        <f t="shared" si="2"/>
        <v>アビック</v>
      </c>
      <c r="I9" s="278" t="s">
        <v>52</v>
      </c>
      <c r="J9" s="39">
        <v>1969</v>
      </c>
      <c r="K9" s="46">
        <f t="shared" si="3"/>
        <v>51</v>
      </c>
      <c r="L9" s="34" t="str">
        <f t="shared" si="0"/>
        <v>OK</v>
      </c>
      <c r="M9" s="36" t="s">
        <v>184</v>
      </c>
    </row>
    <row r="10" spans="1:13">
      <c r="A10" s="65" t="s">
        <v>227</v>
      </c>
      <c r="B10" s="36" t="s">
        <v>228</v>
      </c>
      <c r="C10" s="36" t="s">
        <v>229</v>
      </c>
      <c r="D10" s="33" t="str">
        <f t="shared" si="1"/>
        <v>アビック</v>
      </c>
      <c r="F10" s="34" t="str">
        <f t="shared" si="4"/>
        <v>あ０６</v>
      </c>
      <c r="G10" s="33" t="str">
        <f t="shared" si="5"/>
        <v>谷崎真也</v>
      </c>
      <c r="H10" s="278" t="str">
        <f t="shared" si="2"/>
        <v>アビック</v>
      </c>
      <c r="I10" s="278" t="s">
        <v>52</v>
      </c>
      <c r="J10" s="39">
        <v>1972</v>
      </c>
      <c r="K10" s="46">
        <f t="shared" si="3"/>
        <v>48</v>
      </c>
      <c r="L10" s="34" t="str">
        <f t="shared" si="0"/>
        <v>OK</v>
      </c>
      <c r="M10" s="36" t="s">
        <v>1</v>
      </c>
    </row>
    <row r="11" spans="1:13">
      <c r="A11" s="65" t="s">
        <v>230</v>
      </c>
      <c r="B11" s="36" t="s">
        <v>786</v>
      </c>
      <c r="C11" s="36" t="s">
        <v>787</v>
      </c>
      <c r="D11" s="33" t="str">
        <f t="shared" si="1"/>
        <v>アビック</v>
      </c>
      <c r="F11" s="34" t="str">
        <f t="shared" si="4"/>
        <v>あ０７</v>
      </c>
      <c r="G11" s="33" t="str">
        <f t="shared" si="5"/>
        <v>小路貴</v>
      </c>
      <c r="H11" s="278" t="str">
        <f t="shared" si="2"/>
        <v>アビック</v>
      </c>
      <c r="I11" s="278" t="s">
        <v>52</v>
      </c>
      <c r="J11" s="39">
        <v>1970</v>
      </c>
      <c r="K11" s="46">
        <f t="shared" si="3"/>
        <v>50</v>
      </c>
      <c r="L11" s="34" t="str">
        <f t="shared" si="0"/>
        <v>OK</v>
      </c>
      <c r="M11" s="36" t="s">
        <v>171</v>
      </c>
    </row>
    <row r="12" spans="1:13">
      <c r="A12" s="65" t="s">
        <v>232</v>
      </c>
      <c r="B12" s="40" t="s">
        <v>231</v>
      </c>
      <c r="C12" s="40" t="s">
        <v>204</v>
      </c>
      <c r="D12" s="33" t="str">
        <f t="shared" si="1"/>
        <v>アビック</v>
      </c>
      <c r="F12" s="34" t="str">
        <f t="shared" si="4"/>
        <v>あ０８</v>
      </c>
      <c r="G12" s="33" t="str">
        <f t="shared" si="5"/>
        <v>齋田優子</v>
      </c>
      <c r="H12" s="278" t="str">
        <f t="shared" si="2"/>
        <v>アビック</v>
      </c>
      <c r="I12" s="41" t="s">
        <v>233</v>
      </c>
      <c r="J12" s="39">
        <v>1970</v>
      </c>
      <c r="K12" s="46">
        <f t="shared" si="3"/>
        <v>50</v>
      </c>
      <c r="L12" s="34" t="str">
        <f t="shared" si="0"/>
        <v>OK</v>
      </c>
      <c r="M12" s="36" t="s">
        <v>171</v>
      </c>
    </row>
    <row r="13" spans="1:13">
      <c r="A13" s="65" t="s">
        <v>234</v>
      </c>
      <c r="B13" s="36" t="s">
        <v>235</v>
      </c>
      <c r="C13" s="36" t="s">
        <v>573</v>
      </c>
      <c r="D13" s="33" t="str">
        <f t="shared" si="1"/>
        <v>アビック</v>
      </c>
      <c r="F13" s="34" t="str">
        <f t="shared" si="4"/>
        <v>あ０９</v>
      </c>
      <c r="G13" s="33" t="str">
        <f t="shared" si="5"/>
        <v>平居崇</v>
      </c>
      <c r="H13" s="278" t="str">
        <f t="shared" si="2"/>
        <v>アビック</v>
      </c>
      <c r="I13" s="278" t="s">
        <v>52</v>
      </c>
      <c r="J13" s="39">
        <v>1972</v>
      </c>
      <c r="K13" s="46">
        <f t="shared" si="3"/>
        <v>48</v>
      </c>
      <c r="L13" s="34" t="str">
        <f t="shared" si="0"/>
        <v>OK</v>
      </c>
      <c r="M13" s="36" t="s">
        <v>236</v>
      </c>
    </row>
    <row r="14" spans="1:13">
      <c r="A14" s="65" t="s">
        <v>237</v>
      </c>
      <c r="B14" s="36" t="s">
        <v>574</v>
      </c>
      <c r="C14" s="36" t="s">
        <v>575</v>
      </c>
      <c r="D14" s="33" t="str">
        <f t="shared" si="1"/>
        <v>アビック</v>
      </c>
      <c r="F14" s="34" t="str">
        <f t="shared" si="4"/>
        <v>あ１０</v>
      </c>
      <c r="G14" s="33" t="str">
        <f t="shared" si="5"/>
        <v>大林弘典</v>
      </c>
      <c r="H14" s="278" t="str">
        <f t="shared" si="2"/>
        <v>アビック</v>
      </c>
      <c r="I14" s="278" t="s">
        <v>52</v>
      </c>
      <c r="J14" s="39">
        <v>1989</v>
      </c>
      <c r="K14" s="46">
        <f t="shared" si="3"/>
        <v>31</v>
      </c>
      <c r="L14" s="34" t="str">
        <f t="shared" si="0"/>
        <v>OK</v>
      </c>
      <c r="M14" s="36" t="s">
        <v>174</v>
      </c>
    </row>
    <row r="15" spans="1:13">
      <c r="A15" s="65" t="s">
        <v>238</v>
      </c>
      <c r="B15" s="40" t="s">
        <v>239</v>
      </c>
      <c r="C15" s="40" t="s">
        <v>240</v>
      </c>
      <c r="D15" s="33" t="str">
        <f t="shared" si="1"/>
        <v>アビック</v>
      </c>
      <c r="F15" s="34" t="str">
        <f t="shared" si="4"/>
        <v>あ１１</v>
      </c>
      <c r="G15" s="33" t="str">
        <f t="shared" si="5"/>
        <v>野上恵梨子</v>
      </c>
      <c r="H15" s="278" t="str">
        <f t="shared" si="2"/>
        <v>アビック</v>
      </c>
      <c r="I15" s="41" t="s">
        <v>233</v>
      </c>
      <c r="J15" s="39">
        <v>1987</v>
      </c>
      <c r="K15" s="46">
        <f t="shared" si="3"/>
        <v>33</v>
      </c>
      <c r="L15" s="34" t="str">
        <f t="shared" si="0"/>
        <v>OK</v>
      </c>
      <c r="M15" s="36" t="s">
        <v>241</v>
      </c>
    </row>
    <row r="16" spans="1:13">
      <c r="A16" s="65" t="s">
        <v>242</v>
      </c>
      <c r="B16" s="40" t="s">
        <v>243</v>
      </c>
      <c r="C16" s="40" t="s">
        <v>244</v>
      </c>
      <c r="D16" s="33" t="s">
        <v>215</v>
      </c>
      <c r="F16" s="34" t="str">
        <f t="shared" si="4"/>
        <v>あ１２</v>
      </c>
      <c r="G16" s="33" t="str">
        <f t="shared" si="5"/>
        <v>西山抄千代</v>
      </c>
      <c r="H16" s="278" t="s">
        <v>215</v>
      </c>
      <c r="I16" s="41" t="s">
        <v>233</v>
      </c>
      <c r="J16" s="39">
        <v>1972</v>
      </c>
      <c r="K16" s="46">
        <f t="shared" si="3"/>
        <v>48</v>
      </c>
      <c r="L16" s="34" t="str">
        <f t="shared" ref="L16:L26" si="6">IF(G16="","",IF(COUNTIF($G$15:$G$506,G16)&gt;1,"2重登録","OK"))</f>
        <v>OK</v>
      </c>
      <c r="M16" s="36" t="s">
        <v>176</v>
      </c>
    </row>
    <row r="17" spans="1:14">
      <c r="A17" s="65" t="s">
        <v>245</v>
      </c>
      <c r="B17" s="40" t="s">
        <v>205</v>
      </c>
      <c r="C17" s="40" t="s">
        <v>206</v>
      </c>
      <c r="D17" s="33" t="s">
        <v>215</v>
      </c>
      <c r="F17" s="34" t="str">
        <f t="shared" si="4"/>
        <v>あ１３</v>
      </c>
      <c r="G17" s="33" t="str">
        <f t="shared" si="5"/>
        <v>三原啓子</v>
      </c>
      <c r="H17" s="278" t="s">
        <v>215</v>
      </c>
      <c r="I17" s="41" t="s">
        <v>233</v>
      </c>
      <c r="J17" s="39">
        <v>1964</v>
      </c>
      <c r="K17" s="46">
        <f t="shared" si="3"/>
        <v>56</v>
      </c>
      <c r="L17" s="34" t="str">
        <f t="shared" si="6"/>
        <v>OK</v>
      </c>
      <c r="M17" s="36" t="s">
        <v>171</v>
      </c>
    </row>
    <row r="18" spans="1:14">
      <c r="A18" s="65" t="s">
        <v>246</v>
      </c>
      <c r="B18" s="36" t="s">
        <v>247</v>
      </c>
      <c r="C18" s="36" t="s">
        <v>248</v>
      </c>
      <c r="D18" s="33" t="s">
        <v>215</v>
      </c>
      <c r="F18" s="34" t="str">
        <f t="shared" si="4"/>
        <v>あ１４</v>
      </c>
      <c r="G18" s="33" t="str">
        <f t="shared" si="5"/>
        <v>落合良弘</v>
      </c>
      <c r="H18" s="278" t="s">
        <v>215</v>
      </c>
      <c r="I18" s="278" t="s">
        <v>52</v>
      </c>
      <c r="J18" s="39">
        <v>1968</v>
      </c>
      <c r="K18" s="46">
        <f t="shared" si="3"/>
        <v>52</v>
      </c>
      <c r="L18" s="34" t="str">
        <f t="shared" si="6"/>
        <v>OK</v>
      </c>
      <c r="M18" s="36" t="s">
        <v>174</v>
      </c>
    </row>
    <row r="19" spans="1:14" s="104" customFormat="1">
      <c r="A19" s="65" t="s">
        <v>249</v>
      </c>
      <c r="B19" s="36" t="s">
        <v>250</v>
      </c>
      <c r="C19" s="36" t="s">
        <v>576</v>
      </c>
      <c r="D19" s="33" t="s">
        <v>215</v>
      </c>
      <c r="F19" s="34" t="str">
        <f t="shared" si="4"/>
        <v>あ１５</v>
      </c>
      <c r="G19" s="33" t="str">
        <f t="shared" si="5"/>
        <v>杉原徹</v>
      </c>
      <c r="H19" s="278" t="s">
        <v>215</v>
      </c>
      <c r="I19" s="278" t="s">
        <v>52</v>
      </c>
      <c r="J19" s="39">
        <v>1990</v>
      </c>
      <c r="K19" s="46">
        <f t="shared" si="3"/>
        <v>30</v>
      </c>
      <c r="L19" s="34" t="str">
        <f t="shared" si="6"/>
        <v>OK</v>
      </c>
      <c r="M19" s="36" t="s">
        <v>171</v>
      </c>
    </row>
    <row r="20" spans="1:14" s="104" customFormat="1">
      <c r="A20" s="65" t="s">
        <v>251</v>
      </c>
      <c r="B20" s="42" t="s">
        <v>252</v>
      </c>
      <c r="C20" s="42" t="s">
        <v>167</v>
      </c>
      <c r="D20" s="33" t="s">
        <v>215</v>
      </c>
      <c r="E20" s="33"/>
      <c r="F20" s="33" t="str">
        <f t="shared" si="4"/>
        <v>あ１６</v>
      </c>
      <c r="G20" s="33" t="str">
        <f t="shared" si="5"/>
        <v>澤村直子</v>
      </c>
      <c r="H20" s="278" t="s">
        <v>215</v>
      </c>
      <c r="I20" s="41" t="s">
        <v>233</v>
      </c>
      <c r="J20" s="33">
        <v>1967</v>
      </c>
      <c r="K20" s="46">
        <f t="shared" si="3"/>
        <v>53</v>
      </c>
      <c r="L20" s="33" t="str">
        <f t="shared" si="6"/>
        <v>OK</v>
      </c>
      <c r="M20" s="42" t="s">
        <v>175</v>
      </c>
      <c r="N20" s="17"/>
    </row>
    <row r="21" spans="1:14" s="104" customFormat="1">
      <c r="A21" s="276" t="s">
        <v>253</v>
      </c>
      <c r="B21" s="19" t="s">
        <v>109</v>
      </c>
      <c r="C21" s="19" t="s">
        <v>788</v>
      </c>
      <c r="D21" s="33" t="s">
        <v>215</v>
      </c>
      <c r="E21" s="156"/>
      <c r="F21" s="276" t="str">
        <f t="shared" si="4"/>
        <v>あ１７</v>
      </c>
      <c r="G21" s="276" t="str">
        <f t="shared" si="5"/>
        <v xml:space="preserve">松井傳樹 </v>
      </c>
      <c r="H21" s="278" t="s">
        <v>215</v>
      </c>
      <c r="I21" s="103" t="s">
        <v>10</v>
      </c>
      <c r="J21" s="277">
        <v>1987</v>
      </c>
      <c r="K21" s="46">
        <f t="shared" si="3"/>
        <v>33</v>
      </c>
      <c r="L21" s="19" t="str">
        <f t="shared" si="6"/>
        <v>OK</v>
      </c>
      <c r="M21" s="19" t="s">
        <v>171</v>
      </c>
    </row>
    <row r="22" spans="1:14" s="104" customFormat="1">
      <c r="A22" s="276" t="s">
        <v>254</v>
      </c>
      <c r="B22" s="18" t="s">
        <v>255</v>
      </c>
      <c r="C22" s="18" t="s">
        <v>256</v>
      </c>
      <c r="D22" s="33" t="s">
        <v>215</v>
      </c>
      <c r="E22" s="156"/>
      <c r="F22" s="19" t="str">
        <f t="shared" si="4"/>
        <v>あ１８</v>
      </c>
      <c r="G22" s="19" t="str">
        <f t="shared" si="5"/>
        <v>治田沙映子</v>
      </c>
      <c r="H22" s="278" t="s">
        <v>215</v>
      </c>
      <c r="I22" s="41" t="s">
        <v>233</v>
      </c>
      <c r="J22" s="277">
        <v>1983</v>
      </c>
      <c r="K22" s="46">
        <f t="shared" si="3"/>
        <v>37</v>
      </c>
      <c r="L22" s="19" t="str">
        <f t="shared" si="6"/>
        <v>OK</v>
      </c>
      <c r="M22" s="19" t="s">
        <v>577</v>
      </c>
    </row>
    <row r="23" spans="1:14" s="104" customFormat="1">
      <c r="A23" s="65" t="s">
        <v>257</v>
      </c>
      <c r="B23" s="19" t="s">
        <v>109</v>
      </c>
      <c r="C23" s="19" t="s">
        <v>789</v>
      </c>
      <c r="D23" s="33" t="s">
        <v>215</v>
      </c>
      <c r="F23" s="19" t="str">
        <f t="shared" si="4"/>
        <v>あ１９</v>
      </c>
      <c r="G23" s="19" t="str">
        <f t="shared" si="5"/>
        <v>松井寛司</v>
      </c>
      <c r="H23" s="278" t="s">
        <v>215</v>
      </c>
      <c r="I23" s="103" t="s">
        <v>10</v>
      </c>
      <c r="J23" s="277">
        <v>1980</v>
      </c>
      <c r="K23" s="46">
        <f t="shared" si="3"/>
        <v>40</v>
      </c>
      <c r="L23" s="19" t="str">
        <f t="shared" si="6"/>
        <v>OK</v>
      </c>
      <c r="M23" s="19" t="s">
        <v>174</v>
      </c>
    </row>
    <row r="24" spans="1:14" s="104" customFormat="1">
      <c r="A24" s="65" t="s">
        <v>259</v>
      </c>
      <c r="B24" s="18" t="s">
        <v>62</v>
      </c>
      <c r="C24" s="18" t="s">
        <v>260</v>
      </c>
      <c r="D24" s="33" t="s">
        <v>215</v>
      </c>
      <c r="F24" s="19" t="str">
        <f t="shared" si="4"/>
        <v>あ２０</v>
      </c>
      <c r="G24" s="19" t="str">
        <f t="shared" si="5"/>
        <v>成宮まき</v>
      </c>
      <c r="H24" s="278" t="s">
        <v>215</v>
      </c>
      <c r="I24" s="41" t="s">
        <v>233</v>
      </c>
      <c r="J24" s="277">
        <v>1970</v>
      </c>
      <c r="K24" s="46">
        <f t="shared" si="3"/>
        <v>50</v>
      </c>
      <c r="L24" s="19" t="str">
        <f t="shared" si="6"/>
        <v>OK</v>
      </c>
      <c r="M24" s="36" t="s">
        <v>171</v>
      </c>
    </row>
    <row r="25" spans="1:14" s="104" customFormat="1">
      <c r="A25" s="65" t="s">
        <v>578</v>
      </c>
      <c r="B25" s="18" t="s">
        <v>579</v>
      </c>
      <c r="C25" s="18" t="s">
        <v>580</v>
      </c>
      <c r="D25" s="33" t="s">
        <v>215</v>
      </c>
      <c r="F25" s="19" t="str">
        <f>A25</f>
        <v>あ２１</v>
      </c>
      <c r="G25" s="19" t="str">
        <f t="shared" si="5"/>
        <v>鹿取あつみ</v>
      </c>
      <c r="H25" s="278" t="s">
        <v>215</v>
      </c>
      <c r="I25" s="41" t="s">
        <v>233</v>
      </c>
      <c r="J25" s="277">
        <v>1955</v>
      </c>
      <c r="K25" s="46">
        <f t="shared" si="3"/>
        <v>65</v>
      </c>
      <c r="L25" s="19" t="str">
        <f t="shared" si="6"/>
        <v>OK</v>
      </c>
      <c r="M25" s="36" t="s">
        <v>176</v>
      </c>
    </row>
    <row r="26" spans="1:14" s="104" customFormat="1">
      <c r="A26" s="65" t="s">
        <v>581</v>
      </c>
      <c r="B26" s="36" t="s">
        <v>71</v>
      </c>
      <c r="C26" s="36" t="s">
        <v>582</v>
      </c>
      <c r="D26" s="33" t="s">
        <v>215</v>
      </c>
      <c r="F26" s="34" t="str">
        <f>A26</f>
        <v>あ２２</v>
      </c>
      <c r="G26" s="33" t="str">
        <f t="shared" si="5"/>
        <v>中村憲生</v>
      </c>
      <c r="H26" s="278" t="s">
        <v>215</v>
      </c>
      <c r="I26" s="278" t="s">
        <v>52</v>
      </c>
      <c r="J26" s="39">
        <v>1965</v>
      </c>
      <c r="K26" s="46">
        <f t="shared" si="3"/>
        <v>55</v>
      </c>
      <c r="L26" s="34" t="str">
        <f t="shared" si="6"/>
        <v>OK</v>
      </c>
      <c r="M26" s="36" t="s">
        <v>171</v>
      </c>
    </row>
    <row r="27" spans="1:14" s="104" customFormat="1">
      <c r="A27" s="65"/>
      <c r="B27" s="36"/>
      <c r="C27" s="36"/>
      <c r="D27" s="33"/>
      <c r="F27" s="34"/>
      <c r="G27" s="33"/>
      <c r="H27" s="278"/>
      <c r="I27" s="278"/>
      <c r="J27" s="39"/>
      <c r="K27" s="46"/>
      <c r="L27" s="34"/>
      <c r="M27" s="36"/>
    </row>
    <row r="28" spans="1:14" s="104" customFormat="1">
      <c r="A28" s="65"/>
      <c r="B28" s="36"/>
      <c r="C28" s="36"/>
      <c r="D28" s="33"/>
      <c r="F28" s="34"/>
      <c r="G28" s="33"/>
      <c r="H28" s="278"/>
      <c r="I28" s="278"/>
      <c r="J28" s="39"/>
      <c r="K28" s="46"/>
      <c r="L28" s="34"/>
      <c r="M28" s="36"/>
    </row>
    <row r="29" spans="1:14" s="104" customFormat="1">
      <c r="A29" s="65"/>
      <c r="B29" s="36"/>
      <c r="C29" s="36"/>
      <c r="D29" s="33"/>
      <c r="F29" s="34"/>
      <c r="G29" s="33"/>
      <c r="H29" s="278"/>
      <c r="I29" s="278"/>
      <c r="J29" s="39"/>
      <c r="K29" s="46"/>
      <c r="L29" s="34"/>
      <c r="M29" s="36"/>
    </row>
    <row r="30" spans="1:14" s="104" customFormat="1">
      <c r="A30" s="65"/>
      <c r="B30" s="36"/>
      <c r="C30" s="36"/>
      <c r="D30" s="33"/>
      <c r="F30" s="34"/>
      <c r="G30" s="33"/>
      <c r="H30" s="278"/>
      <c r="I30" s="278"/>
      <c r="J30" s="39"/>
      <c r="K30" s="46"/>
      <c r="L30" s="34"/>
      <c r="M30" s="36"/>
    </row>
    <row r="31" spans="1:14" s="104" customFormat="1">
      <c r="A31" s="65"/>
      <c r="B31" s="36"/>
      <c r="C31" s="36"/>
      <c r="D31" s="33"/>
      <c r="F31" s="34"/>
      <c r="G31" s="33"/>
      <c r="H31" s="278"/>
      <c r="I31" s="278"/>
      <c r="J31" s="39"/>
      <c r="K31" s="46"/>
      <c r="L31" s="34"/>
      <c r="M31" s="36"/>
    </row>
    <row r="32" spans="1:14" s="104" customFormat="1">
      <c r="A32" s="65"/>
      <c r="B32" s="36"/>
      <c r="C32" s="36"/>
      <c r="D32" s="33"/>
      <c r="F32" s="34"/>
      <c r="G32" s="33"/>
      <c r="H32" s="278"/>
      <c r="I32" s="278"/>
      <c r="J32" s="39"/>
      <c r="K32" s="38"/>
      <c r="L32" s="19" t="str">
        <f>IF(G32="","",IF(COUNTIF($G$15:$G$402,G32)&gt;1,"2重登録","OK"))</f>
        <v/>
      </c>
      <c r="M32" s="36"/>
    </row>
    <row r="33" spans="1:14" s="104" customFormat="1">
      <c r="A33" s="65"/>
      <c r="B33" s="338" t="s">
        <v>704</v>
      </c>
      <c r="C33" s="338"/>
      <c r="D33" s="334" t="s">
        <v>705</v>
      </c>
      <c r="E33" s="334"/>
      <c r="F33" s="334"/>
      <c r="G33" s="334"/>
      <c r="H33" s="33" t="s">
        <v>23</v>
      </c>
      <c r="I33" s="335" t="s">
        <v>24</v>
      </c>
      <c r="J33" s="335"/>
      <c r="K33" s="335"/>
      <c r="L33" s="34"/>
      <c r="M33" s="33"/>
      <c r="N33" s="33"/>
    </row>
    <row r="34" spans="1:14" s="104" customFormat="1">
      <c r="A34" s="65"/>
      <c r="B34" s="338"/>
      <c r="C34" s="338"/>
      <c r="D34" s="334"/>
      <c r="E34" s="334"/>
      <c r="F34" s="334"/>
      <c r="G34" s="334"/>
      <c r="H34" s="35">
        <f>COUNTIF($M$37:$N$65,"東近江市")</f>
        <v>1</v>
      </c>
      <c r="I34" s="336">
        <f>(H34/RIGHT(A65,2))</f>
        <v>3.4482758620689655E-2</v>
      </c>
      <c r="J34" s="336"/>
      <c r="K34" s="336"/>
      <c r="L34" s="34"/>
      <c r="M34" s="33"/>
      <c r="N34" s="33"/>
    </row>
    <row r="35" spans="1:14" s="104" customFormat="1">
      <c r="A35" s="65"/>
      <c r="B35" s="36" t="s">
        <v>706</v>
      </c>
      <c r="C35" s="36"/>
      <c r="D35" s="273" t="s">
        <v>216</v>
      </c>
      <c r="E35" s="33"/>
      <c r="F35" s="34"/>
      <c r="G35" s="33"/>
      <c r="H35" s="33"/>
      <c r="I35" s="33"/>
      <c r="J35" s="37"/>
      <c r="K35" s="38" t="str">
        <f>IF(J35="","",(2012-J35))</f>
        <v/>
      </c>
      <c r="L35" s="34"/>
      <c r="M35" s="33"/>
      <c r="N35" s="33"/>
    </row>
    <row r="36" spans="1:14" s="104" customFormat="1">
      <c r="A36" s="65"/>
      <c r="B36" s="337" t="s">
        <v>706</v>
      </c>
      <c r="C36" s="337"/>
      <c r="D36" s="33" t="s">
        <v>218</v>
      </c>
      <c r="E36" s="33"/>
      <c r="F36" s="34"/>
      <c r="G36" s="33"/>
      <c r="H36" s="33"/>
      <c r="I36" s="33"/>
      <c r="J36" s="37"/>
      <c r="K36" s="38" t="str">
        <f>IF(J36="","",(2012-J36))</f>
        <v/>
      </c>
      <c r="L36" s="34"/>
      <c r="M36" s="33"/>
      <c r="N36" s="33"/>
    </row>
    <row r="37" spans="1:14" s="42" customFormat="1">
      <c r="A37" s="65" t="s">
        <v>707</v>
      </c>
      <c r="B37" s="42" t="s">
        <v>315</v>
      </c>
      <c r="C37" s="42" t="s">
        <v>478</v>
      </c>
      <c r="D37" s="65" t="str">
        <f>$B$36</f>
        <v>アンヴァース</v>
      </c>
      <c r="E37" s="65"/>
      <c r="F37" s="157" t="str">
        <f t="shared" ref="F37:F65" si="7">A37</f>
        <v>あん０１</v>
      </c>
      <c r="G37" s="65" t="str">
        <f t="shared" ref="G37:G65" si="8">B37&amp;C37</f>
        <v>青木知里</v>
      </c>
      <c r="H37" s="67" t="str">
        <f>$B$36</f>
        <v>アンヴァース</v>
      </c>
      <c r="I37" s="67" t="s">
        <v>57</v>
      </c>
      <c r="J37" s="69">
        <v>1992</v>
      </c>
      <c r="K37" s="99">
        <f>IF(J37="","",(2020-J37))</f>
        <v>28</v>
      </c>
      <c r="L37" s="157" t="str">
        <f t="shared" ref="L37:L61" si="9">IF(G37="","",IF(COUNTIF($G$15:$G$659,G37)&gt;1,"2重登録","OK"))</f>
        <v>OK</v>
      </c>
      <c r="M37" s="65" t="s">
        <v>367</v>
      </c>
      <c r="N37" s="65"/>
    </row>
    <row r="38" spans="1:14" s="42" customFormat="1">
      <c r="A38" s="65" t="s">
        <v>710</v>
      </c>
      <c r="B38" s="42" t="s">
        <v>790</v>
      </c>
      <c r="C38" s="42" t="s">
        <v>791</v>
      </c>
      <c r="D38" s="65" t="str">
        <f t="shared" ref="D38:D65" si="10">$B$36</f>
        <v>アンヴァース</v>
      </c>
      <c r="E38" s="65"/>
      <c r="F38" s="157" t="str">
        <f t="shared" si="7"/>
        <v>あん０２</v>
      </c>
      <c r="G38" s="65" t="str">
        <f t="shared" si="8"/>
        <v>東佳菜子</v>
      </c>
      <c r="H38" s="67" t="str">
        <f t="shared" ref="H38:H65" si="11">$B$36</f>
        <v>アンヴァース</v>
      </c>
      <c r="I38" s="67" t="s">
        <v>57</v>
      </c>
      <c r="J38" s="69">
        <v>1987</v>
      </c>
      <c r="K38" s="99">
        <f>IF(J38="","",(2020-J38))</f>
        <v>33</v>
      </c>
      <c r="L38" s="157" t="str">
        <f t="shared" si="9"/>
        <v>OK</v>
      </c>
      <c r="M38" s="65" t="s">
        <v>190</v>
      </c>
      <c r="N38" s="65"/>
    </row>
    <row r="39" spans="1:14" s="42" customFormat="1">
      <c r="A39" s="65" t="s">
        <v>711</v>
      </c>
      <c r="B39" s="42" t="s">
        <v>468</v>
      </c>
      <c r="C39" s="42" t="s">
        <v>148</v>
      </c>
      <c r="D39" s="65" t="str">
        <f t="shared" si="10"/>
        <v>アンヴァース</v>
      </c>
      <c r="E39" s="65"/>
      <c r="F39" s="157" t="str">
        <f t="shared" si="7"/>
        <v>あん０３</v>
      </c>
      <c r="G39" s="65" t="str">
        <f t="shared" si="8"/>
        <v>梅森直美</v>
      </c>
      <c r="H39" s="67" t="str">
        <f t="shared" si="11"/>
        <v>アンヴァース</v>
      </c>
      <c r="I39" s="67" t="s">
        <v>233</v>
      </c>
      <c r="J39" s="69">
        <v>1976</v>
      </c>
      <c r="K39" s="99">
        <f>IF(J39="","",(2020-J39))</f>
        <v>44</v>
      </c>
      <c r="L39" s="157" t="str">
        <f t="shared" si="9"/>
        <v>OK</v>
      </c>
      <c r="M39" s="65" t="s">
        <v>313</v>
      </c>
      <c r="N39" s="65"/>
    </row>
    <row r="40" spans="1:14" s="42" customFormat="1">
      <c r="A40" s="65" t="s">
        <v>712</v>
      </c>
      <c r="B40" s="42" t="s">
        <v>708</v>
      </c>
      <c r="C40" s="42" t="s">
        <v>709</v>
      </c>
      <c r="D40" s="65" t="str">
        <f t="shared" si="10"/>
        <v>アンヴァース</v>
      </c>
      <c r="E40" s="65"/>
      <c r="F40" s="157" t="str">
        <f t="shared" si="7"/>
        <v>あん０４</v>
      </c>
      <c r="G40" s="65" t="str">
        <f t="shared" si="8"/>
        <v>片桐美里</v>
      </c>
      <c r="H40" s="67" t="str">
        <f t="shared" si="11"/>
        <v>アンヴァース</v>
      </c>
      <c r="I40" s="67" t="s">
        <v>233</v>
      </c>
      <c r="J40" s="69">
        <v>1977</v>
      </c>
      <c r="K40" s="99">
        <f>IF(J40="","",(2020-J40))</f>
        <v>43</v>
      </c>
      <c r="L40" s="157" t="str">
        <f t="shared" si="9"/>
        <v>OK</v>
      </c>
      <c r="M40" s="65" t="s">
        <v>171</v>
      </c>
      <c r="N40" s="65"/>
    </row>
    <row r="41" spans="1:14" s="42" customFormat="1">
      <c r="A41" s="65" t="s">
        <v>715</v>
      </c>
      <c r="B41" s="42" t="s">
        <v>760</v>
      </c>
      <c r="C41" s="42" t="s">
        <v>761</v>
      </c>
      <c r="D41" s="65" t="str">
        <f t="shared" si="10"/>
        <v>アンヴァース</v>
      </c>
      <c r="E41" s="65"/>
      <c r="F41" s="157" t="str">
        <f t="shared" si="7"/>
        <v>あん０５</v>
      </c>
      <c r="G41" s="65" t="str">
        <f t="shared" si="8"/>
        <v>末木久美子</v>
      </c>
      <c r="H41" s="67" t="str">
        <f t="shared" si="11"/>
        <v>アンヴァース</v>
      </c>
      <c r="I41" s="67" t="s">
        <v>57</v>
      </c>
      <c r="J41" s="69">
        <v>1969</v>
      </c>
      <c r="K41" s="99">
        <f t="shared" ref="K41:K65" si="12">IF(J41="","",(2020-J41))</f>
        <v>51</v>
      </c>
      <c r="L41" s="157" t="str">
        <f t="shared" si="9"/>
        <v>OK</v>
      </c>
      <c r="M41" s="65" t="s">
        <v>762</v>
      </c>
      <c r="N41" s="65"/>
    </row>
    <row r="42" spans="1:14" s="42" customFormat="1">
      <c r="A42" s="65" t="s">
        <v>716</v>
      </c>
      <c r="B42" s="42" t="s">
        <v>792</v>
      </c>
      <c r="C42" s="42" t="s">
        <v>793</v>
      </c>
      <c r="D42" s="65" t="str">
        <f t="shared" si="10"/>
        <v>アンヴァース</v>
      </c>
      <c r="E42" s="65"/>
      <c r="F42" s="157" t="str">
        <f t="shared" si="7"/>
        <v>あん０６</v>
      </c>
      <c r="G42" s="65" t="str">
        <f t="shared" si="8"/>
        <v>西野美恵</v>
      </c>
      <c r="H42" s="67" t="str">
        <f t="shared" si="11"/>
        <v>アンヴァース</v>
      </c>
      <c r="I42" s="67" t="s">
        <v>57</v>
      </c>
      <c r="J42" s="69">
        <v>1988</v>
      </c>
      <c r="K42" s="99">
        <f t="shared" si="12"/>
        <v>32</v>
      </c>
      <c r="L42" s="157" t="str">
        <f t="shared" si="9"/>
        <v>OK</v>
      </c>
      <c r="M42" s="65" t="s">
        <v>174</v>
      </c>
      <c r="N42" s="65"/>
    </row>
    <row r="43" spans="1:14">
      <c r="A43" s="65" t="s">
        <v>719</v>
      </c>
      <c r="B43" s="36" t="s">
        <v>730</v>
      </c>
      <c r="C43" s="36" t="s">
        <v>731</v>
      </c>
      <c r="D43" s="65" t="str">
        <f t="shared" si="10"/>
        <v>アンヴァース</v>
      </c>
      <c r="E43" s="65"/>
      <c r="F43" s="157" t="str">
        <f t="shared" si="7"/>
        <v>あん０７</v>
      </c>
      <c r="G43" s="65" t="str">
        <f t="shared" si="8"/>
        <v>津曲崇志</v>
      </c>
      <c r="H43" s="67" t="str">
        <f t="shared" si="11"/>
        <v>アンヴァース</v>
      </c>
      <c r="I43" s="278" t="s">
        <v>52</v>
      </c>
      <c r="J43" s="39">
        <v>1989</v>
      </c>
      <c r="K43" s="38">
        <f t="shared" si="12"/>
        <v>31</v>
      </c>
      <c r="L43" s="34" t="str">
        <f t="shared" si="9"/>
        <v>OK</v>
      </c>
      <c r="M43" s="65" t="s">
        <v>732</v>
      </c>
    </row>
    <row r="44" spans="1:14">
      <c r="A44" s="65" t="s">
        <v>722</v>
      </c>
      <c r="B44" s="36" t="s">
        <v>734</v>
      </c>
      <c r="C44" s="36" t="s">
        <v>735</v>
      </c>
      <c r="D44" s="65" t="str">
        <f t="shared" si="10"/>
        <v>アンヴァース</v>
      </c>
      <c r="E44" s="65"/>
      <c r="F44" s="157" t="str">
        <f t="shared" si="7"/>
        <v>あん０８</v>
      </c>
      <c r="G44" s="65" t="str">
        <f t="shared" si="8"/>
        <v>越智友基</v>
      </c>
      <c r="H44" s="67" t="str">
        <f t="shared" si="11"/>
        <v>アンヴァース</v>
      </c>
      <c r="I44" s="278" t="s">
        <v>10</v>
      </c>
      <c r="J44" s="39">
        <v>1987</v>
      </c>
      <c r="K44" s="38">
        <f t="shared" si="12"/>
        <v>33</v>
      </c>
      <c r="L44" s="34" t="str">
        <f t="shared" si="9"/>
        <v>OK</v>
      </c>
      <c r="M44" s="65" t="s">
        <v>188</v>
      </c>
    </row>
    <row r="45" spans="1:14">
      <c r="A45" s="65" t="s">
        <v>724</v>
      </c>
      <c r="B45" s="36" t="s">
        <v>737</v>
      </c>
      <c r="C45" s="36" t="s">
        <v>738</v>
      </c>
      <c r="D45" s="65" t="str">
        <f t="shared" si="10"/>
        <v>アンヴァース</v>
      </c>
      <c r="E45" s="65"/>
      <c r="F45" s="157" t="str">
        <f t="shared" si="7"/>
        <v>あん０９</v>
      </c>
      <c r="G45" s="65" t="str">
        <f t="shared" si="8"/>
        <v>辻本将士</v>
      </c>
      <c r="H45" s="67" t="str">
        <f t="shared" si="11"/>
        <v>アンヴァース</v>
      </c>
      <c r="I45" s="278" t="s">
        <v>10</v>
      </c>
      <c r="J45" s="39">
        <v>1986</v>
      </c>
      <c r="K45" s="38">
        <f t="shared" si="12"/>
        <v>34</v>
      </c>
      <c r="L45" s="34" t="str">
        <f t="shared" si="9"/>
        <v>OK</v>
      </c>
      <c r="M45" s="65" t="s">
        <v>188</v>
      </c>
    </row>
    <row r="46" spans="1:14">
      <c r="A46" s="65" t="s">
        <v>726</v>
      </c>
      <c r="B46" s="36" t="s">
        <v>740</v>
      </c>
      <c r="C46" s="36" t="s">
        <v>741</v>
      </c>
      <c r="D46" s="65" t="str">
        <f t="shared" si="10"/>
        <v>アンヴァース</v>
      </c>
      <c r="E46" s="65"/>
      <c r="F46" s="157" t="str">
        <f t="shared" si="7"/>
        <v>あん１０</v>
      </c>
      <c r="G46" s="65" t="str">
        <f t="shared" si="8"/>
        <v>原智則</v>
      </c>
      <c r="H46" s="67" t="str">
        <f t="shared" si="11"/>
        <v>アンヴァース</v>
      </c>
      <c r="I46" s="278" t="s">
        <v>26</v>
      </c>
      <c r="J46" s="39">
        <v>1969</v>
      </c>
      <c r="K46" s="38">
        <f t="shared" si="12"/>
        <v>51</v>
      </c>
      <c r="L46" s="34" t="str">
        <f t="shared" si="9"/>
        <v>OK</v>
      </c>
      <c r="M46" s="65" t="s">
        <v>190</v>
      </c>
    </row>
    <row r="47" spans="1:14">
      <c r="A47" s="65" t="s">
        <v>727</v>
      </c>
      <c r="B47" s="36" t="s">
        <v>743</v>
      </c>
      <c r="C47" s="36" t="s">
        <v>623</v>
      </c>
      <c r="D47" s="65" t="str">
        <f t="shared" si="10"/>
        <v>アンヴァース</v>
      </c>
      <c r="E47" s="65"/>
      <c r="F47" s="157" t="str">
        <f t="shared" si="7"/>
        <v>あん１１</v>
      </c>
      <c r="G47" s="65" t="str">
        <f t="shared" si="8"/>
        <v>石倉翔太</v>
      </c>
      <c r="H47" s="67" t="str">
        <f t="shared" si="11"/>
        <v>アンヴァース</v>
      </c>
      <c r="I47" s="278" t="s">
        <v>26</v>
      </c>
      <c r="J47" s="39">
        <v>1999</v>
      </c>
      <c r="K47" s="38">
        <f t="shared" si="12"/>
        <v>21</v>
      </c>
      <c r="L47" s="34" t="str">
        <f t="shared" si="9"/>
        <v>OK</v>
      </c>
      <c r="M47" s="65" t="s">
        <v>458</v>
      </c>
    </row>
    <row r="48" spans="1:14">
      <c r="A48" s="65" t="s">
        <v>729</v>
      </c>
      <c r="B48" s="36" t="s">
        <v>745</v>
      </c>
      <c r="C48" s="36" t="s">
        <v>746</v>
      </c>
      <c r="D48" s="65" t="str">
        <f t="shared" si="10"/>
        <v>アンヴァース</v>
      </c>
      <c r="E48" s="65"/>
      <c r="F48" s="157" t="str">
        <f t="shared" si="7"/>
        <v>あん１２</v>
      </c>
      <c r="G48" s="65" t="str">
        <f t="shared" si="8"/>
        <v>ピーターリーダー</v>
      </c>
      <c r="H48" s="67" t="str">
        <f t="shared" si="11"/>
        <v>アンヴァース</v>
      </c>
      <c r="I48" s="278" t="s">
        <v>26</v>
      </c>
      <c r="J48" s="39">
        <v>1981</v>
      </c>
      <c r="K48" s="38">
        <f t="shared" si="12"/>
        <v>39</v>
      </c>
      <c r="L48" s="34" t="str">
        <f t="shared" si="9"/>
        <v>OK</v>
      </c>
      <c r="M48" s="65" t="s">
        <v>458</v>
      </c>
    </row>
    <row r="49" spans="1:13">
      <c r="A49" s="65" t="s">
        <v>733</v>
      </c>
      <c r="B49" s="36" t="s">
        <v>748</v>
      </c>
      <c r="C49" s="36" t="s">
        <v>749</v>
      </c>
      <c r="D49" s="65" t="str">
        <f t="shared" si="10"/>
        <v>アンヴァース</v>
      </c>
      <c r="E49" s="65"/>
      <c r="F49" s="157" t="str">
        <f t="shared" si="7"/>
        <v>あん１３</v>
      </c>
      <c r="G49" s="65" t="str">
        <f t="shared" si="8"/>
        <v>鍋内雄樹</v>
      </c>
      <c r="H49" s="67" t="str">
        <f t="shared" si="11"/>
        <v>アンヴァース</v>
      </c>
      <c r="I49" s="278" t="s">
        <v>26</v>
      </c>
      <c r="J49" s="39">
        <v>1990</v>
      </c>
      <c r="K49" s="38">
        <f t="shared" si="12"/>
        <v>30</v>
      </c>
      <c r="L49" s="34" t="str">
        <f t="shared" si="9"/>
        <v>OK</v>
      </c>
      <c r="M49" s="65" t="s">
        <v>458</v>
      </c>
    </row>
    <row r="50" spans="1:13">
      <c r="A50" s="65" t="s">
        <v>736</v>
      </c>
      <c r="B50" s="55" t="s">
        <v>713</v>
      </c>
      <c r="C50" s="55" t="s">
        <v>714</v>
      </c>
      <c r="D50" s="65" t="str">
        <f t="shared" si="10"/>
        <v>アンヴァース</v>
      </c>
      <c r="E50" s="65"/>
      <c r="F50" s="157" t="str">
        <f t="shared" si="7"/>
        <v>あん１４</v>
      </c>
      <c r="G50" s="65" t="str">
        <f t="shared" si="8"/>
        <v>上津慶和</v>
      </c>
      <c r="H50" s="67" t="str">
        <f t="shared" si="11"/>
        <v>アンヴァース</v>
      </c>
      <c r="I50" s="278" t="s">
        <v>52</v>
      </c>
      <c r="J50" s="39">
        <v>1993</v>
      </c>
      <c r="K50" s="38">
        <f t="shared" si="12"/>
        <v>27</v>
      </c>
      <c r="L50" s="34" t="str">
        <f t="shared" si="9"/>
        <v>OK</v>
      </c>
      <c r="M50" s="65" t="s">
        <v>268</v>
      </c>
    </row>
    <row r="51" spans="1:13">
      <c r="A51" s="65" t="s">
        <v>739</v>
      </c>
      <c r="B51" s="55" t="s">
        <v>717</v>
      </c>
      <c r="C51" s="55" t="s">
        <v>718</v>
      </c>
      <c r="D51" s="65" t="str">
        <f t="shared" si="10"/>
        <v>アンヴァース</v>
      </c>
      <c r="E51" s="65"/>
      <c r="F51" s="157" t="str">
        <f t="shared" si="7"/>
        <v>あん１５</v>
      </c>
      <c r="G51" s="65" t="str">
        <f t="shared" si="8"/>
        <v>猪飼尚輝</v>
      </c>
      <c r="H51" s="67" t="str">
        <f t="shared" si="11"/>
        <v>アンヴァース</v>
      </c>
      <c r="I51" s="278" t="s">
        <v>52</v>
      </c>
      <c r="J51" s="39">
        <v>1997</v>
      </c>
      <c r="K51" s="38">
        <f t="shared" si="12"/>
        <v>23</v>
      </c>
      <c r="L51" s="34" t="str">
        <f t="shared" si="9"/>
        <v>OK</v>
      </c>
      <c r="M51" s="65" t="s">
        <v>268</v>
      </c>
    </row>
    <row r="52" spans="1:13">
      <c r="A52" s="65" t="s">
        <v>742</v>
      </c>
      <c r="B52" s="36" t="s">
        <v>720</v>
      </c>
      <c r="C52" s="36" t="s">
        <v>721</v>
      </c>
      <c r="D52" s="65" t="str">
        <f t="shared" si="10"/>
        <v>アンヴァース</v>
      </c>
      <c r="E52" s="65"/>
      <c r="F52" s="157" t="str">
        <f t="shared" si="7"/>
        <v>あん１６</v>
      </c>
      <c r="G52" s="65" t="str">
        <f t="shared" si="8"/>
        <v>岡栄介</v>
      </c>
      <c r="H52" s="67" t="str">
        <f t="shared" si="11"/>
        <v>アンヴァース</v>
      </c>
      <c r="I52" s="278" t="s">
        <v>52</v>
      </c>
      <c r="J52" s="39">
        <v>1996</v>
      </c>
      <c r="K52" s="38">
        <f t="shared" si="12"/>
        <v>24</v>
      </c>
      <c r="L52" s="34" t="str">
        <f t="shared" si="9"/>
        <v>OK</v>
      </c>
      <c r="M52" s="65" t="s">
        <v>2</v>
      </c>
    </row>
    <row r="53" spans="1:13">
      <c r="A53" s="65" t="s">
        <v>744</v>
      </c>
      <c r="B53" s="36" t="s">
        <v>723</v>
      </c>
      <c r="C53" s="36" t="s">
        <v>337</v>
      </c>
      <c r="D53" s="65" t="str">
        <f t="shared" si="10"/>
        <v>アンヴァース</v>
      </c>
      <c r="E53" s="65"/>
      <c r="F53" s="157" t="str">
        <f t="shared" si="7"/>
        <v>あん１７</v>
      </c>
      <c r="G53" s="65" t="str">
        <f t="shared" si="8"/>
        <v>西嶌達也</v>
      </c>
      <c r="H53" s="67" t="str">
        <f t="shared" si="11"/>
        <v>アンヴァース</v>
      </c>
      <c r="I53" s="278" t="s">
        <v>52</v>
      </c>
      <c r="J53" s="39">
        <v>1989</v>
      </c>
      <c r="K53" s="38">
        <f t="shared" si="12"/>
        <v>31</v>
      </c>
      <c r="L53" s="34" t="str">
        <f t="shared" si="9"/>
        <v>OK</v>
      </c>
      <c r="M53" s="65" t="s">
        <v>174</v>
      </c>
    </row>
    <row r="54" spans="1:13">
      <c r="A54" s="65" t="s">
        <v>747</v>
      </c>
      <c r="B54" s="36" t="s">
        <v>76</v>
      </c>
      <c r="C54" s="36" t="s">
        <v>472</v>
      </c>
      <c r="D54" s="65" t="str">
        <f t="shared" si="10"/>
        <v>アンヴァース</v>
      </c>
      <c r="E54" s="65"/>
      <c r="F54" s="157" t="str">
        <f t="shared" si="7"/>
        <v>あん１８</v>
      </c>
      <c r="G54" s="65" t="str">
        <f t="shared" si="8"/>
        <v>山本竜平</v>
      </c>
      <c r="H54" s="67" t="str">
        <f t="shared" si="11"/>
        <v>アンヴァース</v>
      </c>
      <c r="I54" s="278" t="s">
        <v>52</v>
      </c>
      <c r="J54" s="39">
        <v>1992</v>
      </c>
      <c r="K54" s="38">
        <f t="shared" si="12"/>
        <v>28</v>
      </c>
      <c r="L54" s="34" t="str">
        <f t="shared" si="9"/>
        <v>OK</v>
      </c>
      <c r="M54" s="65" t="s">
        <v>362</v>
      </c>
    </row>
    <row r="55" spans="1:13">
      <c r="A55" s="65" t="s">
        <v>750</v>
      </c>
      <c r="B55" s="36" t="s">
        <v>473</v>
      </c>
      <c r="C55" s="36" t="s">
        <v>282</v>
      </c>
      <c r="D55" s="65" t="str">
        <f t="shared" si="10"/>
        <v>アンヴァース</v>
      </c>
      <c r="E55" s="65"/>
      <c r="F55" s="157" t="str">
        <f t="shared" si="7"/>
        <v>あん１９</v>
      </c>
      <c r="G55" s="65" t="str">
        <f t="shared" si="8"/>
        <v>寺元翔太</v>
      </c>
      <c r="H55" s="67" t="str">
        <f t="shared" si="11"/>
        <v>アンヴァース</v>
      </c>
      <c r="I55" s="278" t="s">
        <v>26</v>
      </c>
      <c r="J55" s="39">
        <v>1993</v>
      </c>
      <c r="K55" s="38">
        <f t="shared" si="12"/>
        <v>27</v>
      </c>
      <c r="L55" s="34" t="str">
        <f t="shared" si="9"/>
        <v>OK</v>
      </c>
      <c r="M55" s="65" t="s">
        <v>362</v>
      </c>
    </row>
    <row r="56" spans="1:13">
      <c r="A56" s="65" t="s">
        <v>751</v>
      </c>
      <c r="B56" s="36" t="s">
        <v>708</v>
      </c>
      <c r="C56" s="36" t="s">
        <v>752</v>
      </c>
      <c r="D56" s="65" t="str">
        <f t="shared" si="10"/>
        <v>アンヴァース</v>
      </c>
      <c r="E56" s="65"/>
      <c r="F56" s="157" t="str">
        <f t="shared" si="7"/>
        <v>あん２０</v>
      </c>
      <c r="G56" s="65" t="str">
        <f t="shared" si="8"/>
        <v>片桐靖之</v>
      </c>
      <c r="H56" s="67" t="str">
        <f t="shared" si="11"/>
        <v>アンヴァース</v>
      </c>
      <c r="I56" s="278" t="s">
        <v>52</v>
      </c>
      <c r="J56" s="39">
        <v>1976</v>
      </c>
      <c r="K56" s="38">
        <f t="shared" si="12"/>
        <v>44</v>
      </c>
      <c r="L56" s="34" t="str">
        <f t="shared" si="9"/>
        <v>OK</v>
      </c>
      <c r="M56" s="65" t="s">
        <v>171</v>
      </c>
    </row>
    <row r="57" spans="1:13">
      <c r="A57" s="65" t="s">
        <v>753</v>
      </c>
      <c r="B57" s="36" t="s">
        <v>191</v>
      </c>
      <c r="C57" s="36" t="s">
        <v>476</v>
      </c>
      <c r="D57" s="65" t="str">
        <f t="shared" si="10"/>
        <v>アンヴァース</v>
      </c>
      <c r="E57" s="65"/>
      <c r="F57" s="157" t="str">
        <f t="shared" si="7"/>
        <v>あん２１</v>
      </c>
      <c r="G57" s="65" t="str">
        <f t="shared" si="8"/>
        <v>鈴木智彦</v>
      </c>
      <c r="H57" s="67" t="str">
        <f t="shared" si="11"/>
        <v>アンヴァース</v>
      </c>
      <c r="I57" s="278" t="s">
        <v>26</v>
      </c>
      <c r="J57" s="39">
        <v>1981</v>
      </c>
      <c r="K57" s="38">
        <f t="shared" si="12"/>
        <v>39</v>
      </c>
      <c r="L57" s="34" t="str">
        <f t="shared" si="9"/>
        <v>OK</v>
      </c>
      <c r="M57" s="65" t="s">
        <v>477</v>
      </c>
    </row>
    <row r="58" spans="1:13">
      <c r="A58" s="65" t="s">
        <v>754</v>
      </c>
      <c r="B58" s="55" t="s">
        <v>725</v>
      </c>
      <c r="C58" s="55" t="s">
        <v>529</v>
      </c>
      <c r="D58" s="65" t="str">
        <f t="shared" si="10"/>
        <v>アンヴァース</v>
      </c>
      <c r="E58" s="65"/>
      <c r="F58" s="157" t="str">
        <f t="shared" si="7"/>
        <v>あん２２</v>
      </c>
      <c r="G58" s="65" t="str">
        <f t="shared" si="8"/>
        <v>島田洋平</v>
      </c>
      <c r="H58" s="67" t="str">
        <f t="shared" si="11"/>
        <v>アンヴァース</v>
      </c>
      <c r="I58" s="278" t="s">
        <v>52</v>
      </c>
      <c r="J58" s="39">
        <v>1986</v>
      </c>
      <c r="K58" s="38">
        <f t="shared" si="12"/>
        <v>34</v>
      </c>
      <c r="L58" s="34" t="str">
        <f t="shared" si="9"/>
        <v>OK</v>
      </c>
      <c r="M58" s="65" t="s">
        <v>174</v>
      </c>
    </row>
    <row r="59" spans="1:13">
      <c r="A59" s="65" t="s">
        <v>755</v>
      </c>
      <c r="B59" s="55" t="s">
        <v>794</v>
      </c>
      <c r="C59" s="55" t="s">
        <v>795</v>
      </c>
      <c r="D59" s="65" t="str">
        <f t="shared" si="10"/>
        <v>アンヴァース</v>
      </c>
      <c r="E59" s="65"/>
      <c r="F59" s="157" t="str">
        <f t="shared" si="7"/>
        <v>あん２３</v>
      </c>
      <c r="G59" s="65" t="str">
        <f t="shared" si="8"/>
        <v>宮林優至</v>
      </c>
      <c r="H59" s="67" t="str">
        <f t="shared" si="11"/>
        <v>アンヴァース</v>
      </c>
      <c r="I59" s="278" t="s">
        <v>52</v>
      </c>
      <c r="J59" s="39">
        <v>1992</v>
      </c>
      <c r="K59" s="38">
        <f t="shared" si="12"/>
        <v>28</v>
      </c>
      <c r="L59" s="34" t="str">
        <f t="shared" si="9"/>
        <v>OK</v>
      </c>
      <c r="M59" s="42" t="s">
        <v>175</v>
      </c>
    </row>
    <row r="60" spans="1:13">
      <c r="A60" s="65" t="s">
        <v>756</v>
      </c>
      <c r="B60" s="55" t="s">
        <v>113</v>
      </c>
      <c r="C60" s="55" t="s">
        <v>796</v>
      </c>
      <c r="D60" s="65" t="str">
        <f t="shared" si="10"/>
        <v>アンヴァース</v>
      </c>
      <c r="E60" s="65"/>
      <c r="F60" s="157" t="str">
        <f t="shared" si="7"/>
        <v>あん２４</v>
      </c>
      <c r="G60" s="65" t="str">
        <f t="shared" si="8"/>
        <v>福島茂嘉</v>
      </c>
      <c r="H60" s="67" t="str">
        <f t="shared" si="11"/>
        <v>アンヴァース</v>
      </c>
      <c r="I60" s="278" t="s">
        <v>52</v>
      </c>
      <c r="J60" s="39">
        <v>1978</v>
      </c>
      <c r="K60" s="38">
        <f t="shared" si="12"/>
        <v>42</v>
      </c>
      <c r="L60" s="34" t="str">
        <f t="shared" si="9"/>
        <v>OK</v>
      </c>
      <c r="M60" s="65" t="s">
        <v>2</v>
      </c>
    </row>
    <row r="61" spans="1:13">
      <c r="A61" s="65" t="s">
        <v>757</v>
      </c>
      <c r="B61" s="55" t="s">
        <v>797</v>
      </c>
      <c r="C61" s="55" t="s">
        <v>573</v>
      </c>
      <c r="D61" s="65" t="str">
        <f t="shared" si="10"/>
        <v>アンヴァース</v>
      </c>
      <c r="E61" s="65"/>
      <c r="F61" s="157" t="str">
        <f t="shared" si="7"/>
        <v>あん２５</v>
      </c>
      <c r="G61" s="65" t="str">
        <f t="shared" si="8"/>
        <v>橋爪崇</v>
      </c>
      <c r="H61" s="67" t="str">
        <f t="shared" si="11"/>
        <v>アンヴァース</v>
      </c>
      <c r="I61" s="278" t="s">
        <v>52</v>
      </c>
      <c r="J61" s="39">
        <v>1999</v>
      </c>
      <c r="K61" s="38">
        <f t="shared" si="12"/>
        <v>21</v>
      </c>
      <c r="L61" s="34" t="str">
        <f t="shared" si="9"/>
        <v>OK</v>
      </c>
      <c r="M61" s="65" t="s">
        <v>179</v>
      </c>
    </row>
    <row r="62" spans="1:13">
      <c r="A62" s="65" t="s">
        <v>758</v>
      </c>
      <c r="B62" s="158" t="s">
        <v>322</v>
      </c>
      <c r="C62" s="158" t="s">
        <v>798</v>
      </c>
      <c r="D62" s="65" t="str">
        <f t="shared" si="10"/>
        <v>アンヴァース</v>
      </c>
      <c r="E62" s="81"/>
      <c r="F62" s="157" t="str">
        <f t="shared" si="7"/>
        <v>あん２６</v>
      </c>
      <c r="G62" s="81" t="str">
        <f t="shared" si="8"/>
        <v>松村友喜</v>
      </c>
      <c r="H62" s="67" t="str">
        <f t="shared" si="11"/>
        <v>アンヴァース</v>
      </c>
      <c r="I62" s="159" t="s">
        <v>52</v>
      </c>
      <c r="J62" s="160">
        <v>1988</v>
      </c>
      <c r="K62" s="161">
        <f t="shared" si="12"/>
        <v>32</v>
      </c>
      <c r="L62" s="162" t="str">
        <f>IF(G62="","",IF(COUNTIF($G$16:$G$679,G62)&gt;1,"2重登録","OK"))</f>
        <v>OK</v>
      </c>
      <c r="M62" s="163" t="s">
        <v>171</v>
      </c>
    </row>
    <row r="63" spans="1:13">
      <c r="A63" s="65" t="s">
        <v>759</v>
      </c>
      <c r="B63" s="158" t="s">
        <v>348</v>
      </c>
      <c r="C63" s="158" t="s">
        <v>799</v>
      </c>
      <c r="D63" s="65" t="str">
        <f t="shared" si="10"/>
        <v>アンヴァース</v>
      </c>
      <c r="E63" s="81"/>
      <c r="F63" s="157" t="str">
        <f t="shared" si="7"/>
        <v>あん２７</v>
      </c>
      <c r="G63" s="81" t="str">
        <f t="shared" si="8"/>
        <v>田内孝幸</v>
      </c>
      <c r="H63" s="67" t="str">
        <f t="shared" si="11"/>
        <v>アンヴァース</v>
      </c>
      <c r="I63" s="159" t="s">
        <v>52</v>
      </c>
      <c r="J63" s="160">
        <v>1980</v>
      </c>
      <c r="K63" s="161">
        <f t="shared" si="12"/>
        <v>40</v>
      </c>
      <c r="L63" s="162" t="str">
        <f>IF(G63="","",IF(COUNTIF($G$16:$G$679,G63)&gt;1,"2重登録","OK"))</f>
        <v>OK</v>
      </c>
      <c r="M63" s="163" t="s">
        <v>477</v>
      </c>
    </row>
    <row r="64" spans="1:13">
      <c r="A64" s="65" t="s">
        <v>800</v>
      </c>
      <c r="B64" s="158" t="s">
        <v>801</v>
      </c>
      <c r="C64" s="158" t="s">
        <v>802</v>
      </c>
      <c r="D64" s="65" t="str">
        <f t="shared" si="10"/>
        <v>アンヴァース</v>
      </c>
      <c r="E64" s="81"/>
      <c r="F64" s="157" t="str">
        <f t="shared" si="7"/>
        <v>あん２８</v>
      </c>
      <c r="G64" s="81" t="str">
        <f t="shared" si="8"/>
        <v>松尾紳司</v>
      </c>
      <c r="H64" s="67" t="str">
        <f t="shared" si="11"/>
        <v>アンヴァース</v>
      </c>
      <c r="I64" s="159" t="s">
        <v>52</v>
      </c>
      <c r="J64" s="160">
        <v>1983</v>
      </c>
      <c r="K64" s="161">
        <f t="shared" si="12"/>
        <v>37</v>
      </c>
      <c r="L64" s="162" t="str">
        <f>IF(G64="","",IF(COUNTIF($G$16:$G$679,G64)&gt;1,"2重登録","OK"))</f>
        <v>OK</v>
      </c>
      <c r="M64" s="163" t="s">
        <v>492</v>
      </c>
    </row>
    <row r="65" spans="1:13">
      <c r="A65" s="65" t="s">
        <v>803</v>
      </c>
      <c r="B65" s="164" t="s">
        <v>801</v>
      </c>
      <c r="C65" s="164" t="s">
        <v>804</v>
      </c>
      <c r="D65" s="65" t="str">
        <f t="shared" si="10"/>
        <v>アンヴァース</v>
      </c>
      <c r="E65" s="82"/>
      <c r="F65" s="157" t="str">
        <f t="shared" si="7"/>
        <v>あん２９</v>
      </c>
      <c r="G65" s="163" t="str">
        <f t="shared" si="8"/>
        <v>松尾阿由子</v>
      </c>
      <c r="H65" s="67" t="str">
        <f t="shared" si="11"/>
        <v>アンヴァース</v>
      </c>
      <c r="I65" s="165" t="s">
        <v>233</v>
      </c>
      <c r="J65" s="166">
        <v>1987</v>
      </c>
      <c r="K65" s="167">
        <f t="shared" si="12"/>
        <v>33</v>
      </c>
      <c r="L65" s="168" t="str">
        <f>IF(G65="","",IF(COUNTIF($G$16:$G$679,G65)&gt;1,"2重登録","OK"))</f>
        <v>OK</v>
      </c>
      <c r="M65" s="163" t="s">
        <v>492</v>
      </c>
    </row>
    <row r="66" spans="1:13">
      <c r="B66" s="55"/>
      <c r="C66" s="55"/>
      <c r="F66" s="34"/>
      <c r="H66" s="278"/>
      <c r="I66" s="278"/>
      <c r="J66" s="39"/>
      <c r="K66" s="38"/>
      <c r="L66" s="34"/>
      <c r="M66" s="65"/>
    </row>
    <row r="67" spans="1:13">
      <c r="B67" s="55"/>
      <c r="C67" s="55"/>
      <c r="F67" s="34"/>
      <c r="H67" s="278"/>
      <c r="I67" s="278"/>
      <c r="J67" s="39"/>
      <c r="K67" s="38"/>
      <c r="L67" s="34"/>
      <c r="M67" s="65"/>
    </row>
    <row r="68" spans="1:13">
      <c r="B68" s="55"/>
      <c r="C68" s="55"/>
      <c r="F68" s="34"/>
      <c r="H68" s="278"/>
      <c r="I68" s="278"/>
      <c r="J68" s="39"/>
      <c r="K68" s="38"/>
      <c r="L68" s="34"/>
      <c r="M68" s="65"/>
    </row>
    <row r="69" spans="1:13">
      <c r="B69" s="55"/>
      <c r="C69" s="55"/>
      <c r="F69" s="34"/>
      <c r="H69" s="278"/>
      <c r="I69" s="278"/>
      <c r="J69" s="39"/>
      <c r="K69" s="38"/>
      <c r="L69" s="34"/>
      <c r="M69" s="65"/>
    </row>
    <row r="70" spans="1:13" s="45" customFormat="1">
      <c r="A70" s="169"/>
      <c r="B70" s="346" t="s">
        <v>583</v>
      </c>
      <c r="C70" s="346"/>
      <c r="D70" s="347" t="s">
        <v>584</v>
      </c>
      <c r="E70" s="347"/>
      <c r="F70" s="347"/>
      <c r="G70" s="347"/>
      <c r="H70" s="33" t="s">
        <v>261</v>
      </c>
      <c r="I70" s="335" t="s">
        <v>262</v>
      </c>
      <c r="J70" s="335"/>
      <c r="K70" s="335"/>
      <c r="L70" s="43"/>
      <c r="M70" s="44"/>
    </row>
    <row r="71" spans="1:13" s="45" customFormat="1">
      <c r="A71" s="169"/>
      <c r="B71" s="346"/>
      <c r="C71" s="346"/>
      <c r="D71" s="347"/>
      <c r="E71" s="347"/>
      <c r="F71" s="347"/>
      <c r="G71" s="347"/>
      <c r="H71" s="35">
        <f>COUNTIF(M74:M114,"東近江市")</f>
        <v>17</v>
      </c>
      <c r="I71" s="336">
        <f>(H71/RIGHT(A114,2))</f>
        <v>0.41463414634146339</v>
      </c>
      <c r="J71" s="336"/>
      <c r="K71" s="336"/>
      <c r="L71" s="43"/>
      <c r="M71" s="44"/>
    </row>
    <row r="72" spans="1:13">
      <c r="B72" s="36" t="s">
        <v>585</v>
      </c>
      <c r="C72" s="36"/>
      <c r="D72" s="278" t="s">
        <v>216</v>
      </c>
      <c r="F72" s="34">
        <f>A72</f>
        <v>0</v>
      </c>
      <c r="K72" s="46"/>
      <c r="L72" s="43"/>
    </row>
    <row r="73" spans="1:13">
      <c r="B73" s="337" t="s">
        <v>586</v>
      </c>
      <c r="C73" s="337"/>
      <c r="D73" s="33" t="s">
        <v>218</v>
      </c>
      <c r="F73" s="34">
        <f>A73</f>
        <v>0</v>
      </c>
      <c r="G73" s="33" t="str">
        <f>B73&amp;C73</f>
        <v>京セラTC</v>
      </c>
      <c r="K73" s="46"/>
      <c r="L73" s="43"/>
    </row>
    <row r="74" spans="1:13" s="170" customFormat="1">
      <c r="A74" s="65" t="s">
        <v>587</v>
      </c>
      <c r="B74" s="47" t="s">
        <v>270</v>
      </c>
      <c r="C74" s="47" t="s">
        <v>588</v>
      </c>
      <c r="D74" s="36" t="s">
        <v>74</v>
      </c>
      <c r="E74" s="33"/>
      <c r="F74" s="43" t="str">
        <f>A74</f>
        <v>き０１</v>
      </c>
      <c r="G74" s="33" t="str">
        <f>B74&amp;C74</f>
        <v>赤木拓</v>
      </c>
      <c r="H74" s="36" t="s">
        <v>72</v>
      </c>
      <c r="I74" s="36" t="s">
        <v>52</v>
      </c>
      <c r="J74" s="39">
        <v>1980</v>
      </c>
      <c r="K74" s="46">
        <f>IF(J74="","",(2020-J74))</f>
        <v>40</v>
      </c>
      <c r="L74" s="34" t="str">
        <f t="shared" ref="L74:L112" si="13">IF(G74="","",IF(COUNTIF($G$15:$G$406,G74)&gt;1,"2重登録","OK"))</f>
        <v>OK</v>
      </c>
      <c r="M74" s="49" t="s">
        <v>180</v>
      </c>
    </row>
    <row r="75" spans="1:13" s="170" customFormat="1">
      <c r="A75" s="65" t="s">
        <v>805</v>
      </c>
      <c r="B75" s="41" t="s">
        <v>186</v>
      </c>
      <c r="C75" s="41" t="s">
        <v>187</v>
      </c>
      <c r="D75" s="36" t="s">
        <v>74</v>
      </c>
      <c r="E75" s="33"/>
      <c r="F75" s="43" t="str">
        <f t="shared" ref="F75:F114" si="14">A75</f>
        <v>き０２</v>
      </c>
      <c r="G75" s="40" t="str">
        <f>B75&amp;C75</f>
        <v>浅田亜祐子</v>
      </c>
      <c r="H75" s="36" t="s">
        <v>72</v>
      </c>
      <c r="I75" s="36" t="s">
        <v>12</v>
      </c>
      <c r="J75" s="39">
        <v>1984</v>
      </c>
      <c r="K75" s="46">
        <f t="shared" ref="K75:K114" si="15">IF(J75="","",(2020-J75))</f>
        <v>36</v>
      </c>
      <c r="L75" s="34" t="str">
        <f t="shared" si="13"/>
        <v>OK</v>
      </c>
      <c r="M75" s="49" t="s">
        <v>179</v>
      </c>
    </row>
    <row r="76" spans="1:13" s="50" customFormat="1">
      <c r="A76" s="65" t="s">
        <v>806</v>
      </c>
      <c r="B76" s="278" t="s">
        <v>273</v>
      </c>
      <c r="C76" s="278" t="s">
        <v>589</v>
      </c>
      <c r="D76" s="36" t="s">
        <v>74</v>
      </c>
      <c r="E76" s="33"/>
      <c r="F76" s="43" t="str">
        <f t="shared" si="14"/>
        <v>き０３</v>
      </c>
      <c r="G76" s="33" t="str">
        <f>B76&amp;C76</f>
        <v>井澤　匡志</v>
      </c>
      <c r="H76" s="36" t="s">
        <v>72</v>
      </c>
      <c r="I76" s="36" t="s">
        <v>52</v>
      </c>
      <c r="J76" s="39">
        <v>1967</v>
      </c>
      <c r="K76" s="46">
        <f t="shared" si="15"/>
        <v>53</v>
      </c>
      <c r="L76" s="34" t="str">
        <f t="shared" si="13"/>
        <v>OK</v>
      </c>
      <c r="M76" s="49" t="s">
        <v>183</v>
      </c>
    </row>
    <row r="77" spans="1:13" s="50" customFormat="1">
      <c r="A77" s="65" t="s">
        <v>271</v>
      </c>
      <c r="B77" s="47" t="s">
        <v>185</v>
      </c>
      <c r="C77" s="278" t="s">
        <v>275</v>
      </c>
      <c r="D77" s="36" t="s">
        <v>74</v>
      </c>
      <c r="E77" s="33"/>
      <c r="F77" s="43" t="str">
        <f t="shared" si="14"/>
        <v>き０４</v>
      </c>
      <c r="G77" s="33" t="s">
        <v>590</v>
      </c>
      <c r="H77" s="36" t="s">
        <v>72</v>
      </c>
      <c r="I77" s="36" t="s">
        <v>52</v>
      </c>
      <c r="J77" s="39">
        <v>1993</v>
      </c>
      <c r="K77" s="46">
        <f t="shared" si="15"/>
        <v>27</v>
      </c>
      <c r="L77" s="34" t="str">
        <f t="shared" si="13"/>
        <v>OK</v>
      </c>
      <c r="M77" s="49" t="s">
        <v>0</v>
      </c>
    </row>
    <row r="78" spans="1:13" s="170" customFormat="1">
      <c r="A78" s="65" t="s">
        <v>272</v>
      </c>
      <c r="B78" s="278" t="s">
        <v>591</v>
      </c>
      <c r="C78" s="278" t="s">
        <v>592</v>
      </c>
      <c r="D78" s="36" t="s">
        <v>74</v>
      </c>
      <c r="E78" s="33"/>
      <c r="F78" s="43" t="str">
        <f t="shared" si="14"/>
        <v>き０５</v>
      </c>
      <c r="G78" s="33" t="str">
        <f t="shared" ref="G78:G114" si="16">B78&amp;C78</f>
        <v>一色翼</v>
      </c>
      <c r="H78" s="36" t="s">
        <v>72</v>
      </c>
      <c r="I78" s="36" t="s">
        <v>52</v>
      </c>
      <c r="J78" s="39">
        <v>1984</v>
      </c>
      <c r="K78" s="46">
        <f t="shared" si="15"/>
        <v>36</v>
      </c>
      <c r="L78" s="34" t="str">
        <f t="shared" si="13"/>
        <v>OK</v>
      </c>
      <c r="M78" s="49" t="s">
        <v>0</v>
      </c>
    </row>
    <row r="79" spans="1:13" s="170" customFormat="1">
      <c r="A79" s="65" t="s">
        <v>274</v>
      </c>
      <c r="B79" s="278" t="s">
        <v>100</v>
      </c>
      <c r="C79" s="278" t="s">
        <v>101</v>
      </c>
      <c r="D79" s="36" t="s">
        <v>74</v>
      </c>
      <c r="E79" s="33"/>
      <c r="F79" s="43" t="str">
        <f t="shared" si="14"/>
        <v>き０６</v>
      </c>
      <c r="G79" s="33" t="str">
        <f t="shared" si="16"/>
        <v>牛尾紳之介</v>
      </c>
      <c r="H79" s="36" t="s">
        <v>72</v>
      </c>
      <c r="I79" s="36" t="s">
        <v>52</v>
      </c>
      <c r="J79" s="39">
        <v>1984</v>
      </c>
      <c r="K79" s="46">
        <f t="shared" si="15"/>
        <v>36</v>
      </c>
      <c r="L79" s="34" t="str">
        <f t="shared" si="13"/>
        <v>OK</v>
      </c>
      <c r="M79" s="49" t="s">
        <v>175</v>
      </c>
    </row>
    <row r="80" spans="1:13" s="170" customFormat="1">
      <c r="A80" s="65" t="s">
        <v>276</v>
      </c>
      <c r="B80" s="47" t="s">
        <v>807</v>
      </c>
      <c r="C80" s="278" t="s">
        <v>808</v>
      </c>
      <c r="D80" s="36" t="s">
        <v>74</v>
      </c>
      <c r="E80" s="33"/>
      <c r="F80" s="43" t="str">
        <f t="shared" si="14"/>
        <v>き０７</v>
      </c>
      <c r="G80" s="33" t="str">
        <f t="shared" si="16"/>
        <v>大河原豊</v>
      </c>
      <c r="H80" s="36" t="s">
        <v>72</v>
      </c>
      <c r="I80" s="36" t="s">
        <v>52</v>
      </c>
      <c r="J80" s="39">
        <v>1991</v>
      </c>
      <c r="K80" s="46">
        <f t="shared" si="15"/>
        <v>29</v>
      </c>
      <c r="L80" s="34" t="str">
        <f t="shared" si="13"/>
        <v>OK</v>
      </c>
      <c r="M80" s="49" t="s">
        <v>175</v>
      </c>
    </row>
    <row r="81" spans="1:15" s="170" customFormat="1">
      <c r="A81" s="65" t="s">
        <v>277</v>
      </c>
      <c r="B81" s="47" t="s">
        <v>79</v>
      </c>
      <c r="C81" s="47" t="s">
        <v>80</v>
      </c>
      <c r="D81" s="36" t="s">
        <v>74</v>
      </c>
      <c r="E81" s="33"/>
      <c r="F81" s="43" t="str">
        <f t="shared" si="14"/>
        <v>き０８</v>
      </c>
      <c r="G81" s="33" t="str">
        <f t="shared" si="16"/>
        <v>太田圭亮</v>
      </c>
      <c r="H81" s="36" t="s">
        <v>72</v>
      </c>
      <c r="I81" s="36" t="s">
        <v>52</v>
      </c>
      <c r="J81" s="39">
        <v>1981</v>
      </c>
      <c r="K81" s="46">
        <f t="shared" si="15"/>
        <v>39</v>
      </c>
      <c r="L81" s="34" t="str">
        <f t="shared" si="13"/>
        <v>OK</v>
      </c>
      <c r="M81" s="49" t="s">
        <v>180</v>
      </c>
    </row>
    <row r="82" spans="1:15" s="170" customFormat="1">
      <c r="A82" s="65" t="s">
        <v>278</v>
      </c>
      <c r="B82" s="278" t="s">
        <v>53</v>
      </c>
      <c r="C82" s="278" t="s">
        <v>98</v>
      </c>
      <c r="D82" s="36" t="s">
        <v>74</v>
      </c>
      <c r="E82" s="33"/>
      <c r="F82" s="43" t="str">
        <f t="shared" si="14"/>
        <v>き０９</v>
      </c>
      <c r="G82" s="33" t="str">
        <f t="shared" si="16"/>
        <v>岡本　彰</v>
      </c>
      <c r="H82" s="36" t="s">
        <v>72</v>
      </c>
      <c r="I82" s="36" t="s">
        <v>52</v>
      </c>
      <c r="J82" s="39">
        <v>1986</v>
      </c>
      <c r="K82" s="46">
        <f t="shared" si="15"/>
        <v>34</v>
      </c>
      <c r="L82" s="34" t="str">
        <f t="shared" si="13"/>
        <v>OK</v>
      </c>
      <c r="M82" s="49" t="s">
        <v>180</v>
      </c>
    </row>
    <row r="83" spans="1:15" s="51" customFormat="1">
      <c r="A83" s="65" t="s">
        <v>279</v>
      </c>
      <c r="B83" s="54" t="s">
        <v>104</v>
      </c>
      <c r="C83" s="54" t="s">
        <v>615</v>
      </c>
      <c r="D83" s="36" t="s">
        <v>597</v>
      </c>
      <c r="F83" s="43" t="str">
        <f t="shared" si="14"/>
        <v>き１０</v>
      </c>
      <c r="G83" s="42" t="str">
        <f t="shared" si="16"/>
        <v>清水真理子</v>
      </c>
      <c r="H83" s="36" t="s">
        <v>72</v>
      </c>
      <c r="I83" s="36" t="s">
        <v>12</v>
      </c>
      <c r="J83" s="39">
        <v>1990</v>
      </c>
      <c r="K83" s="46">
        <f t="shared" si="15"/>
        <v>30</v>
      </c>
      <c r="L83" s="34" t="str">
        <f t="shared" si="13"/>
        <v>OK</v>
      </c>
      <c r="M83" s="33" t="s">
        <v>611</v>
      </c>
    </row>
    <row r="84" spans="1:15" s="170" customFormat="1">
      <c r="A84" s="65" t="s">
        <v>280</v>
      </c>
      <c r="B84" s="47" t="s">
        <v>54</v>
      </c>
      <c r="C84" s="47" t="s">
        <v>73</v>
      </c>
      <c r="D84" s="36" t="s">
        <v>74</v>
      </c>
      <c r="E84" s="33"/>
      <c r="F84" s="43" t="str">
        <f t="shared" si="14"/>
        <v>き１１</v>
      </c>
      <c r="G84" s="33" t="str">
        <f t="shared" si="16"/>
        <v>片岡春己</v>
      </c>
      <c r="H84" s="36" t="s">
        <v>593</v>
      </c>
      <c r="I84" s="36" t="s">
        <v>52</v>
      </c>
      <c r="J84" s="39">
        <v>1953</v>
      </c>
      <c r="K84" s="46">
        <f t="shared" si="15"/>
        <v>67</v>
      </c>
      <c r="L84" s="34" t="str">
        <f t="shared" si="13"/>
        <v>OK</v>
      </c>
      <c r="M84" s="49" t="s">
        <v>175</v>
      </c>
    </row>
    <row r="85" spans="1:15" s="51" customFormat="1">
      <c r="A85" s="65" t="s">
        <v>281</v>
      </c>
      <c r="B85" s="55" t="s">
        <v>624</v>
      </c>
      <c r="C85" s="55" t="s">
        <v>809</v>
      </c>
      <c r="D85" s="33" t="s">
        <v>597</v>
      </c>
      <c r="E85" s="33"/>
      <c r="F85" s="43" t="str">
        <f t="shared" si="14"/>
        <v>き１２</v>
      </c>
      <c r="G85" s="33" t="str">
        <f t="shared" si="16"/>
        <v>片渕友結</v>
      </c>
      <c r="H85" s="36" t="s">
        <v>72</v>
      </c>
      <c r="I85" s="278" t="s">
        <v>12</v>
      </c>
      <c r="J85" s="39">
        <v>2000</v>
      </c>
      <c r="K85" s="46">
        <f t="shared" si="15"/>
        <v>20</v>
      </c>
      <c r="L85" s="34" t="str">
        <f t="shared" si="13"/>
        <v>OK</v>
      </c>
      <c r="M85" s="33" t="s">
        <v>179</v>
      </c>
    </row>
    <row r="86" spans="1:15" s="170" customFormat="1">
      <c r="A86" s="65" t="s">
        <v>283</v>
      </c>
      <c r="B86" s="52" t="s">
        <v>606</v>
      </c>
      <c r="C86" s="53" t="s">
        <v>607</v>
      </c>
      <c r="D86" s="36" t="s">
        <v>74</v>
      </c>
      <c r="E86" s="33"/>
      <c r="F86" s="43" t="str">
        <f t="shared" si="14"/>
        <v>き１３</v>
      </c>
      <c r="G86" s="42" t="str">
        <f t="shared" si="16"/>
        <v>菊井鈴夏</v>
      </c>
      <c r="H86" s="36" t="s">
        <v>593</v>
      </c>
      <c r="I86" s="36" t="s">
        <v>12</v>
      </c>
      <c r="J86" s="39">
        <v>1997</v>
      </c>
      <c r="K86" s="46">
        <f t="shared" si="15"/>
        <v>23</v>
      </c>
      <c r="L86" s="34" t="str">
        <f t="shared" si="13"/>
        <v>OK</v>
      </c>
      <c r="M86" s="49" t="s">
        <v>605</v>
      </c>
    </row>
    <row r="87" spans="1:15" s="170" customFormat="1">
      <c r="A87" s="65" t="s">
        <v>284</v>
      </c>
      <c r="B87" s="47" t="s">
        <v>88</v>
      </c>
      <c r="C87" s="278" t="s">
        <v>89</v>
      </c>
      <c r="D87" s="36" t="s">
        <v>74</v>
      </c>
      <c r="E87" s="33"/>
      <c r="F87" s="43" t="str">
        <f t="shared" si="14"/>
        <v>き１４</v>
      </c>
      <c r="G87" s="33" t="str">
        <f t="shared" si="16"/>
        <v>坂元智成</v>
      </c>
      <c r="H87" s="36" t="s">
        <v>72</v>
      </c>
      <c r="I87" s="36" t="s">
        <v>52</v>
      </c>
      <c r="J87" s="39">
        <v>1975</v>
      </c>
      <c r="K87" s="46">
        <f t="shared" si="15"/>
        <v>45</v>
      </c>
      <c r="L87" s="34" t="str">
        <f t="shared" si="13"/>
        <v>OK</v>
      </c>
      <c r="M87" s="49" t="s">
        <v>175</v>
      </c>
    </row>
    <row r="88" spans="1:15" s="170" customFormat="1">
      <c r="A88" s="65" t="s">
        <v>285</v>
      </c>
      <c r="B88" s="33" t="s">
        <v>595</v>
      </c>
      <c r="C88" s="33" t="s">
        <v>596</v>
      </c>
      <c r="D88" s="36" t="s">
        <v>74</v>
      </c>
      <c r="E88" s="33"/>
      <c r="F88" s="43" t="str">
        <f t="shared" si="14"/>
        <v>き１５</v>
      </c>
      <c r="G88" s="33" t="str">
        <f t="shared" si="16"/>
        <v>櫻井貴哉</v>
      </c>
      <c r="H88" s="36" t="s">
        <v>72</v>
      </c>
      <c r="I88" s="36" t="s">
        <v>52</v>
      </c>
      <c r="J88" s="39">
        <v>1994</v>
      </c>
      <c r="K88" s="46">
        <f t="shared" si="15"/>
        <v>26</v>
      </c>
      <c r="L88" s="34" t="str">
        <f t="shared" si="13"/>
        <v>OK</v>
      </c>
      <c r="M88" s="49" t="s">
        <v>175</v>
      </c>
    </row>
    <row r="89" spans="1:15" s="51" customFormat="1">
      <c r="A89" s="65" t="s">
        <v>288</v>
      </c>
      <c r="B89" s="36" t="s">
        <v>286</v>
      </c>
      <c r="C89" s="36" t="s">
        <v>287</v>
      </c>
      <c r="D89" s="36" t="s">
        <v>597</v>
      </c>
      <c r="E89" s="33"/>
      <c r="F89" s="43" t="str">
        <f t="shared" si="14"/>
        <v>き１６</v>
      </c>
      <c r="G89" s="33" t="str">
        <f t="shared" si="16"/>
        <v>澤田啓一</v>
      </c>
      <c r="H89" s="36" t="s">
        <v>72</v>
      </c>
      <c r="I89" s="36" t="s">
        <v>52</v>
      </c>
      <c r="J89" s="39">
        <v>1970</v>
      </c>
      <c r="K89" s="46">
        <f t="shared" si="15"/>
        <v>50</v>
      </c>
      <c r="L89" s="34" t="str">
        <f t="shared" si="13"/>
        <v>OK</v>
      </c>
      <c r="M89" s="33" t="s">
        <v>183</v>
      </c>
      <c r="N89" s="45"/>
    </row>
    <row r="90" spans="1:15" s="51" customFormat="1">
      <c r="A90" s="65" t="s">
        <v>289</v>
      </c>
      <c r="B90" s="36" t="s">
        <v>621</v>
      </c>
      <c r="C90" s="36" t="s">
        <v>622</v>
      </c>
      <c r="D90" s="33" t="s">
        <v>597</v>
      </c>
      <c r="E90" s="33"/>
      <c r="F90" s="43" t="str">
        <f t="shared" si="14"/>
        <v>き１７</v>
      </c>
      <c r="G90" s="33" t="str">
        <f>B90&amp;C90</f>
        <v>篠原弘法</v>
      </c>
      <c r="H90" s="36" t="s">
        <v>72</v>
      </c>
      <c r="I90" s="278" t="s">
        <v>10</v>
      </c>
      <c r="J90" s="39">
        <v>1992</v>
      </c>
      <c r="K90" s="46">
        <f t="shared" si="15"/>
        <v>28</v>
      </c>
      <c r="L90" s="34" t="str">
        <f t="shared" si="13"/>
        <v>OK</v>
      </c>
      <c r="M90" s="33" t="s">
        <v>173</v>
      </c>
    </row>
    <row r="91" spans="1:15" s="51" customFormat="1">
      <c r="A91" s="65" t="s">
        <v>290</v>
      </c>
      <c r="B91" s="42" t="s">
        <v>616</v>
      </c>
      <c r="C91" s="42" t="s">
        <v>617</v>
      </c>
      <c r="D91" s="36" t="s">
        <v>597</v>
      </c>
      <c r="F91" s="43" t="str">
        <f t="shared" si="14"/>
        <v>き１８</v>
      </c>
      <c r="G91" s="42" t="str">
        <f>B91&amp;C91</f>
        <v>島井美帆</v>
      </c>
      <c r="H91" s="36" t="s">
        <v>72</v>
      </c>
      <c r="I91" s="36" t="s">
        <v>12</v>
      </c>
      <c r="J91" s="39">
        <v>1995</v>
      </c>
      <c r="K91" s="46">
        <f t="shared" si="15"/>
        <v>25</v>
      </c>
      <c r="L91" s="34" t="str">
        <f t="shared" si="13"/>
        <v>OK</v>
      </c>
      <c r="M91" s="33" t="s">
        <v>611</v>
      </c>
    </row>
    <row r="92" spans="1:15" s="170" customFormat="1">
      <c r="A92" s="65" t="s">
        <v>291</v>
      </c>
      <c r="B92" s="33" t="s">
        <v>460</v>
      </c>
      <c r="C92" s="33" t="s">
        <v>598</v>
      </c>
      <c r="D92" s="36" t="s">
        <v>597</v>
      </c>
      <c r="E92" s="51"/>
      <c r="F92" s="43" t="str">
        <f t="shared" si="14"/>
        <v>き１９</v>
      </c>
      <c r="G92" s="33" t="str">
        <f t="shared" si="16"/>
        <v>清水陽介</v>
      </c>
      <c r="H92" s="36" t="s">
        <v>72</v>
      </c>
      <c r="I92" s="36" t="s">
        <v>52</v>
      </c>
      <c r="J92" s="39">
        <v>1991</v>
      </c>
      <c r="K92" s="46">
        <f t="shared" si="15"/>
        <v>29</v>
      </c>
      <c r="L92" s="34" t="str">
        <f t="shared" si="13"/>
        <v>OK</v>
      </c>
      <c r="M92" s="49" t="s">
        <v>173</v>
      </c>
    </row>
    <row r="93" spans="1:15" s="48" customFormat="1">
      <c r="A93" s="65" t="s">
        <v>810</v>
      </c>
      <c r="B93" s="103" t="s">
        <v>96</v>
      </c>
      <c r="C93" s="103" t="s">
        <v>97</v>
      </c>
      <c r="D93" s="36" t="s">
        <v>597</v>
      </c>
      <c r="E93" s="33"/>
      <c r="F93" s="43" t="str">
        <f t="shared" si="14"/>
        <v>き２０</v>
      </c>
      <c r="G93" s="33" t="str">
        <f t="shared" si="16"/>
        <v>曽我卓矢</v>
      </c>
      <c r="H93" s="36" t="s">
        <v>72</v>
      </c>
      <c r="I93" s="36" t="s">
        <v>52</v>
      </c>
      <c r="J93" s="39">
        <v>1986</v>
      </c>
      <c r="K93" s="46">
        <f t="shared" si="15"/>
        <v>34</v>
      </c>
      <c r="L93" s="34" t="str">
        <f t="shared" si="13"/>
        <v>OK</v>
      </c>
      <c r="M93" s="49" t="s">
        <v>180</v>
      </c>
      <c r="N93" s="170"/>
      <c r="O93" s="51"/>
    </row>
    <row r="94" spans="1:15" s="51" customFormat="1">
      <c r="A94" s="65" t="s">
        <v>292</v>
      </c>
      <c r="B94" s="42" t="s">
        <v>618</v>
      </c>
      <c r="C94" s="42" t="s">
        <v>619</v>
      </c>
      <c r="D94" s="36" t="s">
        <v>597</v>
      </c>
      <c r="F94" s="43" t="str">
        <f t="shared" si="14"/>
        <v>き２１</v>
      </c>
      <c r="G94" s="42" t="str">
        <f>B94&amp;C94</f>
        <v>田端輝子</v>
      </c>
      <c r="H94" s="36" t="s">
        <v>72</v>
      </c>
      <c r="I94" s="36" t="s">
        <v>12</v>
      </c>
      <c r="J94" s="37">
        <v>1981</v>
      </c>
      <c r="K94" s="46">
        <f t="shared" si="15"/>
        <v>39</v>
      </c>
      <c r="L94" s="34" t="str">
        <f t="shared" si="13"/>
        <v>OK</v>
      </c>
      <c r="M94" s="33" t="s">
        <v>620</v>
      </c>
    </row>
    <row r="95" spans="1:15" s="170" customFormat="1">
      <c r="A95" s="65" t="s">
        <v>811</v>
      </c>
      <c r="B95" s="33" t="s">
        <v>599</v>
      </c>
      <c r="C95" s="33" t="s">
        <v>600</v>
      </c>
      <c r="D95" s="36" t="s">
        <v>597</v>
      </c>
      <c r="E95" s="51"/>
      <c r="F95" s="43" t="str">
        <f t="shared" si="14"/>
        <v>き２２</v>
      </c>
      <c r="G95" s="33" t="str">
        <f t="shared" si="16"/>
        <v>中元寺功貴</v>
      </c>
      <c r="H95" s="36" t="s">
        <v>72</v>
      </c>
      <c r="I95" s="36" t="s">
        <v>52</v>
      </c>
      <c r="J95" s="39">
        <v>1992</v>
      </c>
      <c r="K95" s="46">
        <f t="shared" si="15"/>
        <v>28</v>
      </c>
      <c r="L95" s="34" t="str">
        <f t="shared" si="13"/>
        <v>OK</v>
      </c>
      <c r="M95" s="49" t="s">
        <v>175</v>
      </c>
    </row>
    <row r="96" spans="1:15" s="51" customFormat="1">
      <c r="A96" s="65" t="s">
        <v>293</v>
      </c>
      <c r="B96" s="36" t="s">
        <v>296</v>
      </c>
      <c r="C96" s="36" t="s">
        <v>297</v>
      </c>
      <c r="D96" s="36" t="s">
        <v>597</v>
      </c>
      <c r="E96" s="33"/>
      <c r="F96" s="43" t="str">
        <f t="shared" si="14"/>
        <v>き２３</v>
      </c>
      <c r="G96" s="33" t="str">
        <f t="shared" si="16"/>
        <v>西岡庸介</v>
      </c>
      <c r="H96" s="36" t="s">
        <v>72</v>
      </c>
      <c r="I96" s="36" t="s">
        <v>52</v>
      </c>
      <c r="J96" s="39">
        <v>1983</v>
      </c>
      <c r="K96" s="46">
        <f t="shared" si="15"/>
        <v>37</v>
      </c>
      <c r="L96" s="34" t="str">
        <f t="shared" si="13"/>
        <v>OK</v>
      </c>
      <c r="M96" s="49" t="s">
        <v>181</v>
      </c>
      <c r="N96" s="45"/>
    </row>
    <row r="97" spans="1:15" s="170" customFormat="1">
      <c r="A97" s="65" t="s">
        <v>294</v>
      </c>
      <c r="B97" s="47" t="s">
        <v>84</v>
      </c>
      <c r="C97" s="47" t="s">
        <v>85</v>
      </c>
      <c r="D97" s="36" t="s">
        <v>74</v>
      </c>
      <c r="E97" s="33"/>
      <c r="F97" s="43" t="str">
        <f t="shared" si="14"/>
        <v>き２４</v>
      </c>
      <c r="G97" s="33" t="str">
        <f t="shared" si="16"/>
        <v>馬場英年</v>
      </c>
      <c r="H97" s="36" t="s">
        <v>72</v>
      </c>
      <c r="I97" s="36" t="s">
        <v>52</v>
      </c>
      <c r="J97" s="39">
        <v>1980</v>
      </c>
      <c r="K97" s="46">
        <f t="shared" si="15"/>
        <v>40</v>
      </c>
      <c r="L97" s="34" t="str">
        <f t="shared" si="13"/>
        <v>OK</v>
      </c>
      <c r="M97" s="49" t="s">
        <v>175</v>
      </c>
    </row>
    <row r="98" spans="1:15" s="51" customFormat="1">
      <c r="A98" s="65" t="s">
        <v>295</v>
      </c>
      <c r="B98" s="36" t="s">
        <v>812</v>
      </c>
      <c r="C98" s="36" t="s">
        <v>594</v>
      </c>
      <c r="D98" s="33" t="s">
        <v>597</v>
      </c>
      <c r="E98" s="33"/>
      <c r="F98" s="43" t="str">
        <f t="shared" si="14"/>
        <v>き２５</v>
      </c>
      <c r="G98" s="33" t="str">
        <f>B98&amp;C98</f>
        <v>一瀬翔太</v>
      </c>
      <c r="H98" s="36" t="s">
        <v>72</v>
      </c>
      <c r="I98" s="278" t="s">
        <v>10</v>
      </c>
      <c r="J98" s="39">
        <v>1993</v>
      </c>
      <c r="K98" s="46">
        <f t="shared" si="15"/>
        <v>27</v>
      </c>
      <c r="L98" s="34" t="str">
        <f t="shared" si="13"/>
        <v>OK</v>
      </c>
      <c r="M98" s="33" t="s">
        <v>0</v>
      </c>
    </row>
    <row r="99" spans="1:15" s="170" customFormat="1">
      <c r="A99" s="65" t="s">
        <v>298</v>
      </c>
      <c r="B99" s="47" t="s">
        <v>77</v>
      </c>
      <c r="C99" s="47" t="s">
        <v>78</v>
      </c>
      <c r="D99" s="36" t="s">
        <v>74</v>
      </c>
      <c r="E99" s="33"/>
      <c r="F99" s="43" t="str">
        <f t="shared" si="14"/>
        <v>き２６</v>
      </c>
      <c r="G99" s="33" t="str">
        <f t="shared" si="16"/>
        <v>廣瀬智也</v>
      </c>
      <c r="H99" s="36" t="s">
        <v>72</v>
      </c>
      <c r="I99" s="36" t="s">
        <v>52</v>
      </c>
      <c r="J99" s="39">
        <v>1977</v>
      </c>
      <c r="K99" s="46">
        <f t="shared" si="15"/>
        <v>43</v>
      </c>
      <c r="L99" s="34" t="str">
        <f t="shared" si="13"/>
        <v>OK</v>
      </c>
      <c r="M99" s="49" t="s">
        <v>175</v>
      </c>
    </row>
    <row r="100" spans="1:15" s="170" customFormat="1">
      <c r="A100" s="65" t="s">
        <v>299</v>
      </c>
      <c r="B100" s="103" t="s">
        <v>302</v>
      </c>
      <c r="C100" s="103" t="s">
        <v>99</v>
      </c>
      <c r="D100" s="36" t="s">
        <v>597</v>
      </c>
      <c r="E100" s="33"/>
      <c r="F100" s="43" t="str">
        <f t="shared" si="14"/>
        <v>き２７</v>
      </c>
      <c r="G100" s="33" t="str">
        <f t="shared" si="16"/>
        <v>松島理和</v>
      </c>
      <c r="H100" s="36" t="s">
        <v>72</v>
      </c>
      <c r="I100" s="36" t="s">
        <v>52</v>
      </c>
      <c r="J100" s="39">
        <v>1981</v>
      </c>
      <c r="K100" s="46">
        <f t="shared" si="15"/>
        <v>39</v>
      </c>
      <c r="L100" s="34" t="str">
        <f t="shared" si="13"/>
        <v>OK</v>
      </c>
      <c r="M100" s="49" t="s">
        <v>184</v>
      </c>
      <c r="O100" s="51"/>
    </row>
    <row r="101" spans="1:15" s="170" customFormat="1">
      <c r="A101" s="65" t="s">
        <v>300</v>
      </c>
      <c r="B101" s="47" t="s">
        <v>94</v>
      </c>
      <c r="C101" s="278" t="s">
        <v>95</v>
      </c>
      <c r="D101" s="36" t="s">
        <v>74</v>
      </c>
      <c r="E101" s="33"/>
      <c r="F101" s="43" t="str">
        <f t="shared" si="14"/>
        <v>き２８</v>
      </c>
      <c r="G101" s="33" t="str">
        <f t="shared" si="16"/>
        <v>宮道祐介</v>
      </c>
      <c r="H101" s="36" t="s">
        <v>72</v>
      </c>
      <c r="I101" s="36" t="s">
        <v>52</v>
      </c>
      <c r="J101" s="39">
        <v>1983</v>
      </c>
      <c r="K101" s="46">
        <f t="shared" si="15"/>
        <v>37</v>
      </c>
      <c r="L101" s="34" t="str">
        <f t="shared" si="13"/>
        <v>OK</v>
      </c>
      <c r="M101" s="49" t="s">
        <v>171</v>
      </c>
    </row>
    <row r="102" spans="1:15" s="170" customFormat="1">
      <c r="A102" s="65" t="s">
        <v>301</v>
      </c>
      <c r="B102" s="278" t="s">
        <v>612</v>
      </c>
      <c r="C102" s="278" t="s">
        <v>613</v>
      </c>
      <c r="D102" s="36" t="s">
        <v>74</v>
      </c>
      <c r="E102" s="33"/>
      <c r="F102" s="43" t="str">
        <f t="shared" si="14"/>
        <v>き２９</v>
      </c>
      <c r="G102" s="33" t="str">
        <f t="shared" si="16"/>
        <v>村西徹</v>
      </c>
      <c r="H102" s="36" t="s">
        <v>72</v>
      </c>
      <c r="I102" s="36" t="s">
        <v>52</v>
      </c>
      <c r="J102" s="39">
        <v>1988</v>
      </c>
      <c r="K102" s="46">
        <f t="shared" si="15"/>
        <v>32</v>
      </c>
      <c r="L102" s="34" t="str">
        <f t="shared" si="13"/>
        <v>OK</v>
      </c>
      <c r="M102" s="49" t="s">
        <v>614</v>
      </c>
    </row>
    <row r="103" spans="1:15" s="170" customFormat="1">
      <c r="A103" s="65" t="s">
        <v>303</v>
      </c>
      <c r="B103" s="52" t="s">
        <v>608</v>
      </c>
      <c r="C103" s="52" t="s">
        <v>610</v>
      </c>
      <c r="D103" s="36" t="s">
        <v>597</v>
      </c>
      <c r="E103" s="51"/>
      <c r="F103" s="43" t="str">
        <f t="shared" si="14"/>
        <v>き３０</v>
      </c>
      <c r="G103" s="42" t="str">
        <f t="shared" si="16"/>
        <v>森涼花</v>
      </c>
      <c r="H103" s="36" t="s">
        <v>72</v>
      </c>
      <c r="I103" s="36" t="s">
        <v>12</v>
      </c>
      <c r="J103" s="39">
        <v>2003</v>
      </c>
      <c r="K103" s="46">
        <f t="shared" si="15"/>
        <v>17</v>
      </c>
      <c r="L103" s="34" t="str">
        <f t="shared" si="13"/>
        <v>OK</v>
      </c>
      <c r="M103" s="49" t="s">
        <v>181</v>
      </c>
    </row>
    <row r="104" spans="1:15" s="170" customFormat="1">
      <c r="A104" s="65" t="s">
        <v>304</v>
      </c>
      <c r="B104" s="52" t="s">
        <v>185</v>
      </c>
      <c r="C104" s="52" t="s">
        <v>609</v>
      </c>
      <c r="D104" s="36" t="s">
        <v>597</v>
      </c>
      <c r="E104" s="51"/>
      <c r="F104" s="43" t="str">
        <f t="shared" si="14"/>
        <v>き３１</v>
      </c>
      <c r="G104" s="42" t="str">
        <f t="shared" si="16"/>
        <v>石田愛捺花</v>
      </c>
      <c r="H104" s="36" t="s">
        <v>72</v>
      </c>
      <c r="I104" s="36" t="s">
        <v>12</v>
      </c>
      <c r="J104" s="39">
        <v>1998</v>
      </c>
      <c r="K104" s="46">
        <f t="shared" si="15"/>
        <v>22</v>
      </c>
      <c r="L104" s="34" t="str">
        <f t="shared" si="13"/>
        <v>OK</v>
      </c>
      <c r="M104" s="49" t="s">
        <v>175</v>
      </c>
    </row>
    <row r="105" spans="1:15" s="170" customFormat="1">
      <c r="A105" s="65" t="s">
        <v>305</v>
      </c>
      <c r="B105" s="47" t="s">
        <v>601</v>
      </c>
      <c r="C105" s="47" t="s">
        <v>602</v>
      </c>
      <c r="D105" s="36" t="s">
        <v>74</v>
      </c>
      <c r="E105" s="33"/>
      <c r="F105" s="43" t="str">
        <f t="shared" si="14"/>
        <v>き３２</v>
      </c>
      <c r="G105" s="33" t="str">
        <f t="shared" si="16"/>
        <v>薮内陸久</v>
      </c>
      <c r="H105" s="36" t="s">
        <v>72</v>
      </c>
      <c r="I105" s="36" t="s">
        <v>52</v>
      </c>
      <c r="J105" s="39">
        <v>1997</v>
      </c>
      <c r="K105" s="46">
        <f t="shared" si="15"/>
        <v>23</v>
      </c>
      <c r="L105" s="34" t="str">
        <f t="shared" si="13"/>
        <v>OK</v>
      </c>
      <c r="M105" s="49" t="s">
        <v>175</v>
      </c>
    </row>
    <row r="106" spans="1:15" s="170" customFormat="1">
      <c r="A106" s="65" t="s">
        <v>306</v>
      </c>
      <c r="B106" s="47" t="s">
        <v>603</v>
      </c>
      <c r="C106" s="278" t="s">
        <v>604</v>
      </c>
      <c r="D106" s="36" t="s">
        <v>74</v>
      </c>
      <c r="E106" s="33"/>
      <c r="F106" s="43" t="str">
        <f t="shared" si="14"/>
        <v>き３３</v>
      </c>
      <c r="G106" s="33" t="str">
        <f t="shared" si="16"/>
        <v>山本和樹</v>
      </c>
      <c r="H106" s="36" t="s">
        <v>72</v>
      </c>
      <c r="I106" s="36" t="s">
        <v>52</v>
      </c>
      <c r="J106" s="39">
        <v>1997</v>
      </c>
      <c r="K106" s="46">
        <f t="shared" si="15"/>
        <v>23</v>
      </c>
      <c r="L106" s="34" t="str">
        <f t="shared" si="13"/>
        <v>OK</v>
      </c>
      <c r="M106" s="49" t="s">
        <v>605</v>
      </c>
    </row>
    <row r="107" spans="1:15" s="170" customFormat="1">
      <c r="A107" s="65" t="s">
        <v>307</v>
      </c>
      <c r="B107" s="47" t="s">
        <v>92</v>
      </c>
      <c r="C107" s="278" t="s">
        <v>93</v>
      </c>
      <c r="D107" s="36" t="s">
        <v>74</v>
      </c>
      <c r="E107" s="33"/>
      <c r="F107" s="43" t="str">
        <f t="shared" si="14"/>
        <v>き３４</v>
      </c>
      <c r="G107" s="33" t="str">
        <f t="shared" si="16"/>
        <v>吉本泰二</v>
      </c>
      <c r="H107" s="36" t="s">
        <v>72</v>
      </c>
      <c r="I107" s="36" t="s">
        <v>52</v>
      </c>
      <c r="J107" s="39">
        <v>1976</v>
      </c>
      <c r="K107" s="46">
        <f t="shared" si="15"/>
        <v>44</v>
      </c>
      <c r="L107" s="34" t="str">
        <f t="shared" si="13"/>
        <v>OK</v>
      </c>
      <c r="M107" s="49" t="s">
        <v>175</v>
      </c>
    </row>
    <row r="108" spans="1:15" s="170" customFormat="1">
      <c r="A108" s="65" t="s">
        <v>308</v>
      </c>
      <c r="B108" s="47" t="s">
        <v>90</v>
      </c>
      <c r="C108" s="278" t="s">
        <v>91</v>
      </c>
      <c r="D108" s="36" t="s">
        <v>74</v>
      </c>
      <c r="E108" s="33"/>
      <c r="F108" s="43" t="str">
        <f t="shared" si="14"/>
        <v>き３５</v>
      </c>
      <c r="G108" s="33" t="str">
        <f t="shared" si="16"/>
        <v>永田寛教</v>
      </c>
      <c r="H108" s="36" t="s">
        <v>72</v>
      </c>
      <c r="I108" s="36" t="s">
        <v>52</v>
      </c>
      <c r="J108" s="39">
        <v>1981</v>
      </c>
      <c r="K108" s="46">
        <f t="shared" si="15"/>
        <v>39</v>
      </c>
      <c r="L108" s="34" t="str">
        <f t="shared" si="13"/>
        <v>OK</v>
      </c>
      <c r="M108" s="49" t="s">
        <v>183</v>
      </c>
      <c r="O108" s="51"/>
    </row>
    <row r="109" spans="1:15" ht="13.5" customHeight="1">
      <c r="A109" s="65" t="s">
        <v>309</v>
      </c>
      <c r="B109" s="65" t="s">
        <v>61</v>
      </c>
      <c r="C109" s="65" t="s">
        <v>813</v>
      </c>
      <c r="D109" s="36" t="s">
        <v>597</v>
      </c>
      <c r="E109" s="51"/>
      <c r="F109" s="43" t="str">
        <f t="shared" si="14"/>
        <v>き３６</v>
      </c>
      <c r="G109" s="65" t="str">
        <f t="shared" si="16"/>
        <v>谷口智紀</v>
      </c>
      <c r="H109" s="36" t="s">
        <v>72</v>
      </c>
      <c r="I109" s="36" t="s">
        <v>10</v>
      </c>
      <c r="J109" s="39">
        <v>1994</v>
      </c>
      <c r="K109" s="46">
        <f t="shared" si="15"/>
        <v>26</v>
      </c>
      <c r="L109" s="34" t="str">
        <f t="shared" si="13"/>
        <v>OK</v>
      </c>
      <c r="M109" s="33" t="s">
        <v>0</v>
      </c>
    </row>
    <row r="110" spans="1:15" ht="13.5" customHeight="1">
      <c r="A110" s="65" t="s">
        <v>310</v>
      </c>
      <c r="B110" s="47" t="s">
        <v>113</v>
      </c>
      <c r="C110" s="278" t="s">
        <v>625</v>
      </c>
      <c r="D110" s="36" t="s">
        <v>74</v>
      </c>
      <c r="F110" s="43" t="str">
        <f t="shared" si="14"/>
        <v>き３７</v>
      </c>
      <c r="G110" s="33" t="str">
        <f t="shared" si="16"/>
        <v>福島勇輔</v>
      </c>
      <c r="H110" s="36" t="s">
        <v>72</v>
      </c>
      <c r="I110" s="36" t="s">
        <v>52</v>
      </c>
      <c r="J110" s="39">
        <v>1996</v>
      </c>
      <c r="K110" s="46">
        <f t="shared" si="15"/>
        <v>24</v>
      </c>
      <c r="L110" s="34" t="str">
        <f t="shared" si="13"/>
        <v>OK</v>
      </c>
      <c r="M110" s="33" t="s">
        <v>0</v>
      </c>
    </row>
    <row r="111" spans="1:15" ht="13.5" customHeight="1">
      <c r="A111" s="65" t="s">
        <v>311</v>
      </c>
      <c r="B111" s="47" t="s">
        <v>626</v>
      </c>
      <c r="C111" s="47" t="s">
        <v>627</v>
      </c>
      <c r="D111" s="36" t="s">
        <v>74</v>
      </c>
      <c r="F111" s="43" t="str">
        <f t="shared" si="14"/>
        <v>き３８</v>
      </c>
      <c r="G111" s="33" t="str">
        <f t="shared" si="16"/>
        <v>中尾慶太</v>
      </c>
      <c r="H111" s="36" t="s">
        <v>72</v>
      </c>
      <c r="I111" s="36" t="s">
        <v>52</v>
      </c>
      <c r="J111" s="39">
        <v>1993</v>
      </c>
      <c r="K111" s="46">
        <f t="shared" si="15"/>
        <v>27</v>
      </c>
      <c r="L111" s="34" t="str">
        <f t="shared" si="13"/>
        <v>OK</v>
      </c>
      <c r="M111" s="33" t="s">
        <v>0</v>
      </c>
    </row>
    <row r="112" spans="1:15" ht="13.5" customHeight="1">
      <c r="A112" s="65" t="s">
        <v>312</v>
      </c>
      <c r="B112" s="47" t="s">
        <v>628</v>
      </c>
      <c r="C112" s="47" t="s">
        <v>629</v>
      </c>
      <c r="D112" s="36" t="s">
        <v>74</v>
      </c>
      <c r="F112" s="43" t="str">
        <f t="shared" si="14"/>
        <v>き３９</v>
      </c>
      <c r="G112" s="33" t="str">
        <f t="shared" si="16"/>
        <v>奥田響介</v>
      </c>
      <c r="H112" s="36" t="s">
        <v>72</v>
      </c>
      <c r="I112" s="36" t="s">
        <v>52</v>
      </c>
      <c r="J112" s="39">
        <v>1994</v>
      </c>
      <c r="K112" s="46">
        <f t="shared" si="15"/>
        <v>26</v>
      </c>
      <c r="L112" s="34" t="str">
        <f t="shared" si="13"/>
        <v>OK</v>
      </c>
      <c r="M112" s="33" t="s">
        <v>188</v>
      </c>
    </row>
    <row r="113" spans="1:13" ht="13.5" customHeight="1">
      <c r="A113" s="33" t="s">
        <v>814</v>
      </c>
      <c r="B113" s="33" t="s">
        <v>815</v>
      </c>
      <c r="C113" s="33" t="s">
        <v>816</v>
      </c>
      <c r="D113" s="36" t="s">
        <v>74</v>
      </c>
      <c r="F113" s="33" t="str">
        <f t="shared" si="14"/>
        <v>き４０</v>
      </c>
      <c r="G113" s="33" t="str">
        <f t="shared" si="16"/>
        <v>濵口里穂</v>
      </c>
      <c r="H113" s="36" t="s">
        <v>72</v>
      </c>
      <c r="I113" s="36" t="s">
        <v>233</v>
      </c>
      <c r="J113" s="39">
        <v>1993</v>
      </c>
      <c r="K113" s="46">
        <f t="shared" si="15"/>
        <v>27</v>
      </c>
      <c r="L113" s="43" t="str">
        <f>IF(G113="","",IF(COUNTIF($G$1:$G$38,G113)&gt;1,"2重登録","OK"))</f>
        <v>OK</v>
      </c>
      <c r="M113" s="33" t="s">
        <v>181</v>
      </c>
    </row>
    <row r="114" spans="1:13" ht="13.5" customHeight="1">
      <c r="A114" s="33" t="s">
        <v>817</v>
      </c>
      <c r="B114" s="33" t="s">
        <v>818</v>
      </c>
      <c r="C114" s="33" t="s">
        <v>819</v>
      </c>
      <c r="D114" s="36" t="s">
        <v>74</v>
      </c>
      <c r="F114" s="33" t="str">
        <f t="shared" si="14"/>
        <v>き４１</v>
      </c>
      <c r="G114" s="33" t="str">
        <f t="shared" si="16"/>
        <v>大峯啓志</v>
      </c>
      <c r="H114" s="36" t="s">
        <v>72</v>
      </c>
      <c r="I114" s="36" t="s">
        <v>52</v>
      </c>
      <c r="J114" s="39">
        <v>1985</v>
      </c>
      <c r="K114" s="46">
        <f t="shared" si="15"/>
        <v>35</v>
      </c>
      <c r="L114" s="43" t="str">
        <f>IF(G114="","",IF(COUNTIF($G$1:$G$38,G114)&gt;1,"2重登録","OK"))</f>
        <v>OK</v>
      </c>
      <c r="M114" s="33" t="s">
        <v>2</v>
      </c>
    </row>
    <row r="115" spans="1:13" s="48" customFormat="1">
      <c r="A115" s="65"/>
      <c r="B115" s="41"/>
      <c r="C115" s="41"/>
      <c r="D115" s="36"/>
      <c r="E115" s="33"/>
      <c r="F115" s="34"/>
      <c r="G115" s="40"/>
      <c r="H115" s="36"/>
      <c r="I115" s="36"/>
      <c r="J115" s="39"/>
      <c r="K115" s="46" t="str">
        <f t="shared" ref="K115:K121" si="17">IF(J115="","",(2019-J115))</f>
        <v/>
      </c>
      <c r="L115" s="43" t="str">
        <f>IF(G115="","",IF(COUNTIF($G$15:$G$407,G115)&gt;1,"2重登録","OK"))</f>
        <v/>
      </c>
    </row>
    <row r="116" spans="1:13" s="48" customFormat="1">
      <c r="A116" s="65"/>
      <c r="B116" s="41"/>
      <c r="C116" s="41"/>
      <c r="D116" s="36"/>
      <c r="E116" s="33"/>
      <c r="F116" s="34"/>
      <c r="G116" s="40"/>
      <c r="H116" s="36"/>
      <c r="I116" s="36"/>
      <c r="J116" s="39"/>
      <c r="K116" s="46" t="str">
        <f t="shared" si="17"/>
        <v/>
      </c>
      <c r="L116" s="43" t="str">
        <f>IF(G116="","",IF(COUNTIF($G$15:$G$407,G116)&gt;1,"2重登録","OK"))</f>
        <v/>
      </c>
    </row>
    <row r="117" spans="1:13" s="274" customFormat="1">
      <c r="A117" s="65"/>
      <c r="B117" s="348" t="s">
        <v>630</v>
      </c>
      <c r="C117" s="348"/>
      <c r="D117" s="334" t="s">
        <v>631</v>
      </c>
      <c r="E117" s="334"/>
      <c r="F117" s="334"/>
      <c r="G117" s="334"/>
      <c r="H117" s="334"/>
      <c r="I117" s="33"/>
      <c r="J117" s="37"/>
      <c r="K117" s="46" t="str">
        <f t="shared" si="17"/>
        <v/>
      </c>
      <c r="L117" s="43" t="str">
        <f>IF(G117="","",IF(COUNTIF($G$15:$G$407,G117)&gt;1,"2重登録","OK"))</f>
        <v/>
      </c>
      <c r="M117" s="33"/>
    </row>
    <row r="118" spans="1:13" s="274" customFormat="1">
      <c r="A118" s="65"/>
      <c r="B118" s="348"/>
      <c r="C118" s="348"/>
      <c r="D118" s="334"/>
      <c r="E118" s="334"/>
      <c r="F118" s="334"/>
      <c r="G118" s="334"/>
      <c r="H118" s="334"/>
      <c r="I118" s="33"/>
      <c r="J118" s="37"/>
      <c r="K118" s="46" t="str">
        <f t="shared" si="17"/>
        <v/>
      </c>
      <c r="L118" s="43" t="str">
        <f>IF(G118="","",IF(COUNTIF($G$15:$G$407,G118)&gt;1,"2重登録","OK"))</f>
        <v/>
      </c>
      <c r="M118" s="33"/>
    </row>
    <row r="119" spans="1:13" s="274" customFormat="1">
      <c r="A119" s="65"/>
      <c r="B119" s="36"/>
      <c r="C119" s="36"/>
      <c r="D119" s="273"/>
      <c r="E119" s="33"/>
      <c r="F119" s="34">
        <f>A119</f>
        <v>0</v>
      </c>
      <c r="G119" s="33" t="s">
        <v>261</v>
      </c>
      <c r="H119" s="335" t="s">
        <v>262</v>
      </c>
      <c r="I119" s="335"/>
      <c r="J119" s="335"/>
      <c r="K119" s="46" t="str">
        <f t="shared" si="17"/>
        <v/>
      </c>
      <c r="L119" s="43"/>
    </row>
    <row r="120" spans="1:13" s="274" customFormat="1">
      <c r="A120" s="73"/>
      <c r="B120" s="337"/>
      <c r="C120" s="337"/>
      <c r="D120" s="33"/>
      <c r="E120" s="33"/>
      <c r="F120" s="34"/>
      <c r="G120" s="35">
        <f>COUNTIF($M$122:$M$139,"東近江市")</f>
        <v>0</v>
      </c>
      <c r="H120" s="336">
        <f>(G120/RIGHT($A$139,2))</f>
        <v>0</v>
      </c>
      <c r="I120" s="336"/>
      <c r="J120" s="336"/>
      <c r="K120" s="46" t="str">
        <f t="shared" si="17"/>
        <v/>
      </c>
      <c r="L120" s="43"/>
    </row>
    <row r="121" spans="1:13" s="274" customFormat="1">
      <c r="A121" s="73"/>
      <c r="B121" s="269"/>
      <c r="C121" s="269"/>
      <c r="D121" s="274" t="s">
        <v>263</v>
      </c>
      <c r="G121" s="35"/>
      <c r="H121" s="56" t="s">
        <v>264</v>
      </c>
      <c r="I121" s="268"/>
      <c r="J121" s="268"/>
      <c r="K121" s="46" t="str">
        <f t="shared" si="17"/>
        <v/>
      </c>
      <c r="L121" s="43" t="str">
        <f>IF(G121="","",IF(COUNTIF($G$15:$G$407,G121)&gt;1,"2重登録","OK"))</f>
        <v/>
      </c>
    </row>
    <row r="122" spans="1:13" s="274" customFormat="1">
      <c r="A122" s="65" t="s">
        <v>820</v>
      </c>
      <c r="B122" s="57" t="s">
        <v>198</v>
      </c>
      <c r="C122" s="57" t="s">
        <v>199</v>
      </c>
      <c r="D122" s="58" t="s">
        <v>316</v>
      </c>
      <c r="E122" s="58"/>
      <c r="F122" s="58"/>
      <c r="G122" s="33" t="str">
        <f t="shared" ref="G122:G138" si="18">B122&amp;C122</f>
        <v>水本淳史</v>
      </c>
      <c r="H122" s="58" t="s">
        <v>316</v>
      </c>
      <c r="I122" s="33" t="s">
        <v>52</v>
      </c>
      <c r="J122" s="37">
        <v>1967</v>
      </c>
      <c r="K122" s="46">
        <f>IF(J122="","",(2020-J122))</f>
        <v>53</v>
      </c>
      <c r="L122" s="34" t="str">
        <f t="shared" ref="L122:L143" si="19">IF(G122="","",IF(COUNTIF($G$15:$G$406,G122)&gt;1,"2重登録","OK"))</f>
        <v>OK</v>
      </c>
      <c r="M122" s="59" t="s">
        <v>171</v>
      </c>
    </row>
    <row r="123" spans="1:13" s="274" customFormat="1">
      <c r="A123" s="65" t="s">
        <v>821</v>
      </c>
      <c r="B123" s="57" t="s">
        <v>104</v>
      </c>
      <c r="C123" s="57" t="s">
        <v>195</v>
      </c>
      <c r="D123" s="58" t="s">
        <v>316</v>
      </c>
      <c r="E123" s="58"/>
      <c r="F123" s="58"/>
      <c r="G123" s="33" t="str">
        <f t="shared" si="18"/>
        <v>清水善弘</v>
      </c>
      <c r="H123" s="58" t="s">
        <v>316</v>
      </c>
      <c r="I123" s="33" t="s">
        <v>52</v>
      </c>
      <c r="J123" s="37">
        <v>1952</v>
      </c>
      <c r="K123" s="46">
        <f t="shared" ref="K123:K143" si="20">IF(J123="","",(2020-J123))</f>
        <v>68</v>
      </c>
      <c r="L123" s="34" t="str">
        <f t="shared" si="19"/>
        <v>OK</v>
      </c>
      <c r="M123" s="55" t="s">
        <v>180</v>
      </c>
    </row>
    <row r="124" spans="1:13" s="274" customFormat="1">
      <c r="A124" s="65" t="s">
        <v>822</v>
      </c>
      <c r="B124" s="57" t="s">
        <v>823</v>
      </c>
      <c r="C124" s="57" t="s">
        <v>824</v>
      </c>
      <c r="D124" s="58" t="s">
        <v>316</v>
      </c>
      <c r="E124" s="58"/>
      <c r="F124" s="58"/>
      <c r="G124" s="33" t="str">
        <f t="shared" si="18"/>
        <v>岡本大樹</v>
      </c>
      <c r="H124" s="58" t="s">
        <v>316</v>
      </c>
      <c r="I124" s="33" t="s">
        <v>52</v>
      </c>
      <c r="J124" s="37">
        <v>1982</v>
      </c>
      <c r="K124" s="46">
        <f t="shared" si="20"/>
        <v>38</v>
      </c>
      <c r="L124" s="34" t="str">
        <f t="shared" si="19"/>
        <v>OK</v>
      </c>
      <c r="M124" s="59" t="s">
        <v>179</v>
      </c>
    </row>
    <row r="125" spans="1:13" s="274" customFormat="1">
      <c r="A125" s="65" t="s">
        <v>825</v>
      </c>
      <c r="B125" s="57" t="s">
        <v>494</v>
      </c>
      <c r="C125" s="57" t="s">
        <v>826</v>
      </c>
      <c r="D125" s="58" t="s">
        <v>316</v>
      </c>
      <c r="E125" s="58"/>
      <c r="F125" s="58"/>
      <c r="G125" s="33" t="str">
        <f t="shared" si="18"/>
        <v>北野照幸</v>
      </c>
      <c r="H125" s="58" t="s">
        <v>316</v>
      </c>
      <c r="I125" s="33" t="s">
        <v>52</v>
      </c>
      <c r="J125" s="37">
        <v>1980</v>
      </c>
      <c r="K125" s="46">
        <f t="shared" si="20"/>
        <v>40</v>
      </c>
      <c r="L125" s="34" t="str">
        <f t="shared" si="19"/>
        <v>OK</v>
      </c>
      <c r="M125" s="59" t="s">
        <v>179</v>
      </c>
    </row>
    <row r="126" spans="1:13" s="274" customFormat="1">
      <c r="A126" s="65" t="s">
        <v>827</v>
      </c>
      <c r="B126" s="57" t="s">
        <v>62</v>
      </c>
      <c r="C126" s="57" t="s">
        <v>63</v>
      </c>
      <c r="D126" s="58" t="s">
        <v>316</v>
      </c>
      <c r="E126" s="58"/>
      <c r="F126" s="58"/>
      <c r="G126" s="33" t="str">
        <f t="shared" si="18"/>
        <v>成宮康弘</v>
      </c>
      <c r="H126" s="58" t="s">
        <v>316</v>
      </c>
      <c r="I126" s="33" t="s">
        <v>52</v>
      </c>
      <c r="J126" s="37">
        <v>1970</v>
      </c>
      <c r="K126" s="46">
        <f t="shared" si="20"/>
        <v>50</v>
      </c>
      <c r="L126" s="34" t="str">
        <f t="shared" si="19"/>
        <v>OK</v>
      </c>
      <c r="M126" s="55" t="s">
        <v>171</v>
      </c>
    </row>
    <row r="127" spans="1:13" s="274" customFormat="1">
      <c r="A127" s="65" t="s">
        <v>828</v>
      </c>
      <c r="B127" s="57" t="s">
        <v>198</v>
      </c>
      <c r="C127" s="57" t="s">
        <v>319</v>
      </c>
      <c r="D127" s="58" t="s">
        <v>316</v>
      </c>
      <c r="E127" s="58"/>
      <c r="F127" s="33"/>
      <c r="G127" s="33" t="str">
        <f t="shared" si="18"/>
        <v>水本佑人</v>
      </c>
      <c r="H127" s="58" t="s">
        <v>316</v>
      </c>
      <c r="I127" s="33" t="s">
        <v>52</v>
      </c>
      <c r="J127" s="37">
        <v>1998</v>
      </c>
      <c r="K127" s="46">
        <f t="shared" si="20"/>
        <v>22</v>
      </c>
      <c r="L127" s="34" t="str">
        <f t="shared" si="19"/>
        <v>OK</v>
      </c>
      <c r="M127" s="33" t="s">
        <v>171</v>
      </c>
    </row>
    <row r="128" spans="1:13" s="274" customFormat="1">
      <c r="A128" s="65" t="s">
        <v>829</v>
      </c>
      <c r="B128" s="33" t="s">
        <v>830</v>
      </c>
      <c r="C128" s="33" t="s">
        <v>831</v>
      </c>
      <c r="D128" s="33" t="s">
        <v>316</v>
      </c>
      <c r="E128" s="33"/>
      <c r="F128" s="1"/>
      <c r="G128" s="33" t="str">
        <f t="shared" si="18"/>
        <v>西和田昌恭</v>
      </c>
      <c r="H128" s="58" t="s">
        <v>316</v>
      </c>
      <c r="I128" s="103" t="s">
        <v>10</v>
      </c>
      <c r="J128" s="37">
        <v>1991</v>
      </c>
      <c r="K128" s="46">
        <f t="shared" si="20"/>
        <v>29</v>
      </c>
      <c r="L128" s="34" t="str">
        <f t="shared" si="19"/>
        <v>OK</v>
      </c>
      <c r="M128" s="33" t="s">
        <v>832</v>
      </c>
    </row>
    <row r="129" spans="1:13" s="274" customFormat="1">
      <c r="A129" s="65" t="s">
        <v>833</v>
      </c>
      <c r="B129" s="57" t="s">
        <v>320</v>
      </c>
      <c r="C129" s="57" t="s">
        <v>321</v>
      </c>
      <c r="D129" s="58" t="s">
        <v>316</v>
      </c>
      <c r="E129" s="58"/>
      <c r="F129" s="58"/>
      <c r="G129" s="33" t="str">
        <f t="shared" si="18"/>
        <v>平塚 聡</v>
      </c>
      <c r="H129" s="58" t="s">
        <v>316</v>
      </c>
      <c r="I129" s="33" t="s">
        <v>52</v>
      </c>
      <c r="J129" s="37">
        <v>1960</v>
      </c>
      <c r="K129" s="46">
        <f t="shared" si="20"/>
        <v>60</v>
      </c>
      <c r="L129" s="34" t="str">
        <f t="shared" si="19"/>
        <v>OK</v>
      </c>
      <c r="M129" s="33" t="s">
        <v>171</v>
      </c>
    </row>
    <row r="130" spans="1:13" s="274" customFormat="1">
      <c r="A130" s="65" t="s">
        <v>834</v>
      </c>
      <c r="B130" s="57" t="s">
        <v>58</v>
      </c>
      <c r="C130" s="57" t="s">
        <v>59</v>
      </c>
      <c r="D130" s="58" t="s">
        <v>316</v>
      </c>
      <c r="E130" s="58"/>
      <c r="F130" s="58"/>
      <c r="G130" s="33" t="str">
        <f>B130&amp;C130</f>
        <v>池端誠治</v>
      </c>
      <c r="H130" s="58" t="s">
        <v>316</v>
      </c>
      <c r="I130" s="33" t="s">
        <v>52</v>
      </c>
      <c r="J130" s="37">
        <v>1972</v>
      </c>
      <c r="K130" s="46">
        <f t="shared" si="20"/>
        <v>48</v>
      </c>
      <c r="L130" s="34" t="str">
        <f t="shared" si="19"/>
        <v>OK</v>
      </c>
      <c r="M130" s="59" t="s">
        <v>171</v>
      </c>
    </row>
    <row r="131" spans="1:13" s="274" customFormat="1">
      <c r="A131" s="65" t="s">
        <v>835</v>
      </c>
      <c r="B131" s="57" t="s">
        <v>196</v>
      </c>
      <c r="C131" s="57" t="s">
        <v>197</v>
      </c>
      <c r="D131" s="58" t="s">
        <v>316</v>
      </c>
      <c r="E131" s="58"/>
      <c r="F131" s="58"/>
      <c r="G131" s="33" t="str">
        <f t="shared" si="18"/>
        <v>三代康成</v>
      </c>
      <c r="H131" s="58" t="s">
        <v>316</v>
      </c>
      <c r="I131" s="33" t="s">
        <v>52</v>
      </c>
      <c r="J131" s="37">
        <v>1968</v>
      </c>
      <c r="K131" s="46">
        <f t="shared" si="20"/>
        <v>52</v>
      </c>
      <c r="L131" s="34" t="str">
        <f t="shared" si="19"/>
        <v>OK</v>
      </c>
      <c r="M131" s="55" t="s">
        <v>180</v>
      </c>
    </row>
    <row r="132" spans="1:13" s="274" customFormat="1">
      <c r="A132" s="65" t="s">
        <v>836</v>
      </c>
      <c r="B132" s="57" t="s">
        <v>64</v>
      </c>
      <c r="C132" s="57" t="s">
        <v>837</v>
      </c>
      <c r="D132" s="58" t="s">
        <v>316</v>
      </c>
      <c r="E132" s="58"/>
      <c r="F132" s="58"/>
      <c r="G132" s="33" t="str">
        <f t="shared" si="18"/>
        <v>古市卓志</v>
      </c>
      <c r="H132" s="58" t="s">
        <v>316</v>
      </c>
      <c r="I132" s="33" t="s">
        <v>52</v>
      </c>
      <c r="J132" s="37">
        <v>1974</v>
      </c>
      <c r="K132" s="46">
        <f t="shared" si="20"/>
        <v>46</v>
      </c>
      <c r="L132" s="34" t="str">
        <f t="shared" si="19"/>
        <v>OK</v>
      </c>
      <c r="M132" s="59" t="s">
        <v>171</v>
      </c>
    </row>
    <row r="133" spans="1:13" s="274" customFormat="1">
      <c r="A133" s="65" t="s">
        <v>838</v>
      </c>
      <c r="B133" s="61" t="s">
        <v>69</v>
      </c>
      <c r="C133" s="61" t="s">
        <v>70</v>
      </c>
      <c r="D133" s="171" t="s">
        <v>316</v>
      </c>
      <c r="E133" s="62"/>
      <c r="F133" s="62"/>
      <c r="G133" s="65" t="str">
        <f t="shared" si="18"/>
        <v>伊吹邦子</v>
      </c>
      <c r="H133" s="171" t="s">
        <v>316</v>
      </c>
      <c r="I133" s="42" t="s">
        <v>233</v>
      </c>
      <c r="J133" s="69">
        <v>1969</v>
      </c>
      <c r="K133" s="46">
        <f t="shared" si="20"/>
        <v>51</v>
      </c>
      <c r="L133" s="34" t="str">
        <f t="shared" si="19"/>
        <v>OK</v>
      </c>
      <c r="M133" s="59" t="s">
        <v>171</v>
      </c>
    </row>
    <row r="134" spans="1:13" s="274" customFormat="1">
      <c r="A134" s="65" t="s">
        <v>839</v>
      </c>
      <c r="B134" s="61" t="s">
        <v>107</v>
      </c>
      <c r="C134" s="61" t="s">
        <v>108</v>
      </c>
      <c r="D134" s="171" t="s">
        <v>316</v>
      </c>
      <c r="E134" s="62"/>
      <c r="F134" s="62"/>
      <c r="G134" s="65" t="str">
        <f t="shared" si="18"/>
        <v>筒井珠世</v>
      </c>
      <c r="H134" s="171" t="s">
        <v>316</v>
      </c>
      <c r="I134" s="42" t="s">
        <v>233</v>
      </c>
      <c r="J134" s="69">
        <v>1967</v>
      </c>
      <c r="K134" s="46">
        <f t="shared" si="20"/>
        <v>53</v>
      </c>
      <c r="L134" s="34" t="str">
        <f t="shared" si="19"/>
        <v>OK</v>
      </c>
      <c r="M134" s="59" t="s">
        <v>176</v>
      </c>
    </row>
    <row r="135" spans="1:13" s="274" customFormat="1">
      <c r="A135" s="65" t="s">
        <v>840</v>
      </c>
      <c r="B135" s="42" t="s">
        <v>109</v>
      </c>
      <c r="C135" s="42" t="s">
        <v>110</v>
      </c>
      <c r="D135" s="171" t="s">
        <v>316</v>
      </c>
      <c r="E135" s="42"/>
      <c r="F135" s="64"/>
      <c r="G135" s="65" t="str">
        <f t="shared" si="18"/>
        <v>松井美和子</v>
      </c>
      <c r="H135" s="171" t="s">
        <v>316</v>
      </c>
      <c r="I135" s="53" t="s">
        <v>233</v>
      </c>
      <c r="J135" s="69">
        <v>1969</v>
      </c>
      <c r="K135" s="46">
        <f t="shared" si="20"/>
        <v>51</v>
      </c>
      <c r="L135" s="34" t="str">
        <f t="shared" si="19"/>
        <v>OK</v>
      </c>
      <c r="M135" s="33" t="s">
        <v>174</v>
      </c>
    </row>
    <row r="136" spans="1:13" s="274" customFormat="1">
      <c r="A136" s="65" t="s">
        <v>841</v>
      </c>
      <c r="B136" s="42" t="s">
        <v>196</v>
      </c>
      <c r="C136" s="42" t="s">
        <v>201</v>
      </c>
      <c r="D136" s="171" t="s">
        <v>316</v>
      </c>
      <c r="E136" s="42"/>
      <c r="F136" s="42"/>
      <c r="G136" s="65" t="str">
        <f t="shared" si="18"/>
        <v>三代梨絵</v>
      </c>
      <c r="H136" s="171" t="s">
        <v>316</v>
      </c>
      <c r="I136" s="53" t="s">
        <v>233</v>
      </c>
      <c r="J136" s="69">
        <v>1976</v>
      </c>
      <c r="K136" s="46">
        <f t="shared" si="20"/>
        <v>44</v>
      </c>
      <c r="L136" s="34" t="str">
        <f t="shared" si="19"/>
        <v>OK</v>
      </c>
      <c r="M136" s="33" t="s">
        <v>180</v>
      </c>
    </row>
    <row r="137" spans="1:13" s="274" customFormat="1">
      <c r="A137" s="65" t="s">
        <v>842</v>
      </c>
      <c r="B137" s="42" t="s">
        <v>189</v>
      </c>
      <c r="C137" s="42" t="s">
        <v>203</v>
      </c>
      <c r="D137" s="171" t="s">
        <v>316</v>
      </c>
      <c r="E137" s="42"/>
      <c r="F137" s="64"/>
      <c r="G137" s="65" t="str">
        <f t="shared" si="18"/>
        <v>土肥祐子</v>
      </c>
      <c r="H137" s="171" t="s">
        <v>316</v>
      </c>
      <c r="I137" s="53" t="s">
        <v>233</v>
      </c>
      <c r="J137" s="69">
        <v>1971</v>
      </c>
      <c r="K137" s="46">
        <f t="shared" si="20"/>
        <v>49</v>
      </c>
      <c r="L137" s="34" t="str">
        <f t="shared" si="19"/>
        <v>OK</v>
      </c>
      <c r="M137" s="33" t="s">
        <v>180</v>
      </c>
    </row>
    <row r="138" spans="1:13" s="274" customFormat="1">
      <c r="A138" s="65" t="s">
        <v>843</v>
      </c>
      <c r="B138" s="42" t="s">
        <v>632</v>
      </c>
      <c r="C138" s="42" t="s">
        <v>633</v>
      </c>
      <c r="D138" s="171" t="s">
        <v>316</v>
      </c>
      <c r="E138" s="42"/>
      <c r="F138" s="64"/>
      <c r="G138" s="65" t="str">
        <f t="shared" si="18"/>
        <v>岡野羽</v>
      </c>
      <c r="H138" s="171" t="s">
        <v>316</v>
      </c>
      <c r="I138" s="53" t="s">
        <v>233</v>
      </c>
      <c r="J138" s="69">
        <v>1989</v>
      </c>
      <c r="K138" s="46">
        <f t="shared" si="20"/>
        <v>31</v>
      </c>
      <c r="L138" s="34" t="str">
        <f t="shared" si="19"/>
        <v>OK</v>
      </c>
      <c r="M138" s="33" t="s">
        <v>171</v>
      </c>
    </row>
    <row r="139" spans="1:13" s="274" customFormat="1">
      <c r="A139" s="65" t="s">
        <v>844</v>
      </c>
      <c r="B139" s="42" t="s">
        <v>322</v>
      </c>
      <c r="C139" s="42" t="s">
        <v>323</v>
      </c>
      <c r="D139" s="171" t="s">
        <v>316</v>
      </c>
      <c r="E139" s="42"/>
      <c r="F139" s="64"/>
      <c r="G139" s="65" t="s">
        <v>324</v>
      </c>
      <c r="H139" s="171" t="s">
        <v>316</v>
      </c>
      <c r="I139" s="53" t="s">
        <v>233</v>
      </c>
      <c r="J139" s="69">
        <v>1994</v>
      </c>
      <c r="K139" s="46">
        <f t="shared" si="20"/>
        <v>26</v>
      </c>
      <c r="L139" s="34" t="str">
        <f t="shared" si="19"/>
        <v>OK</v>
      </c>
      <c r="M139" s="33" t="s">
        <v>634</v>
      </c>
    </row>
    <row r="140" spans="1:13" s="274" customFormat="1">
      <c r="A140" s="65" t="s">
        <v>845</v>
      </c>
      <c r="B140" s="42" t="s">
        <v>325</v>
      </c>
      <c r="C140" s="42" t="s">
        <v>326</v>
      </c>
      <c r="D140" s="65" t="s">
        <v>316</v>
      </c>
      <c r="E140" s="42"/>
      <c r="F140" s="64"/>
      <c r="G140" s="65" t="s">
        <v>327</v>
      </c>
      <c r="H140" s="171" t="s">
        <v>316</v>
      </c>
      <c r="I140" s="53" t="s">
        <v>233</v>
      </c>
      <c r="J140" s="69">
        <v>1993</v>
      </c>
      <c r="K140" s="46">
        <f t="shared" si="20"/>
        <v>27</v>
      </c>
      <c r="L140" s="34" t="str">
        <f t="shared" si="19"/>
        <v>OK</v>
      </c>
      <c r="M140" s="33" t="s">
        <v>181</v>
      </c>
    </row>
    <row r="141" spans="1:13" s="274" customFormat="1">
      <c r="A141" s="65" t="s">
        <v>846</v>
      </c>
      <c r="B141" s="61" t="s">
        <v>328</v>
      </c>
      <c r="C141" s="61" t="s">
        <v>329</v>
      </c>
      <c r="D141" s="171" t="s">
        <v>316</v>
      </c>
      <c r="E141" s="42"/>
      <c r="F141" s="62"/>
      <c r="G141" s="65" t="s">
        <v>330</v>
      </c>
      <c r="H141" s="171" t="s">
        <v>316</v>
      </c>
      <c r="I141" s="42" t="s">
        <v>233</v>
      </c>
      <c r="J141" s="69">
        <v>1988</v>
      </c>
      <c r="K141" s="46">
        <f t="shared" si="20"/>
        <v>32</v>
      </c>
      <c r="L141" s="34" t="str">
        <f t="shared" si="19"/>
        <v>OK</v>
      </c>
      <c r="M141" s="33" t="s">
        <v>176</v>
      </c>
    </row>
    <row r="142" spans="1:13" s="274" customFormat="1">
      <c r="A142" s="65" t="s">
        <v>847</v>
      </c>
      <c r="B142" s="42" t="s">
        <v>111</v>
      </c>
      <c r="C142" s="42" t="s">
        <v>112</v>
      </c>
      <c r="D142" s="65" t="s">
        <v>316</v>
      </c>
      <c r="E142" s="42"/>
      <c r="F142" s="42"/>
      <c r="G142" s="65" t="str">
        <f>B142&amp;C142</f>
        <v>吉岡京子</v>
      </c>
      <c r="H142" s="171" t="s">
        <v>316</v>
      </c>
      <c r="I142" s="53" t="s">
        <v>233</v>
      </c>
      <c r="J142" s="69">
        <v>1959</v>
      </c>
      <c r="K142" s="46">
        <f t="shared" si="20"/>
        <v>61</v>
      </c>
      <c r="L142" s="34" t="str">
        <f t="shared" si="19"/>
        <v>OK</v>
      </c>
      <c r="M142" s="33" t="s">
        <v>258</v>
      </c>
    </row>
    <row r="143" spans="1:13" s="274" customFormat="1">
      <c r="A143" s="65" t="s">
        <v>848</v>
      </c>
      <c r="B143" s="40" t="s">
        <v>849</v>
      </c>
      <c r="C143" s="42" t="s">
        <v>850</v>
      </c>
      <c r="D143" s="65" t="s">
        <v>316</v>
      </c>
      <c r="E143" s="65"/>
      <c r="F143" s="65"/>
      <c r="G143" s="65" t="str">
        <f>B143&amp;C143</f>
        <v>河西礼</v>
      </c>
      <c r="H143" s="171" t="s">
        <v>316</v>
      </c>
      <c r="I143" s="53" t="s">
        <v>233</v>
      </c>
      <c r="J143" s="69">
        <v>1984</v>
      </c>
      <c r="K143" s="46">
        <f t="shared" si="20"/>
        <v>36</v>
      </c>
      <c r="L143" s="34" t="str">
        <f t="shared" si="19"/>
        <v>OK</v>
      </c>
      <c r="M143" s="33" t="s">
        <v>179</v>
      </c>
    </row>
    <row r="144" spans="1:13">
      <c r="A144" s="65" t="s">
        <v>851</v>
      </c>
      <c r="B144" s="40" t="s">
        <v>852</v>
      </c>
      <c r="C144" s="42" t="s">
        <v>696</v>
      </c>
      <c r="D144" s="65" t="s">
        <v>316</v>
      </c>
      <c r="E144" s="65"/>
      <c r="F144" s="65"/>
      <c r="G144" s="65" t="str">
        <f>B144&amp;C144</f>
        <v>出縄久子</v>
      </c>
      <c r="H144" s="171" t="s">
        <v>316</v>
      </c>
      <c r="I144" s="53" t="s">
        <v>233</v>
      </c>
      <c r="J144" s="69">
        <v>1965</v>
      </c>
      <c r="K144" s="46">
        <f>IF(J144="","",(2019-J144))</f>
        <v>54</v>
      </c>
      <c r="L144" s="43" t="str">
        <f>IF(G144="","",IF(COUNTIF($G$1:$G$38,G144)&gt;1,"2重登録","OK"))</f>
        <v>OK</v>
      </c>
      <c r="M144" s="33" t="s">
        <v>853</v>
      </c>
    </row>
    <row r="145" spans="1:66">
      <c r="B145" s="40"/>
      <c r="C145" s="42"/>
      <c r="D145" s="42"/>
      <c r="G145" s="42"/>
      <c r="H145" s="62"/>
      <c r="I145" s="53"/>
      <c r="J145" s="63"/>
      <c r="K145" s="46"/>
      <c r="L145" s="43"/>
    </row>
    <row r="146" spans="1:66">
      <c r="B146" s="40"/>
      <c r="C146" s="42"/>
      <c r="D146" s="42"/>
      <c r="G146" s="42"/>
      <c r="H146" s="62"/>
      <c r="I146" s="53"/>
      <c r="J146" s="63"/>
      <c r="K146" s="46"/>
      <c r="L146" s="43"/>
    </row>
    <row r="147" spans="1:66" s="274" customFormat="1">
      <c r="A147" s="65"/>
      <c r="B147" s="40"/>
      <c r="C147" s="40"/>
      <c r="D147" s="33"/>
      <c r="E147" s="33"/>
      <c r="F147" s="33"/>
      <c r="G147" s="33"/>
      <c r="H147" s="22"/>
      <c r="I147" s="278"/>
      <c r="J147" s="37"/>
      <c r="K147" s="38"/>
      <c r="L147" s="34" t="str">
        <f>IF(G147="","",IF(COUNTIF($G$15:$G$406,G147)&gt;1,"2重登録","OK"))</f>
        <v/>
      </c>
      <c r="M147" s="33"/>
    </row>
    <row r="148" spans="1:66">
      <c r="B148" s="338" t="s">
        <v>635</v>
      </c>
      <c r="C148" s="338"/>
      <c r="D148" s="334" t="s">
        <v>636</v>
      </c>
      <c r="E148" s="334"/>
      <c r="F148" s="334"/>
      <c r="G148" s="334"/>
      <c r="H148" s="33" t="s">
        <v>23</v>
      </c>
      <c r="I148" s="335" t="s">
        <v>24</v>
      </c>
      <c r="J148" s="335"/>
      <c r="K148" s="335"/>
      <c r="L148" s="34" t="str">
        <f>IF(G148="","",IF(COUNTIF($G$15:$G$406,G148)&gt;1,"2重登録","OK"))</f>
        <v/>
      </c>
    </row>
    <row r="149" spans="1:66">
      <c r="B149" s="338"/>
      <c r="C149" s="338"/>
      <c r="D149" s="334"/>
      <c r="E149" s="334"/>
      <c r="F149" s="334"/>
      <c r="G149" s="334"/>
      <c r="H149" s="35">
        <f>COUNTIF($M$152:$N$201,"東近江市")</f>
        <v>5</v>
      </c>
      <c r="I149" s="349">
        <f>H149/(RIGHT(A201,2))</f>
        <v>0.1</v>
      </c>
      <c r="J149" s="349"/>
      <c r="K149" s="349"/>
      <c r="L149" s="349"/>
    </row>
    <row r="150" spans="1:66">
      <c r="B150" s="36" t="s">
        <v>637</v>
      </c>
      <c r="C150" s="36"/>
      <c r="D150" s="273" t="s">
        <v>216</v>
      </c>
      <c r="F150" s="34"/>
      <c r="K150" s="38" t="str">
        <f>IF(J150="","",(2012-J150))</f>
        <v/>
      </c>
      <c r="L150" s="34" t="str">
        <f t="shared" ref="L150:L199" si="21">IF(G150="","",IF(COUNTIF($G$15:$G$406,G150)&gt;1,"2重登録","OK"))</f>
        <v/>
      </c>
    </row>
    <row r="151" spans="1:66">
      <c r="B151" s="33" t="s">
        <v>638</v>
      </c>
      <c r="D151" s="33" t="s">
        <v>264</v>
      </c>
      <c r="J151" s="33"/>
      <c r="K151" s="33"/>
      <c r="L151" s="34" t="str">
        <f t="shared" si="21"/>
        <v/>
      </c>
      <c r="N151" s="104"/>
      <c r="O151" s="104"/>
      <c r="P151" s="104"/>
      <c r="Q151" s="104"/>
    </row>
    <row r="152" spans="1:66">
      <c r="A152" s="172" t="s">
        <v>854</v>
      </c>
      <c r="B152" s="173" t="s">
        <v>639</v>
      </c>
      <c r="C152" s="173" t="s">
        <v>640</v>
      </c>
      <c r="D152" s="173" t="s">
        <v>855</v>
      </c>
      <c r="E152" s="173"/>
      <c r="F152" s="174" t="s">
        <v>854</v>
      </c>
      <c r="G152" s="173" t="s">
        <v>856</v>
      </c>
      <c r="H152" s="175" t="str">
        <f>D152</f>
        <v>グリフィンズ</v>
      </c>
      <c r="I152" s="175" t="s">
        <v>52</v>
      </c>
      <c r="J152" s="176">
        <v>1991</v>
      </c>
      <c r="K152" s="177">
        <f>IF(J152="","",(2020-J152))</f>
        <v>29</v>
      </c>
      <c r="L152" s="34" t="str">
        <f t="shared" si="21"/>
        <v>OK</v>
      </c>
      <c r="M152" s="173" t="s">
        <v>171</v>
      </c>
      <c r="N152" s="178"/>
      <c r="O152" s="179"/>
    </row>
    <row r="153" spans="1:66">
      <c r="A153" s="172" t="s">
        <v>857</v>
      </c>
      <c r="B153" s="173" t="s">
        <v>186</v>
      </c>
      <c r="C153" s="173" t="s">
        <v>641</v>
      </c>
      <c r="D153" s="173" t="s">
        <v>855</v>
      </c>
      <c r="E153" s="173"/>
      <c r="F153" s="173" t="s">
        <v>857</v>
      </c>
      <c r="G153" s="173" t="s">
        <v>858</v>
      </c>
      <c r="H153" s="175" t="str">
        <f t="shared" ref="H153:H199" si="22">D153</f>
        <v>グリフィンズ</v>
      </c>
      <c r="I153" s="175" t="s">
        <v>52</v>
      </c>
      <c r="J153" s="176">
        <v>1986</v>
      </c>
      <c r="K153" s="177">
        <f t="shared" ref="K153:K199" si="23">IF(J153="","",(2020-J153))</f>
        <v>34</v>
      </c>
      <c r="L153" s="34" t="str">
        <f t="shared" si="21"/>
        <v>OK</v>
      </c>
      <c r="M153" s="173" t="s">
        <v>2</v>
      </c>
      <c r="N153" s="178"/>
      <c r="O153" s="179"/>
    </row>
    <row r="154" spans="1:66">
      <c r="A154" s="172" t="s">
        <v>859</v>
      </c>
      <c r="B154" s="173" t="s">
        <v>331</v>
      </c>
      <c r="C154" s="173" t="s">
        <v>642</v>
      </c>
      <c r="D154" s="173" t="s">
        <v>855</v>
      </c>
      <c r="E154" s="173"/>
      <c r="F154" s="174" t="s">
        <v>859</v>
      </c>
      <c r="G154" s="173" t="s">
        <v>860</v>
      </c>
      <c r="H154" s="175" t="str">
        <f t="shared" si="22"/>
        <v>グリフィンズ</v>
      </c>
      <c r="I154" s="175" t="s">
        <v>52</v>
      </c>
      <c r="J154" s="176">
        <v>1992</v>
      </c>
      <c r="K154" s="177">
        <f t="shared" si="23"/>
        <v>28</v>
      </c>
      <c r="L154" s="34" t="str">
        <f t="shared" si="21"/>
        <v>OK</v>
      </c>
      <c r="M154" s="173" t="s">
        <v>173</v>
      </c>
      <c r="N154" s="178"/>
      <c r="O154" s="179"/>
    </row>
    <row r="155" spans="1:66">
      <c r="A155" s="172" t="s">
        <v>861</v>
      </c>
      <c r="B155" s="180" t="s">
        <v>643</v>
      </c>
      <c r="C155" s="180" t="s">
        <v>862</v>
      </c>
      <c r="D155" s="173" t="s">
        <v>855</v>
      </c>
      <c r="E155" s="173"/>
      <c r="F155" s="174" t="s">
        <v>861</v>
      </c>
      <c r="G155" s="173" t="s">
        <v>863</v>
      </c>
      <c r="H155" s="175" t="str">
        <f t="shared" si="22"/>
        <v>グリフィンズ</v>
      </c>
      <c r="I155" s="175" t="s">
        <v>52</v>
      </c>
      <c r="J155" s="176">
        <v>1986</v>
      </c>
      <c r="K155" s="177">
        <f t="shared" si="23"/>
        <v>34</v>
      </c>
      <c r="L155" s="34" t="str">
        <f t="shared" si="21"/>
        <v>OK</v>
      </c>
      <c r="M155" s="173" t="s">
        <v>180</v>
      </c>
      <c r="N155" s="178"/>
      <c r="O155" s="179"/>
    </row>
    <row r="156" spans="1:66" s="104" customFormat="1">
      <c r="A156" s="172" t="s">
        <v>864</v>
      </c>
      <c r="B156" s="173" t="s">
        <v>103</v>
      </c>
      <c r="C156" s="173" t="s">
        <v>644</v>
      </c>
      <c r="D156" s="173" t="s">
        <v>855</v>
      </c>
      <c r="E156" s="173"/>
      <c r="F156" s="174" t="s">
        <v>864</v>
      </c>
      <c r="G156" s="173" t="s">
        <v>865</v>
      </c>
      <c r="H156" s="175" t="str">
        <f t="shared" si="22"/>
        <v>グリフィンズ</v>
      </c>
      <c r="I156" s="175" t="s">
        <v>52</v>
      </c>
      <c r="J156" s="176">
        <v>1993</v>
      </c>
      <c r="K156" s="177">
        <f t="shared" si="23"/>
        <v>27</v>
      </c>
      <c r="L156" s="34" t="str">
        <f t="shared" si="21"/>
        <v>OK</v>
      </c>
      <c r="M156" s="173" t="s">
        <v>190</v>
      </c>
      <c r="N156" s="178"/>
      <c r="O156" s="179"/>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row>
    <row r="157" spans="1:66" s="104" customFormat="1">
      <c r="A157" s="172" t="s">
        <v>866</v>
      </c>
      <c r="B157" s="26" t="s">
        <v>5</v>
      </c>
      <c r="C157" s="173" t="s">
        <v>6</v>
      </c>
      <c r="D157" s="173" t="s">
        <v>855</v>
      </c>
      <c r="E157" s="26"/>
      <c r="F157" s="26" t="s">
        <v>866</v>
      </c>
      <c r="G157" s="173" t="s">
        <v>867</v>
      </c>
      <c r="H157" s="175" t="str">
        <f t="shared" si="22"/>
        <v>グリフィンズ</v>
      </c>
      <c r="I157" s="175" t="s">
        <v>52</v>
      </c>
      <c r="J157" s="176">
        <v>1990</v>
      </c>
      <c r="K157" s="177">
        <f t="shared" si="23"/>
        <v>30</v>
      </c>
      <c r="L157" s="34" t="str">
        <f t="shared" si="21"/>
        <v>OK</v>
      </c>
      <c r="M157" s="181" t="s">
        <v>0</v>
      </c>
      <c r="N157" s="182"/>
      <c r="O157" s="183"/>
      <c r="R157" s="184"/>
      <c r="S157" s="184"/>
      <c r="T157" s="184"/>
      <c r="U157" s="184"/>
      <c r="V157" s="184"/>
      <c r="W157" s="184"/>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row>
    <row r="158" spans="1:66" s="104" customFormat="1">
      <c r="A158" s="172" t="s">
        <v>868</v>
      </c>
      <c r="B158" s="26" t="s">
        <v>334</v>
      </c>
      <c r="C158" s="26" t="s">
        <v>335</v>
      </c>
      <c r="D158" s="26" t="s">
        <v>855</v>
      </c>
      <c r="E158" s="26"/>
      <c r="F158" s="26" t="s">
        <v>868</v>
      </c>
      <c r="G158" s="26" t="s">
        <v>869</v>
      </c>
      <c r="H158" s="175" t="str">
        <f t="shared" si="22"/>
        <v>グリフィンズ</v>
      </c>
      <c r="I158" s="26" t="s">
        <v>26</v>
      </c>
      <c r="J158" s="26">
        <v>1988</v>
      </c>
      <c r="K158" s="177">
        <f t="shared" si="23"/>
        <v>32</v>
      </c>
      <c r="L158" s="34" t="str">
        <f t="shared" si="21"/>
        <v>OK</v>
      </c>
      <c r="M158" s="27" t="s">
        <v>0</v>
      </c>
      <c r="N158" s="182"/>
      <c r="O158" s="183"/>
      <c r="R158" s="184"/>
      <c r="S158" s="184"/>
      <c r="T158" s="184"/>
      <c r="U158" s="184"/>
      <c r="V158" s="184"/>
      <c r="W158" s="184"/>
    </row>
    <row r="159" spans="1:66" s="104" customFormat="1">
      <c r="A159" s="172" t="s">
        <v>870</v>
      </c>
      <c r="B159" s="26" t="s">
        <v>11</v>
      </c>
      <c r="C159" s="26" t="s">
        <v>152</v>
      </c>
      <c r="D159" s="26" t="s">
        <v>855</v>
      </c>
      <c r="E159" s="26"/>
      <c r="F159" s="26" t="s">
        <v>870</v>
      </c>
      <c r="G159" s="26" t="s">
        <v>871</v>
      </c>
      <c r="H159" s="175" t="str">
        <f t="shared" si="22"/>
        <v>グリフィンズ</v>
      </c>
      <c r="I159" s="26" t="s">
        <v>26</v>
      </c>
      <c r="J159" s="26">
        <v>1990</v>
      </c>
      <c r="K159" s="177">
        <f t="shared" si="23"/>
        <v>30</v>
      </c>
      <c r="L159" s="34" t="str">
        <f t="shared" si="21"/>
        <v>OK</v>
      </c>
      <c r="M159" s="26" t="s">
        <v>174</v>
      </c>
      <c r="N159" s="182"/>
      <c r="O159" s="183"/>
      <c r="R159" s="184"/>
      <c r="S159" s="184"/>
      <c r="T159" s="184"/>
      <c r="U159" s="184"/>
      <c r="V159" s="184"/>
      <c r="W159" s="184"/>
    </row>
    <row r="160" spans="1:66" s="104" customFormat="1">
      <c r="A160" s="172" t="s">
        <v>872</v>
      </c>
      <c r="B160" s="26" t="s">
        <v>265</v>
      </c>
      <c r="C160" s="26" t="s">
        <v>60</v>
      </c>
      <c r="D160" s="26" t="s">
        <v>855</v>
      </c>
      <c r="E160" s="26"/>
      <c r="F160" s="26" t="s">
        <v>872</v>
      </c>
      <c r="G160" s="26" t="s">
        <v>873</v>
      </c>
      <c r="H160" s="175" t="str">
        <f t="shared" si="22"/>
        <v>グリフィンズ</v>
      </c>
      <c r="I160" s="26" t="s">
        <v>26</v>
      </c>
      <c r="J160" s="26">
        <v>1976</v>
      </c>
      <c r="K160" s="177">
        <f t="shared" si="23"/>
        <v>44</v>
      </c>
      <c r="L160" s="34" t="str">
        <f t="shared" si="21"/>
        <v>OK</v>
      </c>
      <c r="M160" s="26" t="s">
        <v>171</v>
      </c>
      <c r="N160" s="182"/>
      <c r="O160" s="183"/>
      <c r="R160" s="184"/>
      <c r="S160" s="184"/>
      <c r="T160" s="184"/>
      <c r="U160" s="184"/>
      <c r="V160" s="184"/>
      <c r="W160" s="184"/>
    </row>
    <row r="161" spans="1:23" s="104" customFormat="1">
      <c r="A161" s="172" t="s">
        <v>874</v>
      </c>
      <c r="B161" s="26" t="s">
        <v>172</v>
      </c>
      <c r="C161" s="26" t="s">
        <v>266</v>
      </c>
      <c r="D161" s="26" t="s">
        <v>855</v>
      </c>
      <c r="E161" s="26"/>
      <c r="F161" s="26" t="s">
        <v>874</v>
      </c>
      <c r="G161" s="26" t="s">
        <v>875</v>
      </c>
      <c r="H161" s="175" t="str">
        <f t="shared" si="22"/>
        <v>グリフィンズ</v>
      </c>
      <c r="I161" s="26" t="s">
        <v>26</v>
      </c>
      <c r="J161" s="26">
        <v>1982</v>
      </c>
      <c r="K161" s="177">
        <f t="shared" si="23"/>
        <v>38</v>
      </c>
      <c r="L161" s="34" t="str">
        <f t="shared" si="21"/>
        <v>OK</v>
      </c>
      <c r="M161" s="26" t="s">
        <v>171</v>
      </c>
      <c r="N161" s="182"/>
      <c r="O161" s="183"/>
      <c r="R161" s="184"/>
      <c r="S161" s="184"/>
      <c r="T161" s="184"/>
      <c r="U161" s="184"/>
      <c r="V161" s="184"/>
      <c r="W161" s="184"/>
    </row>
    <row r="162" spans="1:23" s="104" customFormat="1">
      <c r="A162" s="172" t="s">
        <v>876</v>
      </c>
      <c r="B162" s="26" t="s">
        <v>648</v>
      </c>
      <c r="C162" s="26" t="s">
        <v>649</v>
      </c>
      <c r="D162" s="26" t="s">
        <v>855</v>
      </c>
      <c r="E162" s="26"/>
      <c r="F162" s="26" t="s">
        <v>876</v>
      </c>
      <c r="G162" s="26" t="s">
        <v>877</v>
      </c>
      <c r="H162" s="175" t="str">
        <f t="shared" si="22"/>
        <v>グリフィンズ</v>
      </c>
      <c r="I162" s="26" t="s">
        <v>26</v>
      </c>
      <c r="J162" s="26">
        <v>1990</v>
      </c>
      <c r="K162" s="177">
        <f t="shared" si="23"/>
        <v>30</v>
      </c>
      <c r="L162" s="34" t="str">
        <f t="shared" si="21"/>
        <v>OK</v>
      </c>
      <c r="M162" s="26" t="s">
        <v>173</v>
      </c>
      <c r="N162" s="182"/>
      <c r="O162" s="183"/>
      <c r="R162" s="184"/>
      <c r="S162" s="184"/>
      <c r="T162" s="184"/>
      <c r="U162" s="184"/>
      <c r="V162" s="184"/>
      <c r="W162" s="184"/>
    </row>
    <row r="163" spans="1:23" s="104" customFormat="1">
      <c r="A163" s="172" t="s">
        <v>878</v>
      </c>
      <c r="B163" s="26" t="s">
        <v>879</v>
      </c>
      <c r="C163" s="26" t="s">
        <v>332</v>
      </c>
      <c r="D163" s="26" t="s">
        <v>855</v>
      </c>
      <c r="E163" s="26"/>
      <c r="F163" s="26" t="s">
        <v>878</v>
      </c>
      <c r="G163" s="26" t="s">
        <v>880</v>
      </c>
      <c r="H163" s="175" t="str">
        <f t="shared" si="22"/>
        <v>グリフィンズ</v>
      </c>
      <c r="I163" s="26" t="s">
        <v>26</v>
      </c>
      <c r="J163" s="26">
        <v>1979</v>
      </c>
      <c r="K163" s="177">
        <f t="shared" si="23"/>
        <v>41</v>
      </c>
      <c r="L163" s="34" t="str">
        <f t="shared" si="21"/>
        <v>OK</v>
      </c>
      <c r="M163" s="26" t="s">
        <v>190</v>
      </c>
      <c r="N163" s="182"/>
      <c r="O163" s="183"/>
      <c r="R163" s="184"/>
      <c r="S163" s="184"/>
      <c r="T163" s="184"/>
      <c r="U163" s="184"/>
      <c r="V163" s="184"/>
      <c r="W163" s="184"/>
    </row>
    <row r="164" spans="1:23" s="104" customFormat="1">
      <c r="A164" s="172" t="s">
        <v>881</v>
      </c>
      <c r="B164" s="26" t="s">
        <v>65</v>
      </c>
      <c r="C164" s="26" t="s">
        <v>333</v>
      </c>
      <c r="D164" s="26" t="s">
        <v>855</v>
      </c>
      <c r="E164" s="26"/>
      <c r="F164" s="26" t="s">
        <v>881</v>
      </c>
      <c r="G164" s="26" t="s">
        <v>882</v>
      </c>
      <c r="H164" s="175" t="str">
        <f t="shared" si="22"/>
        <v>グリフィンズ</v>
      </c>
      <c r="I164" s="26" t="s">
        <v>26</v>
      </c>
      <c r="J164" s="26">
        <v>1977</v>
      </c>
      <c r="K164" s="177">
        <f t="shared" si="23"/>
        <v>43</v>
      </c>
      <c r="L164" s="34" t="str">
        <f t="shared" si="21"/>
        <v>OK</v>
      </c>
      <c r="M164" s="26" t="s">
        <v>190</v>
      </c>
      <c r="N164" s="182"/>
      <c r="O164" s="183"/>
      <c r="R164" s="184"/>
      <c r="S164" s="184"/>
      <c r="T164" s="184"/>
      <c r="U164" s="184"/>
      <c r="V164" s="184"/>
      <c r="W164" s="184"/>
    </row>
    <row r="165" spans="1:23" s="104" customFormat="1">
      <c r="A165" s="172" t="s">
        <v>883</v>
      </c>
      <c r="B165" s="26" t="s">
        <v>68</v>
      </c>
      <c r="C165" s="26" t="s">
        <v>646</v>
      </c>
      <c r="D165" s="26" t="s">
        <v>855</v>
      </c>
      <c r="E165" s="26"/>
      <c r="F165" s="26" t="s">
        <v>883</v>
      </c>
      <c r="G165" s="26" t="s">
        <v>884</v>
      </c>
      <c r="H165" s="175" t="str">
        <f t="shared" si="22"/>
        <v>グリフィンズ</v>
      </c>
      <c r="I165" s="26" t="s">
        <v>26</v>
      </c>
      <c r="J165" s="26">
        <v>1986</v>
      </c>
      <c r="K165" s="177">
        <f t="shared" si="23"/>
        <v>34</v>
      </c>
      <c r="L165" s="34" t="str">
        <f t="shared" si="21"/>
        <v>OK</v>
      </c>
      <c r="M165" s="26" t="s">
        <v>171</v>
      </c>
      <c r="N165" s="182"/>
      <c r="O165" s="183"/>
      <c r="R165" s="184"/>
      <c r="S165" s="184"/>
      <c r="T165" s="184"/>
      <c r="U165" s="184"/>
      <c r="V165" s="184"/>
      <c r="W165" s="184"/>
    </row>
    <row r="166" spans="1:23" s="104" customFormat="1">
      <c r="A166" s="172" t="s">
        <v>885</v>
      </c>
      <c r="B166" s="26" t="s">
        <v>336</v>
      </c>
      <c r="C166" s="26" t="s">
        <v>337</v>
      </c>
      <c r="D166" s="26" t="s">
        <v>855</v>
      </c>
      <c r="E166" s="26"/>
      <c r="F166" s="26" t="s">
        <v>885</v>
      </c>
      <c r="G166" s="26" t="s">
        <v>886</v>
      </c>
      <c r="H166" s="175" t="str">
        <f t="shared" si="22"/>
        <v>グリフィンズ</v>
      </c>
      <c r="I166" s="26" t="s">
        <v>26</v>
      </c>
      <c r="J166" s="26">
        <v>1978</v>
      </c>
      <c r="K166" s="177">
        <f t="shared" si="23"/>
        <v>42</v>
      </c>
      <c r="L166" s="34" t="str">
        <f t="shared" si="21"/>
        <v>OK</v>
      </c>
      <c r="M166" s="26" t="s">
        <v>184</v>
      </c>
      <c r="N166" s="182"/>
      <c r="O166" s="183"/>
      <c r="R166" s="184"/>
      <c r="S166" s="184"/>
      <c r="T166" s="184"/>
      <c r="U166" s="184"/>
      <c r="V166" s="184"/>
      <c r="W166" s="184"/>
    </row>
    <row r="167" spans="1:23" s="104" customFormat="1">
      <c r="A167" s="172" t="s">
        <v>887</v>
      </c>
      <c r="B167" s="26" t="s">
        <v>348</v>
      </c>
      <c r="C167" s="26" t="s">
        <v>647</v>
      </c>
      <c r="D167" s="26" t="s">
        <v>855</v>
      </c>
      <c r="E167" s="26"/>
      <c r="F167" s="26" t="s">
        <v>887</v>
      </c>
      <c r="G167" s="26" t="s">
        <v>888</v>
      </c>
      <c r="H167" s="175" t="str">
        <f t="shared" si="22"/>
        <v>グリフィンズ</v>
      </c>
      <c r="I167" s="26" t="s">
        <v>26</v>
      </c>
      <c r="J167" s="26">
        <v>1983</v>
      </c>
      <c r="K167" s="177">
        <f t="shared" si="23"/>
        <v>37</v>
      </c>
      <c r="L167" s="34" t="str">
        <f t="shared" si="21"/>
        <v>OK</v>
      </c>
      <c r="M167" s="26" t="s">
        <v>2</v>
      </c>
      <c r="N167" s="182"/>
      <c r="O167" s="183"/>
      <c r="R167" s="184"/>
      <c r="S167" s="184"/>
      <c r="T167" s="184"/>
      <c r="U167" s="184"/>
      <c r="V167" s="184"/>
      <c r="W167" s="184"/>
    </row>
    <row r="168" spans="1:23" s="104" customFormat="1">
      <c r="A168" s="172" t="s">
        <v>889</v>
      </c>
      <c r="B168" s="26" t="s">
        <v>656</v>
      </c>
      <c r="C168" s="26" t="s">
        <v>890</v>
      </c>
      <c r="D168" s="26" t="s">
        <v>855</v>
      </c>
      <c r="E168" s="26"/>
      <c r="F168" s="26" t="s">
        <v>889</v>
      </c>
      <c r="G168" s="26" t="s">
        <v>891</v>
      </c>
      <c r="H168" s="175" t="str">
        <f t="shared" si="22"/>
        <v>グリフィンズ</v>
      </c>
      <c r="I168" s="26" t="s">
        <v>26</v>
      </c>
      <c r="J168" s="26">
        <v>1978</v>
      </c>
      <c r="K168" s="177">
        <f t="shared" si="23"/>
        <v>42</v>
      </c>
      <c r="L168" s="34" t="str">
        <f t="shared" si="21"/>
        <v>OK</v>
      </c>
      <c r="M168" s="26" t="s">
        <v>190</v>
      </c>
      <c r="N168" s="182"/>
      <c r="O168" s="183"/>
      <c r="R168" s="184"/>
      <c r="S168" s="184"/>
      <c r="T168" s="184"/>
      <c r="U168" s="184"/>
      <c r="V168" s="184"/>
      <c r="W168" s="184"/>
    </row>
    <row r="169" spans="1:23" s="104" customFormat="1">
      <c r="A169" s="172" t="s">
        <v>892</v>
      </c>
      <c r="B169" s="26" t="s">
        <v>339</v>
      </c>
      <c r="C169" s="26" t="s">
        <v>340</v>
      </c>
      <c r="D169" s="26" t="s">
        <v>855</v>
      </c>
      <c r="E169" s="26"/>
      <c r="F169" s="26" t="s">
        <v>892</v>
      </c>
      <c r="G169" s="26" t="s">
        <v>893</v>
      </c>
      <c r="H169" s="175" t="str">
        <f t="shared" si="22"/>
        <v>グリフィンズ</v>
      </c>
      <c r="I169" s="26" t="s">
        <v>26</v>
      </c>
      <c r="J169" s="26">
        <v>1975</v>
      </c>
      <c r="K169" s="177">
        <f t="shared" si="23"/>
        <v>45</v>
      </c>
      <c r="L169" s="34" t="str">
        <f t="shared" si="21"/>
        <v>OK</v>
      </c>
      <c r="M169" s="26" t="s">
        <v>2</v>
      </c>
      <c r="N169" s="182"/>
      <c r="O169" s="183"/>
      <c r="R169" s="184"/>
      <c r="S169" s="184"/>
      <c r="T169" s="184"/>
      <c r="U169" s="184"/>
      <c r="V169" s="184"/>
      <c r="W169" s="184"/>
    </row>
    <row r="170" spans="1:23" s="104" customFormat="1">
      <c r="A170" s="172" t="s">
        <v>894</v>
      </c>
      <c r="B170" s="26" t="s">
        <v>341</v>
      </c>
      <c r="C170" s="26" t="s">
        <v>342</v>
      </c>
      <c r="D170" s="26" t="s">
        <v>855</v>
      </c>
      <c r="E170" s="26"/>
      <c r="F170" s="26" t="s">
        <v>894</v>
      </c>
      <c r="G170" s="26" t="s">
        <v>895</v>
      </c>
      <c r="H170" s="175" t="str">
        <f t="shared" si="22"/>
        <v>グリフィンズ</v>
      </c>
      <c r="I170" s="26" t="s">
        <v>26</v>
      </c>
      <c r="J170" s="26">
        <v>1980</v>
      </c>
      <c r="K170" s="177">
        <f t="shared" si="23"/>
        <v>40</v>
      </c>
      <c r="L170" s="34" t="str">
        <f t="shared" si="21"/>
        <v>OK</v>
      </c>
      <c r="M170" s="26" t="s">
        <v>338</v>
      </c>
      <c r="N170" s="182"/>
      <c r="O170" s="183"/>
      <c r="R170" s="184"/>
      <c r="S170" s="184"/>
      <c r="T170" s="184"/>
      <c r="U170" s="184"/>
      <c r="V170" s="184"/>
      <c r="W170" s="184"/>
    </row>
    <row r="171" spans="1:23" s="104" customFormat="1">
      <c r="A171" s="172" t="s">
        <v>896</v>
      </c>
      <c r="B171" s="26" t="s">
        <v>344</v>
      </c>
      <c r="C171" s="26" t="s">
        <v>345</v>
      </c>
      <c r="D171" s="26" t="s">
        <v>855</v>
      </c>
      <c r="E171" s="26"/>
      <c r="F171" s="26" t="s">
        <v>896</v>
      </c>
      <c r="G171" s="26" t="s">
        <v>897</v>
      </c>
      <c r="H171" s="175" t="str">
        <f t="shared" si="22"/>
        <v>グリフィンズ</v>
      </c>
      <c r="I171" s="26" t="s">
        <v>26</v>
      </c>
      <c r="J171" s="26">
        <v>1987</v>
      </c>
      <c r="K171" s="177">
        <f t="shared" si="23"/>
        <v>33</v>
      </c>
      <c r="L171" s="34" t="str">
        <f t="shared" si="21"/>
        <v>OK</v>
      </c>
      <c r="M171" s="26" t="s">
        <v>338</v>
      </c>
      <c r="N171" s="182"/>
      <c r="O171" s="183"/>
      <c r="R171" s="184"/>
      <c r="S171" s="184"/>
      <c r="T171" s="184"/>
      <c r="U171" s="184"/>
      <c r="V171" s="184"/>
      <c r="W171" s="184"/>
    </row>
    <row r="172" spans="1:23" s="104" customFormat="1">
      <c r="A172" s="172" t="s">
        <v>898</v>
      </c>
      <c r="B172" s="26" t="s">
        <v>347</v>
      </c>
      <c r="C172" s="26" t="s">
        <v>645</v>
      </c>
      <c r="D172" s="26" t="s">
        <v>855</v>
      </c>
      <c r="E172" s="26"/>
      <c r="F172" s="26" t="s">
        <v>898</v>
      </c>
      <c r="G172" s="26" t="s">
        <v>899</v>
      </c>
      <c r="H172" s="175" t="str">
        <f t="shared" si="22"/>
        <v>グリフィンズ</v>
      </c>
      <c r="I172" s="26" t="s">
        <v>26</v>
      </c>
      <c r="J172" s="26">
        <v>1984</v>
      </c>
      <c r="K172" s="177">
        <f t="shared" si="23"/>
        <v>36</v>
      </c>
      <c r="L172" s="34" t="str">
        <f t="shared" si="21"/>
        <v>OK</v>
      </c>
      <c r="M172" s="26" t="s">
        <v>179</v>
      </c>
      <c r="N172" s="182"/>
      <c r="O172" s="183"/>
      <c r="R172" s="184"/>
      <c r="S172" s="184"/>
      <c r="T172" s="184"/>
      <c r="U172" s="184"/>
      <c r="V172" s="184"/>
      <c r="W172" s="184"/>
    </row>
    <row r="173" spans="1:23" s="104" customFormat="1">
      <c r="A173" s="172" t="s">
        <v>900</v>
      </c>
      <c r="B173" s="26" t="s">
        <v>346</v>
      </c>
      <c r="C173" s="26" t="s">
        <v>901</v>
      </c>
      <c r="D173" s="26" t="s">
        <v>855</v>
      </c>
      <c r="E173" s="26"/>
      <c r="F173" s="26" t="s">
        <v>900</v>
      </c>
      <c r="G173" s="26" t="s">
        <v>902</v>
      </c>
      <c r="H173" s="175" t="str">
        <f t="shared" si="22"/>
        <v>グリフィンズ</v>
      </c>
      <c r="I173" s="26" t="s">
        <v>26</v>
      </c>
      <c r="J173" s="26">
        <v>1993</v>
      </c>
      <c r="K173" s="177">
        <f t="shared" si="23"/>
        <v>27</v>
      </c>
      <c r="L173" s="34" t="str">
        <f t="shared" si="21"/>
        <v>OK</v>
      </c>
      <c r="M173" s="26" t="s">
        <v>338</v>
      </c>
      <c r="N173" s="182"/>
      <c r="O173" s="183"/>
      <c r="R173" s="184"/>
      <c r="S173" s="184"/>
      <c r="T173" s="184"/>
      <c r="U173" s="184"/>
      <c r="V173" s="184"/>
      <c r="W173" s="184"/>
    </row>
    <row r="174" spans="1:23" s="104" customFormat="1">
      <c r="A174" s="172" t="s">
        <v>903</v>
      </c>
      <c r="B174" s="26" t="s">
        <v>654</v>
      </c>
      <c r="C174" s="26" t="s">
        <v>655</v>
      </c>
      <c r="D174" s="26" t="s">
        <v>855</v>
      </c>
      <c r="E174" s="26"/>
      <c r="F174" s="26" t="s">
        <v>903</v>
      </c>
      <c r="G174" s="26" t="s">
        <v>904</v>
      </c>
      <c r="H174" s="175" t="str">
        <f t="shared" si="22"/>
        <v>グリフィンズ</v>
      </c>
      <c r="I174" s="26" t="s">
        <v>26</v>
      </c>
      <c r="J174" s="26">
        <v>1992</v>
      </c>
      <c r="K174" s="177">
        <f t="shared" si="23"/>
        <v>28</v>
      </c>
      <c r="L174" s="34" t="str">
        <f t="shared" si="21"/>
        <v>OK</v>
      </c>
      <c r="M174" s="26" t="s">
        <v>338</v>
      </c>
      <c r="N174" s="182"/>
      <c r="O174" s="183"/>
      <c r="R174" s="184"/>
      <c r="S174" s="184"/>
      <c r="T174" s="184"/>
      <c r="U174" s="184"/>
      <c r="V174" s="184"/>
      <c r="W174" s="184"/>
    </row>
    <row r="175" spans="1:23" s="104" customFormat="1">
      <c r="A175" s="172" t="s">
        <v>905</v>
      </c>
      <c r="B175" s="26" t="s">
        <v>650</v>
      </c>
      <c r="C175" s="26" t="s">
        <v>906</v>
      </c>
      <c r="D175" s="26" t="s">
        <v>855</v>
      </c>
      <c r="E175" s="26"/>
      <c r="F175" s="26" t="s">
        <v>905</v>
      </c>
      <c r="G175" s="26" t="s">
        <v>907</v>
      </c>
      <c r="H175" s="175" t="str">
        <f t="shared" si="22"/>
        <v>グリフィンズ</v>
      </c>
      <c r="I175" s="26" t="s">
        <v>26</v>
      </c>
      <c r="J175" s="26">
        <v>1992</v>
      </c>
      <c r="K175" s="177">
        <f t="shared" si="23"/>
        <v>28</v>
      </c>
      <c r="L175" s="34" t="str">
        <f t="shared" si="21"/>
        <v>OK</v>
      </c>
      <c r="M175" s="26" t="s">
        <v>338</v>
      </c>
      <c r="N175" s="182"/>
      <c r="O175" s="183"/>
      <c r="R175" s="184"/>
      <c r="S175" s="184"/>
      <c r="T175" s="184"/>
      <c r="U175" s="184"/>
      <c r="V175" s="184"/>
      <c r="W175" s="184"/>
    </row>
    <row r="176" spans="1:23" s="104" customFormat="1">
      <c r="A176" s="172" t="s">
        <v>908</v>
      </c>
      <c r="B176" s="26" t="s">
        <v>653</v>
      </c>
      <c r="C176" s="26" t="s">
        <v>514</v>
      </c>
      <c r="D176" s="26" t="s">
        <v>855</v>
      </c>
      <c r="E176" s="26"/>
      <c r="F176" s="26" t="s">
        <v>908</v>
      </c>
      <c r="G176" s="26" t="s">
        <v>909</v>
      </c>
      <c r="H176" s="175" t="str">
        <f t="shared" si="22"/>
        <v>グリフィンズ</v>
      </c>
      <c r="I176" s="26" t="s">
        <v>26</v>
      </c>
      <c r="J176" s="26">
        <v>1991</v>
      </c>
      <c r="K176" s="177">
        <f t="shared" si="23"/>
        <v>29</v>
      </c>
      <c r="L176" s="34" t="str">
        <f t="shared" si="21"/>
        <v>OK</v>
      </c>
      <c r="M176" s="26" t="s">
        <v>338</v>
      </c>
      <c r="N176" s="182"/>
      <c r="O176" s="183"/>
      <c r="R176" s="184"/>
      <c r="S176" s="184"/>
      <c r="T176" s="184"/>
      <c r="U176" s="184"/>
      <c r="V176" s="184"/>
      <c r="W176" s="184"/>
    </row>
    <row r="177" spans="1:23" s="104" customFormat="1">
      <c r="A177" s="172" t="s">
        <v>910</v>
      </c>
      <c r="B177" s="26" t="s">
        <v>911</v>
      </c>
      <c r="C177" s="26" t="s">
        <v>912</v>
      </c>
      <c r="D177" s="26" t="s">
        <v>855</v>
      </c>
      <c r="E177" s="26"/>
      <c r="F177" s="26" t="s">
        <v>910</v>
      </c>
      <c r="G177" s="26" t="s">
        <v>913</v>
      </c>
      <c r="H177" s="175" t="str">
        <f t="shared" si="22"/>
        <v>グリフィンズ</v>
      </c>
      <c r="I177" s="26" t="s">
        <v>26</v>
      </c>
      <c r="J177" s="26">
        <v>1991</v>
      </c>
      <c r="K177" s="177">
        <f t="shared" si="23"/>
        <v>29</v>
      </c>
      <c r="L177" s="34" t="str">
        <f t="shared" si="21"/>
        <v>OK</v>
      </c>
      <c r="M177" s="26" t="s">
        <v>171</v>
      </c>
      <c r="N177" s="182"/>
      <c r="O177" s="183"/>
      <c r="R177" s="184"/>
      <c r="S177" s="184"/>
      <c r="T177" s="184"/>
      <c r="U177" s="184"/>
      <c r="V177" s="184"/>
      <c r="W177" s="184"/>
    </row>
    <row r="178" spans="1:23" s="104" customFormat="1">
      <c r="A178" s="172" t="s">
        <v>914</v>
      </c>
      <c r="B178" s="26" t="s">
        <v>915</v>
      </c>
      <c r="C178" s="26" t="s">
        <v>916</v>
      </c>
      <c r="D178" s="26" t="s">
        <v>855</v>
      </c>
      <c r="E178" s="26"/>
      <c r="F178" s="26" t="s">
        <v>914</v>
      </c>
      <c r="G178" s="26" t="s">
        <v>917</v>
      </c>
      <c r="H178" s="175" t="str">
        <f t="shared" si="22"/>
        <v>グリフィンズ</v>
      </c>
      <c r="I178" s="26" t="s">
        <v>26</v>
      </c>
      <c r="J178" s="26">
        <v>1996</v>
      </c>
      <c r="K178" s="177">
        <f t="shared" si="23"/>
        <v>24</v>
      </c>
      <c r="L178" s="34" t="str">
        <f t="shared" si="21"/>
        <v>OK</v>
      </c>
      <c r="M178" s="26" t="s">
        <v>171</v>
      </c>
      <c r="N178" s="182"/>
      <c r="O178" s="183"/>
      <c r="R178" s="184"/>
      <c r="S178" s="184"/>
      <c r="T178" s="184"/>
      <c r="U178" s="184"/>
      <c r="V178" s="184"/>
      <c r="W178" s="184"/>
    </row>
    <row r="179" spans="1:23" s="104" customFormat="1">
      <c r="A179" s="172" t="s">
        <v>918</v>
      </c>
      <c r="B179" s="26" t="s">
        <v>61</v>
      </c>
      <c r="C179" s="26" t="s">
        <v>919</v>
      </c>
      <c r="D179" s="26" t="s">
        <v>855</v>
      </c>
      <c r="E179" s="26"/>
      <c r="F179" s="26" t="s">
        <v>918</v>
      </c>
      <c r="G179" s="26" t="s">
        <v>920</v>
      </c>
      <c r="H179" s="175" t="str">
        <f t="shared" si="22"/>
        <v>グリフィンズ</v>
      </c>
      <c r="I179" s="26" t="s">
        <v>26</v>
      </c>
      <c r="J179" s="26">
        <v>1992</v>
      </c>
      <c r="K179" s="177">
        <f t="shared" si="23"/>
        <v>28</v>
      </c>
      <c r="L179" s="34" t="str">
        <f t="shared" si="21"/>
        <v>OK</v>
      </c>
      <c r="M179" s="26" t="s">
        <v>176</v>
      </c>
      <c r="N179" s="182"/>
      <c r="O179" s="183"/>
      <c r="R179" s="184"/>
      <c r="S179" s="184"/>
      <c r="T179" s="184"/>
      <c r="U179" s="184"/>
      <c r="V179" s="184"/>
      <c r="W179" s="184"/>
    </row>
    <row r="180" spans="1:23" s="104" customFormat="1">
      <c r="A180" s="172" t="s">
        <v>921</v>
      </c>
      <c r="B180" s="26" t="s">
        <v>700</v>
      </c>
      <c r="C180" s="26" t="s">
        <v>922</v>
      </c>
      <c r="D180" s="26" t="s">
        <v>855</v>
      </c>
      <c r="E180" s="26"/>
      <c r="F180" s="26" t="s">
        <v>921</v>
      </c>
      <c r="G180" s="26" t="s">
        <v>923</v>
      </c>
      <c r="H180" s="175" t="str">
        <f t="shared" si="22"/>
        <v>グリフィンズ</v>
      </c>
      <c r="I180" s="26" t="s">
        <v>26</v>
      </c>
      <c r="J180" s="26">
        <v>1991</v>
      </c>
      <c r="K180" s="177">
        <f t="shared" si="23"/>
        <v>29</v>
      </c>
      <c r="L180" s="34" t="str">
        <f t="shared" si="21"/>
        <v>OK</v>
      </c>
      <c r="M180" s="26" t="s">
        <v>171</v>
      </c>
      <c r="N180" s="182"/>
      <c r="O180" s="183"/>
      <c r="R180" s="184"/>
      <c r="S180" s="184"/>
      <c r="T180" s="184"/>
      <c r="U180" s="184"/>
      <c r="V180" s="184"/>
      <c r="W180" s="184"/>
    </row>
    <row r="181" spans="1:23" s="104" customFormat="1">
      <c r="A181" s="172" t="s">
        <v>924</v>
      </c>
      <c r="B181" s="26" t="s">
        <v>925</v>
      </c>
      <c r="C181" s="26" t="s">
        <v>506</v>
      </c>
      <c r="D181" s="26" t="s">
        <v>855</v>
      </c>
      <c r="E181" s="26"/>
      <c r="F181" s="26" t="s">
        <v>924</v>
      </c>
      <c r="G181" s="26" t="s">
        <v>926</v>
      </c>
      <c r="H181" s="175" t="str">
        <f t="shared" si="22"/>
        <v>グリフィンズ</v>
      </c>
      <c r="I181" s="26" t="s">
        <v>26</v>
      </c>
      <c r="J181" s="26">
        <v>1994</v>
      </c>
      <c r="K181" s="177">
        <f t="shared" si="23"/>
        <v>26</v>
      </c>
      <c r="L181" s="34" t="str">
        <f t="shared" si="21"/>
        <v>OK</v>
      </c>
      <c r="M181" s="26" t="s">
        <v>174</v>
      </c>
      <c r="N181" s="182"/>
      <c r="O181" s="183"/>
      <c r="R181" s="184"/>
      <c r="S181" s="184"/>
      <c r="T181" s="184"/>
      <c r="U181" s="184"/>
      <c r="V181" s="184"/>
      <c r="W181" s="184"/>
    </row>
    <row r="182" spans="1:23" s="104" customFormat="1">
      <c r="A182" s="172" t="s">
        <v>927</v>
      </c>
      <c r="B182" s="26" t="s">
        <v>688</v>
      </c>
      <c r="C182" s="26" t="s">
        <v>689</v>
      </c>
      <c r="D182" s="26" t="s">
        <v>855</v>
      </c>
      <c r="E182" s="26"/>
      <c r="F182" s="26" t="s">
        <v>927</v>
      </c>
      <c r="G182" s="26" t="s">
        <v>928</v>
      </c>
      <c r="H182" s="175" t="str">
        <f t="shared" si="22"/>
        <v>グリフィンズ</v>
      </c>
      <c r="I182" s="26" t="s">
        <v>26</v>
      </c>
      <c r="J182" s="26">
        <v>1991</v>
      </c>
      <c r="K182" s="177">
        <f t="shared" si="23"/>
        <v>29</v>
      </c>
      <c r="L182" s="34" t="str">
        <f t="shared" si="21"/>
        <v>OK</v>
      </c>
      <c r="M182" s="26" t="s">
        <v>171</v>
      </c>
      <c r="N182" s="182"/>
      <c r="O182" s="183"/>
      <c r="R182" s="184"/>
      <c r="S182" s="184"/>
      <c r="T182" s="184"/>
      <c r="U182" s="184"/>
      <c r="V182" s="184"/>
      <c r="W182" s="184"/>
    </row>
    <row r="183" spans="1:23" s="104" customFormat="1">
      <c r="A183" s="172" t="s">
        <v>929</v>
      </c>
      <c r="B183" s="26" t="s">
        <v>930</v>
      </c>
      <c r="C183" s="26" t="s">
        <v>690</v>
      </c>
      <c r="D183" s="26" t="s">
        <v>855</v>
      </c>
      <c r="E183" s="26"/>
      <c r="F183" s="26" t="s">
        <v>929</v>
      </c>
      <c r="G183" s="26" t="s">
        <v>931</v>
      </c>
      <c r="H183" s="175" t="str">
        <f t="shared" si="22"/>
        <v>グリフィンズ</v>
      </c>
      <c r="I183" s="26" t="s">
        <v>26</v>
      </c>
      <c r="J183" s="26">
        <v>1991</v>
      </c>
      <c r="K183" s="177">
        <f t="shared" si="23"/>
        <v>29</v>
      </c>
      <c r="L183" s="34" t="str">
        <f t="shared" si="21"/>
        <v>OK</v>
      </c>
      <c r="M183" s="26" t="s">
        <v>171</v>
      </c>
      <c r="N183" s="182"/>
      <c r="O183" s="183"/>
      <c r="R183" s="184"/>
      <c r="S183" s="184"/>
      <c r="T183" s="184"/>
      <c r="U183" s="184"/>
      <c r="V183" s="184"/>
      <c r="W183" s="184"/>
    </row>
    <row r="184" spans="1:23" s="104" customFormat="1">
      <c r="A184" s="172" t="s">
        <v>932</v>
      </c>
      <c r="B184" s="26" t="s">
        <v>933</v>
      </c>
      <c r="C184" s="26" t="s">
        <v>934</v>
      </c>
      <c r="D184" s="26" t="s">
        <v>855</v>
      </c>
      <c r="E184" s="26"/>
      <c r="F184" s="26" t="s">
        <v>932</v>
      </c>
      <c r="G184" s="26" t="s">
        <v>935</v>
      </c>
      <c r="H184" s="175" t="str">
        <f t="shared" si="22"/>
        <v>グリフィンズ</v>
      </c>
      <c r="I184" s="26" t="s">
        <v>26</v>
      </c>
      <c r="J184" s="87">
        <v>1993</v>
      </c>
      <c r="K184" s="186">
        <f t="shared" si="23"/>
        <v>27</v>
      </c>
      <c r="L184" s="34" t="str">
        <f t="shared" si="21"/>
        <v>OK</v>
      </c>
      <c r="M184" s="26" t="s">
        <v>173</v>
      </c>
      <c r="N184" s="182"/>
      <c r="O184" s="183"/>
      <c r="R184" s="184"/>
      <c r="S184" s="184"/>
      <c r="T184" s="184"/>
      <c r="U184" s="184"/>
      <c r="V184" s="184"/>
      <c r="W184" s="184"/>
    </row>
    <row r="185" spans="1:23" s="104" customFormat="1">
      <c r="A185" s="172" t="s">
        <v>936</v>
      </c>
      <c r="B185" s="27" t="s">
        <v>334</v>
      </c>
      <c r="C185" s="27" t="s">
        <v>349</v>
      </c>
      <c r="D185" s="87" t="s">
        <v>855</v>
      </c>
      <c r="E185" s="87"/>
      <c r="F185" s="87" t="s">
        <v>936</v>
      </c>
      <c r="G185" s="87" t="s">
        <v>937</v>
      </c>
      <c r="H185" s="187" t="str">
        <f t="shared" si="22"/>
        <v>グリフィンズ</v>
      </c>
      <c r="I185" s="27" t="s">
        <v>233</v>
      </c>
      <c r="J185" s="87">
        <v>1992</v>
      </c>
      <c r="K185" s="186">
        <f t="shared" si="23"/>
        <v>28</v>
      </c>
      <c r="L185" s="34" t="str">
        <f t="shared" si="21"/>
        <v>OK</v>
      </c>
      <c r="M185" s="27" t="s">
        <v>0</v>
      </c>
      <c r="N185" s="182"/>
      <c r="O185" s="183"/>
      <c r="R185" s="184"/>
      <c r="S185" s="184"/>
      <c r="T185" s="184"/>
      <c r="U185" s="184"/>
      <c r="V185" s="184"/>
      <c r="W185" s="184"/>
    </row>
    <row r="186" spans="1:23" s="104" customFormat="1">
      <c r="A186" s="172" t="s">
        <v>938</v>
      </c>
      <c r="B186" s="27" t="s">
        <v>347</v>
      </c>
      <c r="C186" s="27" t="s">
        <v>353</v>
      </c>
      <c r="D186" s="87" t="s">
        <v>855</v>
      </c>
      <c r="E186" s="87"/>
      <c r="F186" s="87" t="s">
        <v>938</v>
      </c>
      <c r="G186" s="87" t="s">
        <v>939</v>
      </c>
      <c r="H186" s="187" t="str">
        <f t="shared" si="22"/>
        <v>グリフィンズ</v>
      </c>
      <c r="I186" s="27" t="s">
        <v>233</v>
      </c>
      <c r="J186" s="87">
        <v>1987</v>
      </c>
      <c r="K186" s="186">
        <f t="shared" si="23"/>
        <v>33</v>
      </c>
      <c r="L186" s="34" t="str">
        <f t="shared" si="21"/>
        <v>OK</v>
      </c>
      <c r="M186" s="87" t="s">
        <v>179</v>
      </c>
      <c r="N186" s="188"/>
      <c r="O186" s="183"/>
      <c r="R186" s="184"/>
      <c r="S186" s="184"/>
      <c r="T186" s="184"/>
      <c r="U186" s="184"/>
      <c r="V186" s="184"/>
      <c r="W186" s="184"/>
    </row>
    <row r="187" spans="1:23" s="104" customFormat="1">
      <c r="A187" s="172" t="s">
        <v>940</v>
      </c>
      <c r="B187" s="27" t="s">
        <v>350</v>
      </c>
      <c r="C187" s="27" t="s">
        <v>351</v>
      </c>
      <c r="D187" s="87" t="s">
        <v>855</v>
      </c>
      <c r="E187" s="87"/>
      <c r="F187" s="87" t="s">
        <v>940</v>
      </c>
      <c r="G187" s="87" t="s">
        <v>941</v>
      </c>
      <c r="H187" s="187" t="str">
        <f t="shared" si="22"/>
        <v>グリフィンズ</v>
      </c>
      <c r="I187" s="27" t="s">
        <v>233</v>
      </c>
      <c r="J187" s="87">
        <v>1994</v>
      </c>
      <c r="K187" s="186">
        <f t="shared" si="23"/>
        <v>26</v>
      </c>
      <c r="L187" s="34" t="str">
        <f t="shared" si="21"/>
        <v>OK</v>
      </c>
      <c r="M187" s="87" t="s">
        <v>338</v>
      </c>
      <c r="N187" s="188"/>
      <c r="O187" s="183"/>
      <c r="R187" s="184"/>
      <c r="S187" s="184"/>
      <c r="T187" s="184"/>
      <c r="U187" s="184"/>
      <c r="V187" s="184"/>
      <c r="W187" s="184"/>
    </row>
    <row r="188" spans="1:23" s="104" customFormat="1">
      <c r="A188" s="172" t="s">
        <v>942</v>
      </c>
      <c r="B188" s="27" t="s">
        <v>352</v>
      </c>
      <c r="C188" s="27" t="s">
        <v>154</v>
      </c>
      <c r="D188" s="87" t="s">
        <v>855</v>
      </c>
      <c r="E188" s="87"/>
      <c r="F188" s="87" t="s">
        <v>942</v>
      </c>
      <c r="G188" s="87" t="s">
        <v>943</v>
      </c>
      <c r="H188" s="187" t="str">
        <f t="shared" si="22"/>
        <v>グリフィンズ</v>
      </c>
      <c r="I188" s="27" t="s">
        <v>233</v>
      </c>
      <c r="J188" s="87">
        <v>1980</v>
      </c>
      <c r="K188" s="186">
        <f t="shared" si="23"/>
        <v>40</v>
      </c>
      <c r="L188" s="34" t="str">
        <f t="shared" si="21"/>
        <v>OK</v>
      </c>
      <c r="M188" s="87" t="s">
        <v>338</v>
      </c>
      <c r="N188" s="188"/>
      <c r="O188" s="183"/>
      <c r="R188" s="184"/>
      <c r="S188" s="184"/>
      <c r="T188" s="184"/>
      <c r="U188" s="184"/>
      <c r="V188" s="184"/>
      <c r="W188" s="184"/>
    </row>
    <row r="189" spans="1:23" s="104" customFormat="1">
      <c r="A189" s="172" t="s">
        <v>944</v>
      </c>
      <c r="B189" s="27" t="s">
        <v>105</v>
      </c>
      <c r="C189" s="27" t="s">
        <v>200</v>
      </c>
      <c r="D189" s="87" t="s">
        <v>855</v>
      </c>
      <c r="E189" s="87"/>
      <c r="F189" s="87" t="s">
        <v>944</v>
      </c>
      <c r="G189" s="87" t="s">
        <v>945</v>
      </c>
      <c r="H189" s="187" t="str">
        <f t="shared" si="22"/>
        <v>グリフィンズ</v>
      </c>
      <c r="I189" s="27" t="s">
        <v>233</v>
      </c>
      <c r="J189" s="87">
        <v>1977</v>
      </c>
      <c r="K189" s="186">
        <f t="shared" si="23"/>
        <v>43</v>
      </c>
      <c r="L189" s="34" t="str">
        <f t="shared" si="21"/>
        <v>OK</v>
      </c>
      <c r="M189" s="87" t="s">
        <v>338</v>
      </c>
      <c r="N189" s="188"/>
      <c r="O189" s="183"/>
      <c r="R189" s="184"/>
      <c r="S189" s="184"/>
      <c r="T189" s="184"/>
      <c r="U189" s="184"/>
      <c r="V189" s="184"/>
      <c r="W189" s="184"/>
    </row>
    <row r="190" spans="1:23" s="104" customFormat="1">
      <c r="A190" s="172" t="s">
        <v>946</v>
      </c>
      <c r="B190" s="27" t="s">
        <v>29</v>
      </c>
      <c r="C190" s="27" t="s">
        <v>947</v>
      </c>
      <c r="D190" s="87" t="s">
        <v>855</v>
      </c>
      <c r="E190" s="87"/>
      <c r="F190" s="87" t="s">
        <v>946</v>
      </c>
      <c r="G190" s="87" t="s">
        <v>948</v>
      </c>
      <c r="H190" s="187" t="str">
        <f t="shared" si="22"/>
        <v>グリフィンズ</v>
      </c>
      <c r="I190" s="27" t="s">
        <v>233</v>
      </c>
      <c r="J190" s="87">
        <v>1986</v>
      </c>
      <c r="K190" s="186">
        <f t="shared" si="23"/>
        <v>34</v>
      </c>
      <c r="L190" s="34" t="str">
        <f t="shared" si="21"/>
        <v>OK</v>
      </c>
      <c r="M190" s="87" t="s">
        <v>338</v>
      </c>
      <c r="N190" s="188"/>
      <c r="O190" s="183"/>
      <c r="R190" s="184"/>
      <c r="S190" s="184"/>
      <c r="T190" s="184"/>
      <c r="U190" s="184"/>
      <c r="V190" s="184"/>
      <c r="W190" s="184"/>
    </row>
    <row r="191" spans="1:23" s="104" customFormat="1">
      <c r="A191" s="172" t="s">
        <v>949</v>
      </c>
      <c r="B191" s="27" t="s">
        <v>651</v>
      </c>
      <c r="C191" s="27" t="s">
        <v>652</v>
      </c>
      <c r="D191" s="87" t="s">
        <v>855</v>
      </c>
      <c r="E191" s="87"/>
      <c r="F191" s="87" t="s">
        <v>949</v>
      </c>
      <c r="G191" s="87" t="s">
        <v>950</v>
      </c>
      <c r="H191" s="187" t="str">
        <f t="shared" si="22"/>
        <v>グリフィンズ</v>
      </c>
      <c r="I191" s="27" t="s">
        <v>233</v>
      </c>
      <c r="J191" s="87">
        <v>1984</v>
      </c>
      <c r="K191" s="186">
        <f t="shared" si="23"/>
        <v>36</v>
      </c>
      <c r="L191" s="34" t="str">
        <f t="shared" si="21"/>
        <v>OK</v>
      </c>
      <c r="M191" s="87" t="s">
        <v>338</v>
      </c>
      <c r="N191" s="188"/>
      <c r="O191" s="183"/>
      <c r="R191" s="184"/>
      <c r="S191" s="184"/>
      <c r="T191" s="184"/>
      <c r="U191" s="184"/>
      <c r="V191" s="184"/>
      <c r="W191" s="184"/>
    </row>
    <row r="192" spans="1:23" s="104" customFormat="1">
      <c r="A192" s="172" t="s">
        <v>951</v>
      </c>
      <c r="B192" s="27" t="s">
        <v>68</v>
      </c>
      <c r="C192" s="27" t="s">
        <v>200</v>
      </c>
      <c r="D192" s="87" t="s">
        <v>855</v>
      </c>
      <c r="E192" s="87"/>
      <c r="F192" s="87" t="s">
        <v>951</v>
      </c>
      <c r="G192" s="87" t="s">
        <v>952</v>
      </c>
      <c r="H192" s="187" t="str">
        <f t="shared" si="22"/>
        <v>グリフィンズ</v>
      </c>
      <c r="I192" s="27" t="s">
        <v>233</v>
      </c>
      <c r="J192" s="87">
        <v>1976</v>
      </c>
      <c r="K192" s="186">
        <f t="shared" si="23"/>
        <v>44</v>
      </c>
      <c r="L192" s="34" t="str">
        <f t="shared" si="21"/>
        <v>OK</v>
      </c>
      <c r="M192" s="87" t="s">
        <v>180</v>
      </c>
      <c r="N192" s="188"/>
      <c r="O192" s="183"/>
      <c r="R192" s="184"/>
      <c r="S192" s="184"/>
      <c r="T192" s="184"/>
      <c r="U192" s="184"/>
      <c r="V192" s="184"/>
      <c r="W192" s="184"/>
    </row>
    <row r="193" spans="1:23" s="104" customFormat="1">
      <c r="A193" s="172" t="s">
        <v>953</v>
      </c>
      <c r="B193" s="27" t="s">
        <v>20</v>
      </c>
      <c r="C193" s="27" t="s">
        <v>954</v>
      </c>
      <c r="D193" s="87" t="s">
        <v>855</v>
      </c>
      <c r="E193" s="87"/>
      <c r="F193" s="87" t="s">
        <v>953</v>
      </c>
      <c r="G193" s="87" t="s">
        <v>955</v>
      </c>
      <c r="H193" s="187" t="str">
        <f t="shared" si="22"/>
        <v>グリフィンズ</v>
      </c>
      <c r="I193" s="27" t="s">
        <v>233</v>
      </c>
      <c r="J193" s="87">
        <v>1981</v>
      </c>
      <c r="K193" s="186">
        <f t="shared" si="23"/>
        <v>39</v>
      </c>
      <c r="L193" s="34" t="str">
        <f t="shared" si="21"/>
        <v>OK</v>
      </c>
      <c r="M193" s="87" t="s">
        <v>179</v>
      </c>
      <c r="N193" s="188"/>
      <c r="O193" s="183"/>
      <c r="R193" s="184"/>
      <c r="S193" s="184"/>
      <c r="T193" s="184"/>
      <c r="U193" s="184"/>
      <c r="V193" s="184"/>
      <c r="W193" s="184"/>
    </row>
    <row r="194" spans="1:23" s="104" customFormat="1">
      <c r="A194" s="172" t="s">
        <v>956</v>
      </c>
      <c r="B194" s="27" t="s">
        <v>3</v>
      </c>
      <c r="C194" s="27" t="s">
        <v>4</v>
      </c>
      <c r="D194" s="87" t="s">
        <v>855</v>
      </c>
      <c r="E194" s="87"/>
      <c r="F194" s="87" t="s">
        <v>956</v>
      </c>
      <c r="G194" s="87" t="s">
        <v>957</v>
      </c>
      <c r="H194" s="187" t="str">
        <f t="shared" si="22"/>
        <v>グリフィンズ</v>
      </c>
      <c r="I194" s="27" t="s">
        <v>233</v>
      </c>
      <c r="J194" s="87">
        <v>1982</v>
      </c>
      <c r="K194" s="186">
        <f t="shared" si="23"/>
        <v>38</v>
      </c>
      <c r="L194" s="34" t="str">
        <f t="shared" si="21"/>
        <v>OK</v>
      </c>
      <c r="M194" s="87" t="s">
        <v>2</v>
      </c>
      <c r="N194" s="188"/>
      <c r="O194" s="183"/>
      <c r="R194" s="184"/>
      <c r="S194" s="184"/>
      <c r="T194" s="184"/>
      <c r="U194" s="184"/>
      <c r="V194" s="184"/>
      <c r="W194" s="184"/>
    </row>
    <row r="195" spans="1:23" s="104" customFormat="1">
      <c r="A195" s="172" t="s">
        <v>958</v>
      </c>
      <c r="B195" s="27" t="s">
        <v>172</v>
      </c>
      <c r="C195" s="27" t="s">
        <v>269</v>
      </c>
      <c r="D195" s="87" t="s">
        <v>855</v>
      </c>
      <c r="E195" s="87"/>
      <c r="F195" s="87" t="s">
        <v>958</v>
      </c>
      <c r="G195" s="87" t="s">
        <v>959</v>
      </c>
      <c r="H195" s="187" t="str">
        <f t="shared" si="22"/>
        <v>グリフィンズ</v>
      </c>
      <c r="I195" s="27" t="s">
        <v>233</v>
      </c>
      <c r="J195" s="87">
        <v>1980</v>
      </c>
      <c r="K195" s="186">
        <f t="shared" si="23"/>
        <v>40</v>
      </c>
      <c r="L195" s="34" t="str">
        <f t="shared" si="21"/>
        <v>OK</v>
      </c>
      <c r="M195" s="87" t="s">
        <v>338</v>
      </c>
      <c r="N195" s="188"/>
      <c r="O195" s="183"/>
      <c r="R195" s="184"/>
      <c r="S195" s="184"/>
      <c r="T195" s="184"/>
      <c r="U195" s="184"/>
      <c r="V195" s="184"/>
      <c r="W195" s="184"/>
    </row>
    <row r="196" spans="1:23" s="104" customFormat="1">
      <c r="A196" s="172" t="s">
        <v>960</v>
      </c>
      <c r="B196" s="27" t="s">
        <v>961</v>
      </c>
      <c r="C196" s="27" t="s">
        <v>962</v>
      </c>
      <c r="D196" s="87" t="s">
        <v>855</v>
      </c>
      <c r="E196" s="87"/>
      <c r="F196" s="87" t="s">
        <v>960</v>
      </c>
      <c r="G196" s="87" t="s">
        <v>963</v>
      </c>
      <c r="H196" s="187" t="str">
        <f t="shared" si="22"/>
        <v>グリフィンズ</v>
      </c>
      <c r="I196" s="27" t="s">
        <v>233</v>
      </c>
      <c r="J196" s="87">
        <v>1993</v>
      </c>
      <c r="K196" s="186">
        <f t="shared" si="23"/>
        <v>27</v>
      </c>
      <c r="L196" s="34" t="str">
        <f t="shared" si="21"/>
        <v>OK</v>
      </c>
      <c r="M196" s="87" t="s">
        <v>174</v>
      </c>
      <c r="N196" s="188"/>
      <c r="O196" s="183"/>
      <c r="R196" s="184"/>
      <c r="S196" s="184"/>
      <c r="T196" s="184"/>
      <c r="U196" s="184"/>
      <c r="V196" s="184"/>
      <c r="W196" s="184"/>
    </row>
    <row r="197" spans="1:23" s="104" customFormat="1">
      <c r="A197" s="172" t="s">
        <v>964</v>
      </c>
      <c r="B197" s="27" t="s">
        <v>965</v>
      </c>
      <c r="C197" s="27" t="s">
        <v>966</v>
      </c>
      <c r="D197" s="87" t="s">
        <v>855</v>
      </c>
      <c r="E197" s="87"/>
      <c r="F197" s="87" t="s">
        <v>964</v>
      </c>
      <c r="G197" s="87" t="s">
        <v>967</v>
      </c>
      <c r="H197" s="187" t="str">
        <f t="shared" si="22"/>
        <v>グリフィンズ</v>
      </c>
      <c r="I197" s="27" t="s">
        <v>233</v>
      </c>
      <c r="J197" s="87">
        <v>1995</v>
      </c>
      <c r="K197" s="186">
        <f t="shared" si="23"/>
        <v>25</v>
      </c>
      <c r="L197" s="34" t="str">
        <f t="shared" si="21"/>
        <v>OK</v>
      </c>
      <c r="M197" s="87" t="s">
        <v>174</v>
      </c>
      <c r="N197" s="188"/>
      <c r="O197" s="183"/>
      <c r="R197" s="184"/>
      <c r="S197" s="184"/>
      <c r="T197" s="184"/>
      <c r="U197" s="184"/>
      <c r="V197" s="184"/>
      <c r="W197" s="184"/>
    </row>
    <row r="198" spans="1:23" s="104" customFormat="1">
      <c r="A198" s="172" t="s">
        <v>968</v>
      </c>
      <c r="B198" s="27" t="s">
        <v>687</v>
      </c>
      <c r="C198" s="27" t="s">
        <v>969</v>
      </c>
      <c r="D198" s="87" t="s">
        <v>855</v>
      </c>
      <c r="E198" s="87"/>
      <c r="F198" s="87" t="s">
        <v>968</v>
      </c>
      <c r="G198" s="87" t="s">
        <v>970</v>
      </c>
      <c r="H198" s="187" t="str">
        <f t="shared" si="22"/>
        <v>グリフィンズ</v>
      </c>
      <c r="I198" s="27" t="s">
        <v>233</v>
      </c>
      <c r="J198" s="87">
        <v>1996</v>
      </c>
      <c r="K198" s="186">
        <f t="shared" si="23"/>
        <v>24</v>
      </c>
      <c r="L198" s="34" t="str">
        <f t="shared" si="21"/>
        <v>OK</v>
      </c>
      <c r="M198" s="87" t="s">
        <v>174</v>
      </c>
      <c r="N198" s="188"/>
      <c r="O198" s="183"/>
      <c r="R198" s="184"/>
      <c r="S198" s="184"/>
      <c r="T198" s="184"/>
      <c r="U198" s="184"/>
      <c r="V198" s="184"/>
      <c r="W198" s="184"/>
    </row>
    <row r="199" spans="1:23" s="104" customFormat="1">
      <c r="A199" s="172" t="s">
        <v>971</v>
      </c>
      <c r="B199" s="27" t="s">
        <v>67</v>
      </c>
      <c r="C199" s="27" t="s">
        <v>354</v>
      </c>
      <c r="D199" s="87" t="s">
        <v>855</v>
      </c>
      <c r="E199" s="87"/>
      <c r="F199" s="87" t="s">
        <v>971</v>
      </c>
      <c r="G199" s="87" t="s">
        <v>972</v>
      </c>
      <c r="H199" s="187" t="str">
        <f t="shared" si="22"/>
        <v>グリフィンズ</v>
      </c>
      <c r="I199" s="27" t="s">
        <v>233</v>
      </c>
      <c r="J199" s="87">
        <v>1979</v>
      </c>
      <c r="K199" s="186">
        <f t="shared" si="23"/>
        <v>41</v>
      </c>
      <c r="L199" s="34" t="str">
        <f t="shared" si="21"/>
        <v>OK</v>
      </c>
      <c r="M199" s="87" t="s">
        <v>173</v>
      </c>
      <c r="N199" s="188"/>
      <c r="O199" s="183"/>
    </row>
    <row r="200" spans="1:23" s="266" customFormat="1" ht="14.25">
      <c r="A200" s="189" t="s">
        <v>973</v>
      </c>
      <c r="B200" s="189" t="s">
        <v>974</v>
      </c>
      <c r="C200" s="189" t="s">
        <v>975</v>
      </c>
      <c r="D200" s="189" t="s">
        <v>976</v>
      </c>
      <c r="E200" s="189"/>
      <c r="F200" s="189" t="s">
        <v>973</v>
      </c>
      <c r="G200" s="189" t="s">
        <v>977</v>
      </c>
      <c r="H200" s="189" t="s">
        <v>638</v>
      </c>
      <c r="I200" s="189" t="s">
        <v>26</v>
      </c>
      <c r="J200" s="189">
        <v>1998</v>
      </c>
      <c r="K200" s="189">
        <v>23</v>
      </c>
      <c r="L200" s="189" t="s">
        <v>978</v>
      </c>
      <c r="M200" s="190" t="s">
        <v>0</v>
      </c>
    </row>
    <row r="201" spans="1:23" s="266" customFormat="1" ht="14.25">
      <c r="A201" s="191" t="s">
        <v>979</v>
      </c>
      <c r="B201" s="190" t="s">
        <v>974</v>
      </c>
      <c r="C201" s="190" t="s">
        <v>980</v>
      </c>
      <c r="D201" s="191" t="s">
        <v>976</v>
      </c>
      <c r="E201" s="73"/>
      <c r="F201" s="191" t="s">
        <v>979</v>
      </c>
      <c r="G201" s="191" t="s">
        <v>981</v>
      </c>
      <c r="H201" s="191" t="s">
        <v>638</v>
      </c>
      <c r="I201" s="191" t="s">
        <v>233</v>
      </c>
      <c r="J201" s="191">
        <v>1999</v>
      </c>
      <c r="K201" s="191">
        <v>21</v>
      </c>
      <c r="L201" s="191" t="s">
        <v>978</v>
      </c>
      <c r="M201" s="190" t="s">
        <v>0</v>
      </c>
    </row>
    <row r="202" spans="1:23" s="192" customFormat="1"/>
    <row r="203" spans="1:23" s="104" customFormat="1">
      <c r="A203" s="172"/>
      <c r="B203" s="27"/>
      <c r="C203" s="27"/>
      <c r="D203" s="87"/>
      <c r="E203" s="87"/>
      <c r="F203" s="87"/>
      <c r="G203" s="87"/>
      <c r="H203" s="187"/>
      <c r="I203" s="27"/>
      <c r="J203" s="87"/>
      <c r="K203" s="186"/>
      <c r="L203" s="87"/>
      <c r="M203" s="87"/>
      <c r="N203" s="188"/>
      <c r="O203" s="183"/>
    </row>
    <row r="204" spans="1:23" s="104" customFormat="1">
      <c r="A204" s="172"/>
      <c r="B204" s="27"/>
      <c r="C204" s="27"/>
      <c r="D204" s="87"/>
      <c r="E204" s="87"/>
      <c r="F204" s="87"/>
      <c r="G204" s="87"/>
      <c r="H204" s="187"/>
      <c r="I204" s="27"/>
      <c r="J204" s="87"/>
      <c r="K204" s="186"/>
      <c r="L204" s="87"/>
      <c r="M204" s="87"/>
      <c r="N204" s="188"/>
      <c r="O204" s="183"/>
    </row>
    <row r="205" spans="1:23" s="104" customFormat="1">
      <c r="A205" s="172"/>
      <c r="B205" s="27"/>
      <c r="C205" s="27"/>
      <c r="D205" s="87"/>
      <c r="E205" s="87"/>
      <c r="F205" s="87"/>
      <c r="G205" s="87"/>
      <c r="H205" s="187"/>
      <c r="I205" s="27"/>
      <c r="J205" s="87"/>
      <c r="K205" s="186"/>
      <c r="L205" s="87"/>
      <c r="M205" s="87"/>
      <c r="N205" s="188"/>
      <c r="O205" s="183"/>
    </row>
    <row r="206" spans="1:23" s="104" customFormat="1">
      <c r="A206" s="193"/>
      <c r="B206" s="194"/>
      <c r="C206" s="194"/>
      <c r="D206" s="195"/>
      <c r="E206" s="173"/>
      <c r="F206" s="174"/>
      <c r="G206" s="173"/>
      <c r="H206" s="195"/>
      <c r="I206" s="194"/>
      <c r="J206" s="176"/>
      <c r="K206" s="196"/>
      <c r="L206" s="197"/>
      <c r="M206" s="198"/>
    </row>
    <row r="207" spans="1:23">
      <c r="B207" s="338" t="s">
        <v>357</v>
      </c>
      <c r="C207" s="338"/>
      <c r="D207" s="350" t="s">
        <v>358</v>
      </c>
      <c r="E207" s="350"/>
      <c r="F207" s="350"/>
      <c r="G207" s="350"/>
      <c r="H207" s="351" t="s">
        <v>359</v>
      </c>
      <c r="I207" s="351"/>
      <c r="L207" s="34"/>
    </row>
    <row r="208" spans="1:23">
      <c r="B208" s="338"/>
      <c r="C208" s="338"/>
      <c r="D208" s="350"/>
      <c r="E208" s="350"/>
      <c r="F208" s="350"/>
      <c r="G208" s="350"/>
      <c r="H208" s="351"/>
      <c r="I208" s="351"/>
      <c r="L208" s="34"/>
    </row>
    <row r="209" spans="1:13">
      <c r="D209" s="36"/>
      <c r="F209" s="34"/>
      <c r="G209" s="33" t="s">
        <v>23</v>
      </c>
      <c r="H209" s="335" t="s">
        <v>24</v>
      </c>
      <c r="I209" s="335"/>
      <c r="J209" s="335"/>
      <c r="K209" s="34"/>
      <c r="L209" s="34"/>
    </row>
    <row r="210" spans="1:13" ht="13.5" customHeight="1">
      <c r="B210" s="335" t="s">
        <v>119</v>
      </c>
      <c r="C210" s="335"/>
      <c r="D210" s="56" t="s">
        <v>218</v>
      </c>
      <c r="F210" s="34"/>
      <c r="G210" s="35">
        <f>COUNTIF($M$212:$N$244,"東近江市")</f>
        <v>16</v>
      </c>
      <c r="H210" s="336">
        <f>(G210/RIGHT(A244,2))</f>
        <v>0.48484848484848486</v>
      </c>
      <c r="I210" s="336"/>
      <c r="J210" s="336"/>
      <c r="K210" s="34"/>
      <c r="L210" s="34"/>
    </row>
    <row r="211" spans="1:13" ht="13.5" customHeight="1">
      <c r="B211" s="33" t="s">
        <v>118</v>
      </c>
      <c r="C211" s="269"/>
      <c r="D211" s="274" t="s">
        <v>216</v>
      </c>
      <c r="E211" s="274"/>
      <c r="F211" s="274"/>
      <c r="G211" s="35"/>
      <c r="I211" s="268"/>
      <c r="J211" s="268"/>
      <c r="K211" s="34"/>
      <c r="L211" s="34"/>
    </row>
    <row r="212" spans="1:13">
      <c r="A212" s="65" t="s">
        <v>360</v>
      </c>
      <c r="B212" s="65" t="s">
        <v>116</v>
      </c>
      <c r="C212" s="33" t="s">
        <v>117</v>
      </c>
      <c r="D212" s="36" t="s">
        <v>118</v>
      </c>
      <c r="F212" s="33" t="str">
        <f>A212</f>
        <v>け０１</v>
      </c>
      <c r="G212" s="33" t="str">
        <f t="shared" ref="G212:G245" si="24">B212&amp;C212</f>
        <v>稲岡和紀</v>
      </c>
      <c r="H212" s="278" t="s">
        <v>119</v>
      </c>
      <c r="I212" s="278" t="s">
        <v>52</v>
      </c>
      <c r="J212" s="37">
        <v>1978</v>
      </c>
      <c r="K212" s="37">
        <f>IF(J212="","",(2020-J212))</f>
        <v>42</v>
      </c>
      <c r="L212" s="34" t="str">
        <f t="shared" ref="L212:L237" si="25">IF(G212="","",IF(COUNTIF($G$15:$G$406,G212)&gt;1,"2重登録","OK"))</f>
        <v>OK</v>
      </c>
      <c r="M212" s="40" t="s">
        <v>27</v>
      </c>
    </row>
    <row r="213" spans="1:13">
      <c r="A213" s="65" t="s">
        <v>361</v>
      </c>
      <c r="B213" s="65" t="s">
        <v>115</v>
      </c>
      <c r="C213" s="36" t="s">
        <v>365</v>
      </c>
      <c r="D213" s="36" t="s">
        <v>118</v>
      </c>
      <c r="F213" s="33" t="str">
        <f t="shared" ref="F213:F245" si="26">A213</f>
        <v>け０２</v>
      </c>
      <c r="G213" s="36" t="str">
        <f t="shared" si="24"/>
        <v>川上政治</v>
      </c>
      <c r="H213" s="278" t="s">
        <v>119</v>
      </c>
      <c r="I213" s="278" t="s">
        <v>52</v>
      </c>
      <c r="J213" s="39">
        <v>1970</v>
      </c>
      <c r="K213" s="37">
        <f t="shared" ref="K213:K243" si="27">IF(J213="","",(2020-J213))</f>
        <v>50</v>
      </c>
      <c r="L213" s="34" t="str">
        <f t="shared" si="25"/>
        <v>OK</v>
      </c>
      <c r="M213" s="40" t="s">
        <v>27</v>
      </c>
    </row>
    <row r="214" spans="1:13">
      <c r="A214" s="65" t="s">
        <v>363</v>
      </c>
      <c r="B214" s="65" t="s">
        <v>81</v>
      </c>
      <c r="C214" s="33" t="s">
        <v>82</v>
      </c>
      <c r="D214" s="36" t="s">
        <v>118</v>
      </c>
      <c r="F214" s="33" t="str">
        <f t="shared" si="26"/>
        <v>け０３</v>
      </c>
      <c r="G214" s="33" t="str">
        <f t="shared" si="24"/>
        <v>上村　武</v>
      </c>
      <c r="H214" s="278" t="s">
        <v>119</v>
      </c>
      <c r="I214" s="278" t="s">
        <v>52</v>
      </c>
      <c r="J214" s="37">
        <v>1978</v>
      </c>
      <c r="K214" s="37">
        <f t="shared" si="27"/>
        <v>42</v>
      </c>
      <c r="L214" s="34" t="str">
        <f t="shared" si="25"/>
        <v>OK</v>
      </c>
      <c r="M214" s="33" t="s">
        <v>367</v>
      </c>
    </row>
    <row r="215" spans="1:13">
      <c r="A215" s="65" t="s">
        <v>364</v>
      </c>
      <c r="B215" s="68" t="s">
        <v>115</v>
      </c>
      <c r="C215" s="55" t="s">
        <v>370</v>
      </c>
      <c r="D215" s="33" t="s">
        <v>118</v>
      </c>
      <c r="F215" s="33" t="str">
        <f t="shared" si="26"/>
        <v>け０４</v>
      </c>
      <c r="G215" s="33" t="str">
        <f t="shared" si="24"/>
        <v>川上悠作</v>
      </c>
      <c r="H215" s="278" t="s">
        <v>119</v>
      </c>
      <c r="I215" s="278" t="s">
        <v>52</v>
      </c>
      <c r="J215" s="39">
        <v>2000</v>
      </c>
      <c r="K215" s="37">
        <f t="shared" si="27"/>
        <v>20</v>
      </c>
      <c r="L215" s="34" t="str">
        <f t="shared" si="25"/>
        <v>OK</v>
      </c>
      <c r="M215" s="40" t="s">
        <v>27</v>
      </c>
    </row>
    <row r="216" spans="1:13">
      <c r="A216" s="65" t="s">
        <v>366</v>
      </c>
      <c r="B216" s="65" t="s">
        <v>120</v>
      </c>
      <c r="C216" s="36" t="s">
        <v>121</v>
      </c>
      <c r="D216" s="33" t="s">
        <v>118</v>
      </c>
      <c r="F216" s="33" t="str">
        <f t="shared" si="26"/>
        <v>け０５</v>
      </c>
      <c r="G216" s="33" t="str">
        <f t="shared" si="24"/>
        <v>川並和之</v>
      </c>
      <c r="H216" s="278" t="s">
        <v>119</v>
      </c>
      <c r="I216" s="278" t="s">
        <v>52</v>
      </c>
      <c r="J216" s="39">
        <v>1959</v>
      </c>
      <c r="K216" s="37">
        <f t="shared" si="27"/>
        <v>61</v>
      </c>
      <c r="L216" s="34" t="str">
        <f t="shared" si="25"/>
        <v>OK</v>
      </c>
      <c r="M216" s="40" t="s">
        <v>27</v>
      </c>
    </row>
    <row r="217" spans="1:13">
      <c r="A217" s="65" t="s">
        <v>368</v>
      </c>
      <c r="B217" s="65" t="s">
        <v>122</v>
      </c>
      <c r="C217" s="36" t="s">
        <v>86</v>
      </c>
      <c r="D217" s="33" t="s">
        <v>118</v>
      </c>
      <c r="F217" s="33" t="str">
        <f t="shared" si="26"/>
        <v>け０６</v>
      </c>
      <c r="G217" s="33" t="str">
        <f t="shared" si="24"/>
        <v>木村善和</v>
      </c>
      <c r="H217" s="278" t="s">
        <v>119</v>
      </c>
      <c r="I217" s="278" t="s">
        <v>52</v>
      </c>
      <c r="J217" s="39">
        <v>1962</v>
      </c>
      <c r="K217" s="37">
        <f t="shared" si="27"/>
        <v>58</v>
      </c>
      <c r="L217" s="34" t="str">
        <f t="shared" si="25"/>
        <v>OK</v>
      </c>
      <c r="M217" s="33" t="s">
        <v>374</v>
      </c>
    </row>
    <row r="218" spans="1:13">
      <c r="A218" s="65" t="s">
        <v>369</v>
      </c>
      <c r="B218" s="65" t="s">
        <v>75</v>
      </c>
      <c r="C218" s="36" t="s">
        <v>123</v>
      </c>
      <c r="D218" s="33" t="s">
        <v>118</v>
      </c>
      <c r="F218" s="33" t="str">
        <f t="shared" si="26"/>
        <v>け０７</v>
      </c>
      <c r="G218" s="33" t="str">
        <f t="shared" si="24"/>
        <v>竹村　治</v>
      </c>
      <c r="H218" s="278" t="s">
        <v>119</v>
      </c>
      <c r="I218" s="278" t="s">
        <v>52</v>
      </c>
      <c r="J218" s="39">
        <v>1961</v>
      </c>
      <c r="K218" s="37">
        <f t="shared" si="27"/>
        <v>59</v>
      </c>
      <c r="L218" s="34" t="str">
        <f t="shared" si="25"/>
        <v>OK</v>
      </c>
      <c r="M218" s="33" t="s">
        <v>376</v>
      </c>
    </row>
    <row r="219" spans="1:13">
      <c r="A219" s="65" t="s">
        <v>371</v>
      </c>
      <c r="B219" s="65" t="s">
        <v>56</v>
      </c>
      <c r="C219" s="36" t="s">
        <v>124</v>
      </c>
      <c r="D219" s="33" t="s">
        <v>118</v>
      </c>
      <c r="F219" s="33" t="str">
        <f t="shared" si="26"/>
        <v>け０８</v>
      </c>
      <c r="G219" s="33" t="str">
        <f t="shared" si="24"/>
        <v>坪田真嘉</v>
      </c>
      <c r="H219" s="278" t="s">
        <v>119</v>
      </c>
      <c r="I219" s="278" t="s">
        <v>52</v>
      </c>
      <c r="J219" s="39">
        <v>1976</v>
      </c>
      <c r="K219" s="37">
        <f t="shared" si="27"/>
        <v>44</v>
      </c>
      <c r="L219" s="34" t="str">
        <f t="shared" si="25"/>
        <v>OK</v>
      </c>
      <c r="M219" s="40" t="s">
        <v>27</v>
      </c>
    </row>
    <row r="220" spans="1:13">
      <c r="A220" s="65" t="s">
        <v>372</v>
      </c>
      <c r="B220" s="65" t="s">
        <v>125</v>
      </c>
      <c r="C220" s="36" t="s">
        <v>126</v>
      </c>
      <c r="D220" s="33" t="s">
        <v>118</v>
      </c>
      <c r="F220" s="33" t="str">
        <f t="shared" si="26"/>
        <v>け０９</v>
      </c>
      <c r="G220" s="33" t="str">
        <f t="shared" si="24"/>
        <v>永里裕次</v>
      </c>
      <c r="H220" s="278" t="s">
        <v>119</v>
      </c>
      <c r="I220" s="278" t="s">
        <v>52</v>
      </c>
      <c r="J220" s="39">
        <v>1979</v>
      </c>
      <c r="K220" s="37">
        <f t="shared" si="27"/>
        <v>41</v>
      </c>
      <c r="L220" s="34" t="str">
        <f t="shared" si="25"/>
        <v>OK</v>
      </c>
      <c r="M220" s="33" t="s">
        <v>380</v>
      </c>
    </row>
    <row r="221" spans="1:13">
      <c r="A221" s="65" t="s">
        <v>373</v>
      </c>
      <c r="B221" s="65" t="s">
        <v>83</v>
      </c>
      <c r="C221" s="33" t="s">
        <v>382</v>
      </c>
      <c r="D221" s="36" t="s">
        <v>118</v>
      </c>
      <c r="F221" s="33" t="str">
        <f t="shared" si="26"/>
        <v>け１０</v>
      </c>
      <c r="G221" s="33" t="str">
        <f t="shared" si="24"/>
        <v>西田和教</v>
      </c>
      <c r="H221" s="278" t="s">
        <v>119</v>
      </c>
      <c r="I221" s="278" t="s">
        <v>52</v>
      </c>
      <c r="J221" s="37">
        <v>1961</v>
      </c>
      <c r="K221" s="37">
        <f t="shared" si="27"/>
        <v>59</v>
      </c>
      <c r="L221" s="34" t="str">
        <f t="shared" si="25"/>
        <v>OK</v>
      </c>
      <c r="M221" s="33" t="s">
        <v>367</v>
      </c>
    </row>
    <row r="222" spans="1:13">
      <c r="A222" s="65" t="s">
        <v>375</v>
      </c>
      <c r="B222" s="65" t="s">
        <v>127</v>
      </c>
      <c r="C222" s="36" t="s">
        <v>128</v>
      </c>
      <c r="D222" s="33" t="s">
        <v>118</v>
      </c>
      <c r="F222" s="33" t="str">
        <f t="shared" si="26"/>
        <v>け１１</v>
      </c>
      <c r="G222" s="33" t="str">
        <f t="shared" si="24"/>
        <v>山口直彦</v>
      </c>
      <c r="H222" s="278" t="s">
        <v>119</v>
      </c>
      <c r="I222" s="278" t="s">
        <v>52</v>
      </c>
      <c r="J222" s="39">
        <v>1986</v>
      </c>
      <c r="K222" s="37">
        <f t="shared" si="27"/>
        <v>34</v>
      </c>
      <c r="L222" s="34" t="str">
        <f t="shared" si="25"/>
        <v>OK</v>
      </c>
      <c r="M222" s="40" t="s">
        <v>27</v>
      </c>
    </row>
    <row r="223" spans="1:13">
      <c r="A223" s="65" t="s">
        <v>377</v>
      </c>
      <c r="B223" s="65" t="s">
        <v>127</v>
      </c>
      <c r="C223" s="36" t="s">
        <v>129</v>
      </c>
      <c r="D223" s="33" t="s">
        <v>118</v>
      </c>
      <c r="F223" s="33" t="str">
        <f t="shared" si="26"/>
        <v>け１２</v>
      </c>
      <c r="G223" s="33" t="str">
        <f t="shared" si="24"/>
        <v>山口真彦</v>
      </c>
      <c r="H223" s="278" t="s">
        <v>119</v>
      </c>
      <c r="I223" s="278" t="s">
        <v>52</v>
      </c>
      <c r="J223" s="39">
        <v>1988</v>
      </c>
      <c r="K223" s="37">
        <f t="shared" si="27"/>
        <v>32</v>
      </c>
      <c r="L223" s="34" t="str">
        <f t="shared" si="25"/>
        <v>OK</v>
      </c>
      <c r="M223" s="40" t="s">
        <v>27</v>
      </c>
    </row>
    <row r="224" spans="1:13">
      <c r="A224" s="65" t="s">
        <v>378</v>
      </c>
      <c r="B224" s="42" t="s">
        <v>391</v>
      </c>
      <c r="C224" s="40" t="s">
        <v>392</v>
      </c>
      <c r="D224" s="36" t="s">
        <v>118</v>
      </c>
      <c r="F224" s="33" t="str">
        <f t="shared" si="26"/>
        <v>け１３</v>
      </c>
      <c r="G224" s="33" t="str">
        <f t="shared" si="24"/>
        <v>池尻陽香</v>
      </c>
      <c r="H224" s="278" t="s">
        <v>119</v>
      </c>
      <c r="I224" s="70" t="s">
        <v>57</v>
      </c>
      <c r="J224" s="37">
        <v>1994</v>
      </c>
      <c r="K224" s="37">
        <f t="shared" si="27"/>
        <v>26</v>
      </c>
      <c r="L224" s="34" t="str">
        <f t="shared" si="25"/>
        <v>OK</v>
      </c>
      <c r="M224" s="33" t="s">
        <v>314</v>
      </c>
    </row>
    <row r="225" spans="1:14">
      <c r="A225" s="65" t="s">
        <v>379</v>
      </c>
      <c r="B225" s="42" t="s">
        <v>391</v>
      </c>
      <c r="C225" s="40" t="s">
        <v>394</v>
      </c>
      <c r="D225" s="36" t="s">
        <v>118</v>
      </c>
      <c r="F225" s="33" t="str">
        <f t="shared" si="26"/>
        <v>け１４</v>
      </c>
      <c r="G225" s="33" t="str">
        <f t="shared" si="24"/>
        <v>池尻姫欧</v>
      </c>
      <c r="H225" s="278" t="s">
        <v>119</v>
      </c>
      <c r="I225" s="70" t="s">
        <v>57</v>
      </c>
      <c r="J225" s="37">
        <v>1990</v>
      </c>
      <c r="K225" s="37">
        <f t="shared" si="27"/>
        <v>30</v>
      </c>
      <c r="L225" s="34" t="str">
        <f t="shared" si="25"/>
        <v>OK</v>
      </c>
      <c r="M225" s="33" t="s">
        <v>314</v>
      </c>
    </row>
    <row r="226" spans="1:14">
      <c r="A226" s="65" t="s">
        <v>381</v>
      </c>
      <c r="B226" s="42" t="s">
        <v>55</v>
      </c>
      <c r="C226" s="40" t="s">
        <v>132</v>
      </c>
      <c r="D226" s="33" t="s">
        <v>118</v>
      </c>
      <c r="F226" s="33" t="str">
        <f t="shared" si="26"/>
        <v>け１５</v>
      </c>
      <c r="G226" s="36" t="str">
        <f t="shared" si="24"/>
        <v>田中和枝</v>
      </c>
      <c r="H226" s="278" t="s">
        <v>119</v>
      </c>
      <c r="I226" s="41" t="s">
        <v>57</v>
      </c>
      <c r="J226" s="39">
        <v>1965</v>
      </c>
      <c r="K226" s="37">
        <f t="shared" si="27"/>
        <v>55</v>
      </c>
      <c r="L226" s="34" t="str">
        <f t="shared" si="25"/>
        <v>OK</v>
      </c>
      <c r="M226" s="40" t="s">
        <v>27</v>
      </c>
    </row>
    <row r="227" spans="1:14">
      <c r="A227" s="65" t="s">
        <v>383</v>
      </c>
      <c r="B227" s="42" t="s">
        <v>133</v>
      </c>
      <c r="C227" s="40" t="s">
        <v>102</v>
      </c>
      <c r="D227" s="33" t="s">
        <v>118</v>
      </c>
      <c r="F227" s="33" t="str">
        <f t="shared" si="26"/>
        <v>け１６</v>
      </c>
      <c r="G227" s="36" t="str">
        <f t="shared" si="24"/>
        <v>永松貴子</v>
      </c>
      <c r="H227" s="278" t="s">
        <v>119</v>
      </c>
      <c r="I227" s="41" t="s">
        <v>57</v>
      </c>
      <c r="J227" s="39">
        <v>1962</v>
      </c>
      <c r="K227" s="37">
        <f t="shared" si="27"/>
        <v>58</v>
      </c>
      <c r="L227" s="34" t="str">
        <f t="shared" si="25"/>
        <v>OK</v>
      </c>
      <c r="M227" s="33" t="s">
        <v>367</v>
      </c>
    </row>
    <row r="228" spans="1:14">
      <c r="A228" s="65" t="s">
        <v>385</v>
      </c>
      <c r="B228" s="42" t="s">
        <v>134</v>
      </c>
      <c r="C228" s="40" t="s">
        <v>135</v>
      </c>
      <c r="D228" s="33" t="s">
        <v>118</v>
      </c>
      <c r="F228" s="33" t="str">
        <f t="shared" si="26"/>
        <v>け１７</v>
      </c>
      <c r="G228" s="36" t="str">
        <f t="shared" si="24"/>
        <v>福永裕美</v>
      </c>
      <c r="H228" s="278" t="s">
        <v>119</v>
      </c>
      <c r="I228" s="41" t="s">
        <v>57</v>
      </c>
      <c r="J228" s="39">
        <v>1963</v>
      </c>
      <c r="K228" s="37">
        <f t="shared" si="27"/>
        <v>57</v>
      </c>
      <c r="L228" s="34" t="str">
        <f t="shared" si="25"/>
        <v>OK</v>
      </c>
      <c r="M228" s="40" t="s">
        <v>27</v>
      </c>
    </row>
    <row r="229" spans="1:14">
      <c r="A229" s="65" t="s">
        <v>386</v>
      </c>
      <c r="B229" s="42" t="s">
        <v>127</v>
      </c>
      <c r="C229" s="40" t="s">
        <v>405</v>
      </c>
      <c r="D229" s="33" t="s">
        <v>118</v>
      </c>
      <c r="F229" s="33" t="str">
        <f t="shared" si="26"/>
        <v>け１８</v>
      </c>
      <c r="G229" s="36" t="str">
        <f t="shared" si="24"/>
        <v>山口美由希</v>
      </c>
      <c r="H229" s="278" t="s">
        <v>119</v>
      </c>
      <c r="I229" s="41" t="s">
        <v>57</v>
      </c>
      <c r="J229" s="37">
        <v>1989</v>
      </c>
      <c r="K229" s="37">
        <f t="shared" si="27"/>
        <v>31</v>
      </c>
      <c r="L229" s="34" t="str">
        <f t="shared" si="25"/>
        <v>OK</v>
      </c>
      <c r="M229" s="40" t="s">
        <v>27</v>
      </c>
    </row>
    <row r="230" spans="1:14">
      <c r="A230" s="65" t="s">
        <v>387</v>
      </c>
      <c r="B230" s="65" t="s">
        <v>153</v>
      </c>
      <c r="C230" s="33" t="s">
        <v>407</v>
      </c>
      <c r="D230" s="33" t="s">
        <v>118</v>
      </c>
      <c r="F230" s="33" t="str">
        <f t="shared" si="26"/>
        <v>け１９</v>
      </c>
      <c r="G230" s="33" t="str">
        <f t="shared" si="24"/>
        <v>藤本雅之</v>
      </c>
      <c r="H230" s="278" t="s">
        <v>119</v>
      </c>
      <c r="I230" s="278" t="s">
        <v>52</v>
      </c>
      <c r="J230" s="39">
        <v>1961</v>
      </c>
      <c r="K230" s="37">
        <f t="shared" si="27"/>
        <v>59</v>
      </c>
      <c r="L230" s="34" t="str">
        <f t="shared" si="25"/>
        <v>OK</v>
      </c>
      <c r="M230" s="33" t="s">
        <v>367</v>
      </c>
    </row>
    <row r="231" spans="1:14">
      <c r="A231" s="65" t="s">
        <v>388</v>
      </c>
      <c r="B231" s="65" t="s">
        <v>408</v>
      </c>
      <c r="C231" s="33" t="s">
        <v>409</v>
      </c>
      <c r="D231" s="33" t="s">
        <v>118</v>
      </c>
      <c r="F231" s="33" t="str">
        <f t="shared" si="26"/>
        <v>け２０</v>
      </c>
      <c r="G231" s="33" t="str">
        <f t="shared" si="24"/>
        <v>福永一典</v>
      </c>
      <c r="H231" s="278" t="s">
        <v>119</v>
      </c>
      <c r="I231" s="278" t="s">
        <v>52</v>
      </c>
      <c r="J231" s="37">
        <v>1967</v>
      </c>
      <c r="K231" s="37">
        <f t="shared" si="27"/>
        <v>53</v>
      </c>
      <c r="L231" s="34" t="str">
        <f t="shared" si="25"/>
        <v>OK</v>
      </c>
      <c r="M231" s="33" t="s">
        <v>384</v>
      </c>
    </row>
    <row r="232" spans="1:14">
      <c r="A232" s="65" t="s">
        <v>389</v>
      </c>
      <c r="B232" s="65" t="s">
        <v>410</v>
      </c>
      <c r="C232" s="33" t="s">
        <v>13</v>
      </c>
      <c r="D232" s="33" t="s">
        <v>118</v>
      </c>
      <c r="F232" s="33" t="str">
        <f t="shared" si="26"/>
        <v>け２１</v>
      </c>
      <c r="G232" s="33" t="str">
        <f t="shared" si="24"/>
        <v>畑　彰</v>
      </c>
      <c r="H232" s="278" t="s">
        <v>119</v>
      </c>
      <c r="I232" s="278" t="s">
        <v>52</v>
      </c>
      <c r="J232" s="37">
        <v>1980</v>
      </c>
      <c r="K232" s="37">
        <f t="shared" si="27"/>
        <v>40</v>
      </c>
      <c r="L232" s="34" t="str">
        <f t="shared" si="25"/>
        <v>OK</v>
      </c>
      <c r="M232" s="40" t="s">
        <v>27</v>
      </c>
    </row>
    <row r="233" spans="1:14">
      <c r="A233" s="65" t="s">
        <v>390</v>
      </c>
      <c r="B233" s="42" t="s">
        <v>416</v>
      </c>
      <c r="C233" s="42" t="s">
        <v>657</v>
      </c>
      <c r="D233" s="33" t="s">
        <v>118</v>
      </c>
      <c r="F233" s="33" t="str">
        <f t="shared" si="26"/>
        <v>け２２</v>
      </c>
      <c r="G233" s="33" t="str">
        <f t="shared" si="24"/>
        <v>梅田陽子</v>
      </c>
      <c r="H233" s="278" t="s">
        <v>119</v>
      </c>
      <c r="I233" s="41" t="s">
        <v>57</v>
      </c>
      <c r="J233" s="37">
        <v>1969</v>
      </c>
      <c r="K233" s="37">
        <f t="shared" si="27"/>
        <v>51</v>
      </c>
      <c r="L233" s="71" t="str">
        <f t="shared" si="25"/>
        <v>OK</v>
      </c>
      <c r="M233" s="33" t="s">
        <v>181</v>
      </c>
    </row>
    <row r="234" spans="1:14">
      <c r="A234" s="65" t="s">
        <v>393</v>
      </c>
      <c r="B234" s="42" t="s">
        <v>9</v>
      </c>
      <c r="C234" s="42" t="s">
        <v>417</v>
      </c>
      <c r="D234" s="33" t="s">
        <v>118</v>
      </c>
      <c r="F234" s="33" t="str">
        <f t="shared" si="26"/>
        <v>け２３</v>
      </c>
      <c r="G234" s="33" t="str">
        <f t="shared" si="24"/>
        <v>山口小百合</v>
      </c>
      <c r="H234" s="278" t="s">
        <v>119</v>
      </c>
      <c r="I234" s="41" t="s">
        <v>57</v>
      </c>
      <c r="J234" s="37">
        <v>1969</v>
      </c>
      <c r="K234" s="37">
        <f t="shared" si="27"/>
        <v>51</v>
      </c>
      <c r="L234" s="33" t="str">
        <f t="shared" si="25"/>
        <v>OK</v>
      </c>
      <c r="M234" s="40" t="s">
        <v>27</v>
      </c>
    </row>
    <row r="235" spans="1:14">
      <c r="A235" s="65" t="s">
        <v>395</v>
      </c>
      <c r="B235" s="65" t="s">
        <v>28</v>
      </c>
      <c r="C235" s="65" t="s">
        <v>418</v>
      </c>
      <c r="D235" s="33" t="s">
        <v>118</v>
      </c>
      <c r="F235" s="33" t="str">
        <f t="shared" si="26"/>
        <v>け２４</v>
      </c>
      <c r="G235" s="33" t="str">
        <f t="shared" si="24"/>
        <v>小澤藤信</v>
      </c>
      <c r="H235" s="278" t="s">
        <v>119</v>
      </c>
      <c r="I235" s="278" t="s">
        <v>52</v>
      </c>
      <c r="J235" s="37">
        <v>1964</v>
      </c>
      <c r="K235" s="37">
        <f t="shared" si="27"/>
        <v>56</v>
      </c>
      <c r="L235" s="71" t="str">
        <f t="shared" si="25"/>
        <v>OK</v>
      </c>
      <c r="M235" s="33" t="s">
        <v>171</v>
      </c>
    </row>
    <row r="236" spans="1:14">
      <c r="A236" s="65" t="s">
        <v>396</v>
      </c>
      <c r="B236" s="65" t="s">
        <v>419</v>
      </c>
      <c r="C236" s="65" t="s">
        <v>420</v>
      </c>
      <c r="D236" s="33" t="s">
        <v>118</v>
      </c>
      <c r="F236" s="33" t="str">
        <f t="shared" si="26"/>
        <v>け２５</v>
      </c>
      <c r="G236" s="33" t="str">
        <f t="shared" si="24"/>
        <v>疋田之宏</v>
      </c>
      <c r="H236" s="278" t="s">
        <v>119</v>
      </c>
      <c r="I236" s="278" t="s">
        <v>52</v>
      </c>
      <c r="J236" s="37">
        <v>1960</v>
      </c>
      <c r="K236" s="37">
        <f t="shared" si="27"/>
        <v>60</v>
      </c>
      <c r="L236" s="71" t="str">
        <f t="shared" si="25"/>
        <v>OK</v>
      </c>
      <c r="M236" s="42" t="s">
        <v>7</v>
      </c>
    </row>
    <row r="237" spans="1:14" s="104" customFormat="1">
      <c r="A237" s="65" t="s">
        <v>397</v>
      </c>
      <c r="B237" s="33" t="s">
        <v>355</v>
      </c>
      <c r="C237" s="33" t="s">
        <v>356</v>
      </c>
      <c r="D237" s="33" t="s">
        <v>118</v>
      </c>
      <c r="E237" s="33"/>
      <c r="F237" s="33" t="str">
        <f t="shared" si="26"/>
        <v>け２６</v>
      </c>
      <c r="G237" s="33" t="str">
        <f t="shared" si="24"/>
        <v>岩切佑磨</v>
      </c>
      <c r="H237" s="278" t="s">
        <v>119</v>
      </c>
      <c r="I237" s="72" t="s">
        <v>343</v>
      </c>
      <c r="J237" s="37">
        <v>1992</v>
      </c>
      <c r="K237" s="37">
        <f t="shared" si="27"/>
        <v>28</v>
      </c>
      <c r="L237" s="71" t="str">
        <f t="shared" si="25"/>
        <v>OK</v>
      </c>
      <c r="M237" s="21" t="s">
        <v>0</v>
      </c>
    </row>
    <row r="238" spans="1:14" s="104" customFormat="1" ht="15.75" customHeight="1">
      <c r="A238" s="65" t="s">
        <v>398</v>
      </c>
      <c r="B238" s="65" t="s">
        <v>411</v>
      </c>
      <c r="C238" s="65" t="s">
        <v>412</v>
      </c>
      <c r="D238" s="33" t="s">
        <v>118</v>
      </c>
      <c r="E238" s="33"/>
      <c r="F238" s="33" t="str">
        <f t="shared" si="26"/>
        <v>け２７</v>
      </c>
      <c r="G238" s="33" t="str">
        <f t="shared" si="24"/>
        <v>朝日尚紀</v>
      </c>
      <c r="H238" s="278" t="s">
        <v>119</v>
      </c>
      <c r="I238" s="278" t="s">
        <v>52</v>
      </c>
      <c r="J238" s="37">
        <v>1983</v>
      </c>
      <c r="K238" s="37">
        <f t="shared" si="27"/>
        <v>37</v>
      </c>
      <c r="L238" s="34" t="str">
        <f>IF(G238="","",IF(COUNTIF($G$15:$G$503,G238)&gt;1,"2重登録","OK"))</f>
        <v>OK</v>
      </c>
      <c r="M238" s="33" t="s">
        <v>8</v>
      </c>
      <c r="N238" s="33"/>
    </row>
    <row r="239" spans="1:14" s="104" customFormat="1" ht="15.75" customHeight="1">
      <c r="A239" s="65" t="s">
        <v>399</v>
      </c>
      <c r="B239" s="42" t="s">
        <v>411</v>
      </c>
      <c r="C239" s="42" t="s">
        <v>413</v>
      </c>
      <c r="D239" s="33" t="s">
        <v>118</v>
      </c>
      <c r="E239" s="33"/>
      <c r="F239" s="33" t="str">
        <f t="shared" si="26"/>
        <v>け２８</v>
      </c>
      <c r="G239" s="33" t="str">
        <f t="shared" si="24"/>
        <v>朝日智美</v>
      </c>
      <c r="H239" s="278" t="s">
        <v>119</v>
      </c>
      <c r="I239" s="41" t="s">
        <v>57</v>
      </c>
      <c r="J239" s="37">
        <v>1983</v>
      </c>
      <c r="K239" s="37">
        <f t="shared" si="27"/>
        <v>37</v>
      </c>
      <c r="L239" s="33" t="str">
        <f>IF(G239="","",IF(COUNTIF($G$15:$G$406,G239)&gt;1,"2重登録","OK"))</f>
        <v>OK</v>
      </c>
      <c r="M239" s="33" t="s">
        <v>8</v>
      </c>
    </row>
    <row r="240" spans="1:14" s="104" customFormat="1">
      <c r="A240" s="65" t="s">
        <v>400</v>
      </c>
      <c r="B240" s="42" t="s">
        <v>414</v>
      </c>
      <c r="C240" s="42" t="s">
        <v>415</v>
      </c>
      <c r="D240" s="33" t="s">
        <v>118</v>
      </c>
      <c r="E240" s="33"/>
      <c r="F240" s="33" t="str">
        <f t="shared" si="26"/>
        <v>け２９</v>
      </c>
      <c r="G240" s="33" t="str">
        <f t="shared" si="24"/>
        <v>河野由子</v>
      </c>
      <c r="H240" s="278" t="s">
        <v>119</v>
      </c>
      <c r="I240" s="41" t="s">
        <v>57</v>
      </c>
      <c r="J240" s="37">
        <v>1961</v>
      </c>
      <c r="K240" s="37">
        <f t="shared" si="27"/>
        <v>59</v>
      </c>
      <c r="L240" s="33" t="str">
        <f>IF(G240="","",IF(COUNTIF($G$15:$G$406,G240)&gt;1,"2重登録","OK"))</f>
        <v>OK</v>
      </c>
      <c r="M240" s="33" t="s">
        <v>181</v>
      </c>
    </row>
    <row r="241" spans="1:14" s="104" customFormat="1">
      <c r="A241" s="65" t="s">
        <v>401</v>
      </c>
      <c r="B241" s="33" t="s">
        <v>658</v>
      </c>
      <c r="C241" s="33" t="s">
        <v>659</v>
      </c>
      <c r="D241" s="33" t="s">
        <v>118</v>
      </c>
      <c r="E241" s="33"/>
      <c r="F241" s="33" t="str">
        <f t="shared" si="26"/>
        <v>け３０</v>
      </c>
      <c r="G241" s="33" t="str">
        <f t="shared" si="24"/>
        <v>榎本匡秀</v>
      </c>
      <c r="H241" s="278" t="s">
        <v>119</v>
      </c>
      <c r="I241" s="278" t="s">
        <v>52</v>
      </c>
      <c r="J241" s="37">
        <v>1986</v>
      </c>
      <c r="K241" s="37">
        <f t="shared" si="27"/>
        <v>34</v>
      </c>
      <c r="L241" s="33" t="str">
        <f>IF(G241="","",IF(COUNTIF($G$15:$G$406,G241)&gt;1,"2重登録","OK"))</f>
        <v>OK</v>
      </c>
      <c r="M241" s="21" t="s">
        <v>0</v>
      </c>
    </row>
    <row r="242" spans="1:14" ht="12.75" customHeight="1">
      <c r="A242" s="65" t="s">
        <v>402</v>
      </c>
      <c r="B242" s="36" t="s">
        <v>68</v>
      </c>
      <c r="C242" s="36" t="s">
        <v>982</v>
      </c>
      <c r="D242" s="33" t="s">
        <v>118</v>
      </c>
      <c r="F242" s="33" t="str">
        <f t="shared" si="26"/>
        <v>け３１</v>
      </c>
      <c r="G242" s="33" t="str">
        <f t="shared" si="24"/>
        <v>山本健治</v>
      </c>
      <c r="H242" s="278" t="s">
        <v>119</v>
      </c>
      <c r="I242" s="278" t="s">
        <v>52</v>
      </c>
      <c r="J242" s="39">
        <v>1971</v>
      </c>
      <c r="K242" s="37">
        <f t="shared" si="27"/>
        <v>49</v>
      </c>
      <c r="L242" s="34" t="str">
        <f>IF(G242="","",IF(COUNTIF($G$47:$G$528,G242)&gt;1,"2重登録","OK"))</f>
        <v>OK</v>
      </c>
      <c r="M242" s="33" t="s">
        <v>661</v>
      </c>
    </row>
    <row r="243" spans="1:14" ht="12.75" customHeight="1">
      <c r="A243" s="65" t="s">
        <v>403</v>
      </c>
      <c r="B243" s="42" t="s">
        <v>983</v>
      </c>
      <c r="C243" s="36"/>
      <c r="D243" s="33" t="s">
        <v>118</v>
      </c>
      <c r="F243" s="33" t="str">
        <f t="shared" si="26"/>
        <v>け３２</v>
      </c>
      <c r="G243" s="33" t="str">
        <f t="shared" si="24"/>
        <v>谷　寿子</v>
      </c>
      <c r="H243" s="278" t="s">
        <v>119</v>
      </c>
      <c r="I243" s="53" t="s">
        <v>12</v>
      </c>
      <c r="J243" s="39">
        <v>1959</v>
      </c>
      <c r="K243" s="37">
        <f t="shared" si="27"/>
        <v>61</v>
      </c>
      <c r="L243" s="34" t="str">
        <f>IF(G243="","",IF(COUNTIF($G$47:$G$528,G243)&gt;1,"2重登録","OK"))</f>
        <v>OK</v>
      </c>
      <c r="M243" s="21" t="s">
        <v>0</v>
      </c>
    </row>
    <row r="244" spans="1:14" ht="12.75" customHeight="1">
      <c r="A244" s="65" t="s">
        <v>404</v>
      </c>
      <c r="B244" s="65" t="s">
        <v>984</v>
      </c>
      <c r="C244" s="36" t="s">
        <v>985</v>
      </c>
      <c r="D244" s="33" t="s">
        <v>118</v>
      </c>
      <c r="F244" s="33" t="str">
        <f t="shared" si="26"/>
        <v>け３３</v>
      </c>
      <c r="G244" s="33" t="str">
        <f t="shared" si="24"/>
        <v>本多勇輝</v>
      </c>
      <c r="H244" s="278" t="s">
        <v>119</v>
      </c>
      <c r="I244" s="278" t="s">
        <v>10</v>
      </c>
      <c r="J244" s="37">
        <v>1989</v>
      </c>
      <c r="K244" s="37">
        <f>IF(J244="","",(2020-J244))</f>
        <v>31</v>
      </c>
      <c r="L244" s="34" t="str">
        <f>IF(G244="","",IF(COUNTIF($G$15:$G$406,G244)&gt;1,"2重登録","OK"))</f>
        <v>OK</v>
      </c>
      <c r="M244" s="33" t="s">
        <v>314</v>
      </c>
    </row>
    <row r="245" spans="1:14" ht="12.75" customHeight="1">
      <c r="A245" s="65" t="s">
        <v>406</v>
      </c>
      <c r="B245" s="65" t="s">
        <v>286</v>
      </c>
      <c r="C245" s="36" t="s">
        <v>557</v>
      </c>
      <c r="D245" s="33" t="s">
        <v>118</v>
      </c>
      <c r="F245" s="33" t="str">
        <f t="shared" si="26"/>
        <v>け３４</v>
      </c>
      <c r="G245" s="33" t="str">
        <f t="shared" si="24"/>
        <v>澤田浩一</v>
      </c>
      <c r="H245" s="278" t="s">
        <v>119</v>
      </c>
      <c r="I245" s="278" t="s">
        <v>10</v>
      </c>
      <c r="J245" s="39">
        <v>1960</v>
      </c>
      <c r="K245" s="37">
        <f>IF(J245="","",(2020-J245))</f>
        <v>60</v>
      </c>
      <c r="L245" s="34" t="str">
        <f>IF(G245="","",IF(COUNTIF($G$15:$G$406,G245)&gt;1,"2重登録","OK"))</f>
        <v>OK</v>
      </c>
      <c r="M245" s="354" t="s">
        <v>171</v>
      </c>
      <c r="N245" s="354"/>
    </row>
    <row r="246" spans="1:14" ht="12.75" customHeight="1">
      <c r="B246" s="42"/>
      <c r="C246" s="36"/>
      <c r="D246" s="33" t="s">
        <v>118</v>
      </c>
      <c r="H246" s="278"/>
      <c r="I246" s="278"/>
      <c r="J246" s="39"/>
      <c r="L246" s="34"/>
      <c r="M246" s="21"/>
    </row>
    <row r="247" spans="1:14" ht="12.75" customHeight="1">
      <c r="B247" s="42"/>
      <c r="C247" s="36"/>
      <c r="H247" s="278"/>
      <c r="I247" s="278"/>
      <c r="J247" s="39"/>
      <c r="L247" s="34"/>
      <c r="M247" s="21"/>
    </row>
    <row r="248" spans="1:14" ht="12.75" customHeight="1">
      <c r="B248" s="42"/>
      <c r="C248" s="36"/>
      <c r="H248" s="278"/>
      <c r="I248" s="278"/>
      <c r="J248" s="39"/>
      <c r="L248" s="34"/>
      <c r="M248" s="21"/>
    </row>
    <row r="249" spans="1:14" ht="12.75" customHeight="1">
      <c r="B249" s="42"/>
      <c r="C249" s="36"/>
      <c r="H249" s="278"/>
      <c r="I249" s="278"/>
      <c r="J249" s="39"/>
      <c r="L249" s="34"/>
      <c r="M249" s="21"/>
    </row>
    <row r="250" spans="1:14">
      <c r="L250" s="71" t="str">
        <f>IF(J252="","",IF(COUNTIF($G$15:$G$406,J252)&gt;1,"2重登録","OK"))</f>
        <v/>
      </c>
    </row>
    <row r="251" spans="1:14">
      <c r="B251" s="335" t="s">
        <v>986</v>
      </c>
      <c r="C251" s="335"/>
      <c r="D251" s="355" t="s">
        <v>987</v>
      </c>
      <c r="E251" s="355"/>
      <c r="F251" s="355"/>
      <c r="G251" s="355"/>
      <c r="J251" s="33"/>
      <c r="K251" s="33"/>
    </row>
    <row r="252" spans="1:14">
      <c r="B252" s="335"/>
      <c r="C252" s="335"/>
      <c r="D252" s="355"/>
      <c r="E252" s="355"/>
      <c r="F252" s="355"/>
      <c r="G252" s="355"/>
      <c r="J252" s="33"/>
      <c r="K252" s="33"/>
    </row>
    <row r="253" spans="1:14">
      <c r="A253" s="102"/>
      <c r="B253" s="351" t="s">
        <v>359</v>
      </c>
      <c r="C253" s="351"/>
      <c r="H253" s="278"/>
      <c r="I253" s="278"/>
      <c r="L253" s="34" t="str">
        <f>IF(G253="","",IF(COUNTIF($G$22:$G$388,G253)&gt;1,"2重登録","OK"))</f>
        <v/>
      </c>
      <c r="N253" s="104"/>
    </row>
    <row r="254" spans="1:14">
      <c r="B254" s="351"/>
      <c r="C254" s="351"/>
      <c r="G254" s="33" t="s">
        <v>23</v>
      </c>
      <c r="H254" s="33" t="s">
        <v>24</v>
      </c>
      <c r="I254" s="278"/>
      <c r="L254" s="34"/>
      <c r="N254" s="104"/>
    </row>
    <row r="255" spans="1:14">
      <c r="B255" s="55" t="s">
        <v>421</v>
      </c>
      <c r="D255" s="274" t="s">
        <v>216</v>
      </c>
      <c r="G255" s="35">
        <f>COUNTIF($M$257:$N$287,"東近江市")</f>
        <v>7</v>
      </c>
      <c r="H255" s="56">
        <f>(G255/RIGHT(A279,2))</f>
        <v>0.30434782608695654</v>
      </c>
      <c r="I255" s="278"/>
      <c r="L255" s="34"/>
      <c r="N255" s="104"/>
    </row>
    <row r="256" spans="1:14">
      <c r="B256" s="55" t="s">
        <v>660</v>
      </c>
      <c r="C256" s="55"/>
      <c r="D256" s="56" t="s">
        <v>218</v>
      </c>
      <c r="G256" s="33" t="str">
        <f t="shared" ref="G256:G280" si="28">B256&amp;C256</f>
        <v>村田八日市ＴＣ</v>
      </c>
      <c r="I256" s="278"/>
      <c r="K256" s="38"/>
      <c r="L256" s="34"/>
      <c r="N256" s="104"/>
    </row>
    <row r="257" spans="1:13" s="104" customFormat="1">
      <c r="A257" s="171" t="s">
        <v>1157</v>
      </c>
      <c r="B257" s="74" t="s">
        <v>136</v>
      </c>
      <c r="C257" s="74" t="s">
        <v>137</v>
      </c>
      <c r="D257" s="55" t="s">
        <v>421</v>
      </c>
      <c r="E257" s="58"/>
      <c r="F257" s="33" t="str">
        <f t="shared" ref="F257:F262" si="29">A257</f>
        <v>む０１</v>
      </c>
      <c r="G257" s="33" t="str">
        <f t="shared" si="28"/>
        <v>岡川謙二</v>
      </c>
      <c r="H257" s="55" t="str">
        <f>$B$255</f>
        <v>村田ＴＣ</v>
      </c>
      <c r="I257" s="58" t="s">
        <v>52</v>
      </c>
      <c r="J257" s="58">
        <v>1967</v>
      </c>
      <c r="K257" s="38">
        <f t="shared" ref="K257:K280" si="30">IF(J257="","",(2020-J257))</f>
        <v>53</v>
      </c>
      <c r="L257" s="34" t="str">
        <f t="shared" ref="L257:L264" si="31">IF(G257="","",IF(COUNTIF($G$15:$G$540,G257)&gt;1,"2重登録","OK"))</f>
        <v>OK</v>
      </c>
      <c r="M257" s="58" t="s">
        <v>384</v>
      </c>
    </row>
    <row r="258" spans="1:13" s="104" customFormat="1">
      <c r="A258" s="171" t="s">
        <v>1158</v>
      </c>
      <c r="B258" s="74" t="s">
        <v>988</v>
      </c>
      <c r="C258" s="74" t="s">
        <v>989</v>
      </c>
      <c r="D258" s="55" t="s">
        <v>421</v>
      </c>
      <c r="E258" s="58"/>
      <c r="F258" s="33" t="str">
        <f t="shared" si="29"/>
        <v>む０２</v>
      </c>
      <c r="G258" s="33" t="str">
        <f t="shared" si="28"/>
        <v>徳永剛</v>
      </c>
      <c r="H258" s="55" t="str">
        <f t="shared" ref="H258:H277" si="32">$B$255</f>
        <v>村田ＴＣ</v>
      </c>
      <c r="I258" s="58" t="s">
        <v>52</v>
      </c>
      <c r="J258" s="58">
        <v>1966</v>
      </c>
      <c r="K258" s="38">
        <f t="shared" si="30"/>
        <v>54</v>
      </c>
      <c r="L258" s="34" t="str">
        <f t="shared" si="31"/>
        <v>OK</v>
      </c>
      <c r="M258" s="58" t="s">
        <v>990</v>
      </c>
    </row>
    <row r="259" spans="1:13" s="104" customFormat="1">
      <c r="A259" s="171" t="s">
        <v>422</v>
      </c>
      <c r="B259" s="74" t="s">
        <v>138</v>
      </c>
      <c r="C259" s="74" t="s">
        <v>139</v>
      </c>
      <c r="D259" s="55" t="s">
        <v>421</v>
      </c>
      <c r="E259" s="58"/>
      <c r="F259" s="33" t="str">
        <f t="shared" si="29"/>
        <v>む０３</v>
      </c>
      <c r="G259" s="33" t="str">
        <f t="shared" si="28"/>
        <v>杉山邦夫</v>
      </c>
      <c r="H259" s="55" t="str">
        <f t="shared" si="32"/>
        <v>村田ＴＣ</v>
      </c>
      <c r="I259" s="58" t="s">
        <v>52</v>
      </c>
      <c r="J259" s="58">
        <v>1950</v>
      </c>
      <c r="K259" s="38">
        <f t="shared" si="30"/>
        <v>70</v>
      </c>
      <c r="L259" s="34" t="str">
        <f t="shared" si="31"/>
        <v>OK</v>
      </c>
      <c r="M259" s="58" t="s">
        <v>374</v>
      </c>
    </row>
    <row r="260" spans="1:13" s="104" customFormat="1">
      <c r="A260" s="171" t="s">
        <v>423</v>
      </c>
      <c r="B260" s="74" t="s">
        <v>115</v>
      </c>
      <c r="C260" s="74" t="s">
        <v>140</v>
      </c>
      <c r="D260" s="55" t="s">
        <v>421</v>
      </c>
      <c r="E260" s="58"/>
      <c r="F260" s="33" t="str">
        <f t="shared" si="29"/>
        <v>む０４</v>
      </c>
      <c r="G260" s="33" t="str">
        <f t="shared" si="28"/>
        <v>川上英二</v>
      </c>
      <c r="H260" s="55" t="str">
        <f t="shared" si="32"/>
        <v>村田ＴＣ</v>
      </c>
      <c r="I260" s="58" t="s">
        <v>52</v>
      </c>
      <c r="J260" s="58">
        <v>1963</v>
      </c>
      <c r="K260" s="38">
        <f t="shared" si="30"/>
        <v>57</v>
      </c>
      <c r="L260" s="34" t="str">
        <f t="shared" si="31"/>
        <v>OK</v>
      </c>
      <c r="M260" s="62" t="s">
        <v>27</v>
      </c>
    </row>
    <row r="261" spans="1:13" s="104" customFormat="1">
      <c r="A261" s="171" t="s">
        <v>424</v>
      </c>
      <c r="B261" s="74" t="s">
        <v>141</v>
      </c>
      <c r="C261" s="74" t="s">
        <v>142</v>
      </c>
      <c r="D261" s="55" t="s">
        <v>421</v>
      </c>
      <c r="E261" s="58"/>
      <c r="F261" s="33" t="str">
        <f t="shared" si="29"/>
        <v>む０５</v>
      </c>
      <c r="G261" s="33" t="str">
        <f t="shared" si="28"/>
        <v>泉谷純也</v>
      </c>
      <c r="H261" s="55" t="str">
        <f t="shared" si="32"/>
        <v>村田ＴＣ</v>
      </c>
      <c r="I261" s="58" t="s">
        <v>52</v>
      </c>
      <c r="J261" s="58">
        <v>1982</v>
      </c>
      <c r="K261" s="38">
        <f t="shared" si="30"/>
        <v>38</v>
      </c>
      <c r="L261" s="34" t="str">
        <f t="shared" si="31"/>
        <v>OK</v>
      </c>
      <c r="M261" s="62" t="s">
        <v>27</v>
      </c>
    </row>
    <row r="262" spans="1:13" s="104" customFormat="1">
      <c r="A262" s="171" t="s">
        <v>425</v>
      </c>
      <c r="B262" s="74" t="s">
        <v>143</v>
      </c>
      <c r="C262" s="74" t="s">
        <v>144</v>
      </c>
      <c r="D262" s="55" t="s">
        <v>421</v>
      </c>
      <c r="E262" s="58"/>
      <c r="F262" s="33" t="str">
        <f t="shared" si="29"/>
        <v>む０６</v>
      </c>
      <c r="G262" s="33" t="str">
        <f t="shared" si="28"/>
        <v>浅田隆昭</v>
      </c>
      <c r="H262" s="55" t="str">
        <f t="shared" si="32"/>
        <v>村田ＴＣ</v>
      </c>
      <c r="I262" s="58" t="s">
        <v>52</v>
      </c>
      <c r="J262" s="58">
        <v>1964</v>
      </c>
      <c r="K262" s="38">
        <f t="shared" si="30"/>
        <v>56</v>
      </c>
      <c r="L262" s="34" t="str">
        <f t="shared" si="31"/>
        <v>OK</v>
      </c>
      <c r="M262" s="58" t="s">
        <v>314</v>
      </c>
    </row>
    <row r="263" spans="1:13" s="104" customFormat="1">
      <c r="A263" s="171" t="s">
        <v>426</v>
      </c>
      <c r="B263" s="74" t="s">
        <v>434</v>
      </c>
      <c r="C263" s="74" t="s">
        <v>435</v>
      </c>
      <c r="D263" s="55" t="s">
        <v>421</v>
      </c>
      <c r="E263" s="58"/>
      <c r="F263" s="33" t="str">
        <f t="shared" ref="F263:F271" si="33">A264</f>
        <v>む０８</v>
      </c>
      <c r="G263" s="33" t="str">
        <f t="shared" si="28"/>
        <v>森永洋介</v>
      </c>
      <c r="H263" s="55" t="str">
        <f t="shared" si="32"/>
        <v>村田ＴＣ</v>
      </c>
      <c r="I263" s="58" t="s">
        <v>52</v>
      </c>
      <c r="J263" s="58">
        <v>1986</v>
      </c>
      <c r="K263" s="38">
        <f t="shared" si="30"/>
        <v>34</v>
      </c>
      <c r="L263" s="34" t="str">
        <f t="shared" si="31"/>
        <v>OK</v>
      </c>
      <c r="M263" s="58" t="s">
        <v>384</v>
      </c>
    </row>
    <row r="264" spans="1:13" s="104" customFormat="1">
      <c r="A264" s="171" t="s">
        <v>427</v>
      </c>
      <c r="B264" s="74" t="s">
        <v>438</v>
      </c>
      <c r="C264" s="74" t="s">
        <v>439</v>
      </c>
      <c r="D264" s="55" t="s">
        <v>421</v>
      </c>
      <c r="E264" s="58"/>
      <c r="F264" s="33" t="str">
        <f t="shared" si="33"/>
        <v>む０９</v>
      </c>
      <c r="G264" s="33" t="str">
        <f t="shared" si="28"/>
        <v>辰巳悟朗</v>
      </c>
      <c r="H264" s="55" t="str">
        <f t="shared" si="32"/>
        <v>村田ＴＣ</v>
      </c>
      <c r="I264" s="58" t="s">
        <v>52</v>
      </c>
      <c r="J264" s="58">
        <v>1974</v>
      </c>
      <c r="K264" s="38">
        <f t="shared" si="30"/>
        <v>46</v>
      </c>
      <c r="L264" s="34" t="str">
        <f t="shared" si="31"/>
        <v>OK</v>
      </c>
      <c r="M264" s="58" t="s">
        <v>661</v>
      </c>
    </row>
    <row r="265" spans="1:13" s="104" customFormat="1">
      <c r="A265" s="171" t="s">
        <v>428</v>
      </c>
      <c r="B265" s="76" t="s">
        <v>149</v>
      </c>
      <c r="C265" s="76" t="s">
        <v>150</v>
      </c>
      <c r="D265" s="55" t="s">
        <v>421</v>
      </c>
      <c r="E265" s="58"/>
      <c r="F265" s="33" t="str">
        <f t="shared" si="33"/>
        <v>む１０</v>
      </c>
      <c r="G265" s="36" t="str">
        <f t="shared" si="28"/>
        <v>堀田明子</v>
      </c>
      <c r="H265" s="55" t="str">
        <f t="shared" si="32"/>
        <v>村田ＴＣ</v>
      </c>
      <c r="I265" s="75" t="s">
        <v>57</v>
      </c>
      <c r="J265" s="58">
        <v>1970</v>
      </c>
      <c r="K265" s="38">
        <f t="shared" si="30"/>
        <v>50</v>
      </c>
      <c r="L265" s="34" t="str">
        <f>IF(G265="","",IF(COUNTIF($G$15:$G$605,G265)&gt;1,"2重登録","OK"))</f>
        <v>OK</v>
      </c>
      <c r="M265" s="62" t="s">
        <v>27</v>
      </c>
    </row>
    <row r="266" spans="1:13" s="104" customFormat="1">
      <c r="A266" s="171" t="s">
        <v>429</v>
      </c>
      <c r="B266" s="76" t="s">
        <v>147</v>
      </c>
      <c r="C266" s="76" t="s">
        <v>148</v>
      </c>
      <c r="D266" s="55" t="s">
        <v>421</v>
      </c>
      <c r="E266" s="58"/>
      <c r="F266" s="33" t="str">
        <f t="shared" si="33"/>
        <v>む１１</v>
      </c>
      <c r="G266" s="36" t="str">
        <f t="shared" si="28"/>
        <v>速水直美</v>
      </c>
      <c r="H266" s="55" t="str">
        <f t="shared" si="32"/>
        <v>村田ＴＣ</v>
      </c>
      <c r="I266" s="75" t="s">
        <v>57</v>
      </c>
      <c r="J266" s="58">
        <v>1967</v>
      </c>
      <c r="K266" s="38">
        <f t="shared" si="30"/>
        <v>53</v>
      </c>
      <c r="L266" s="34" t="str">
        <f t="shared" ref="L266:L275" si="34">IF(G266="","",IF(COUNTIF($G$15:$G$540,G266)&gt;1,"2重登録","OK"))</f>
        <v>OK</v>
      </c>
      <c r="M266" s="62" t="s">
        <v>27</v>
      </c>
    </row>
    <row r="267" spans="1:13" s="104" customFormat="1">
      <c r="A267" s="171" t="s">
        <v>430</v>
      </c>
      <c r="B267" s="76" t="s">
        <v>145</v>
      </c>
      <c r="C267" s="76" t="s">
        <v>146</v>
      </c>
      <c r="D267" s="55" t="s">
        <v>421</v>
      </c>
      <c r="E267" s="58"/>
      <c r="F267" s="33" t="str">
        <f t="shared" si="33"/>
        <v>む１２</v>
      </c>
      <c r="G267" s="36" t="str">
        <f t="shared" si="28"/>
        <v>大脇和世</v>
      </c>
      <c r="H267" s="55" t="str">
        <f t="shared" si="32"/>
        <v>村田ＴＣ</v>
      </c>
      <c r="I267" s="75" t="s">
        <v>57</v>
      </c>
      <c r="J267" s="58">
        <v>1970</v>
      </c>
      <c r="K267" s="38">
        <f t="shared" si="30"/>
        <v>50</v>
      </c>
      <c r="L267" s="34" t="str">
        <f t="shared" si="34"/>
        <v>OK</v>
      </c>
      <c r="M267" s="58" t="s">
        <v>448</v>
      </c>
    </row>
    <row r="268" spans="1:13" s="104" customFormat="1">
      <c r="A268" s="171" t="s">
        <v>431</v>
      </c>
      <c r="B268" s="20" t="s">
        <v>450</v>
      </c>
      <c r="C268" s="20" t="s">
        <v>451</v>
      </c>
      <c r="D268" s="55" t="s">
        <v>421</v>
      </c>
      <c r="F268" s="33" t="str">
        <f t="shared" si="33"/>
        <v>む１３</v>
      </c>
      <c r="G268" s="36" t="str">
        <f t="shared" si="28"/>
        <v>村田彩子</v>
      </c>
      <c r="H268" s="55" t="str">
        <f t="shared" si="32"/>
        <v>村田ＴＣ</v>
      </c>
      <c r="I268" s="60" t="s">
        <v>57</v>
      </c>
      <c r="J268" s="274">
        <v>1968</v>
      </c>
      <c r="K268" s="38">
        <f t="shared" si="30"/>
        <v>52</v>
      </c>
      <c r="L268" s="274" t="str">
        <f t="shared" si="34"/>
        <v>OK</v>
      </c>
      <c r="M268" s="266" t="s">
        <v>384</v>
      </c>
    </row>
    <row r="269" spans="1:13" s="104" customFormat="1">
      <c r="A269" s="171" t="s">
        <v>432</v>
      </c>
      <c r="B269" s="20" t="s">
        <v>452</v>
      </c>
      <c r="C269" s="79" t="s">
        <v>449</v>
      </c>
      <c r="D269" s="55" t="s">
        <v>421</v>
      </c>
      <c r="F269" s="33" t="str">
        <f t="shared" si="33"/>
        <v>む１４</v>
      </c>
      <c r="G269" s="36" t="str">
        <f t="shared" si="28"/>
        <v>村川庸子</v>
      </c>
      <c r="H269" s="55" t="str">
        <f t="shared" si="32"/>
        <v>村田ＴＣ</v>
      </c>
      <c r="I269" s="60" t="s">
        <v>57</v>
      </c>
      <c r="J269" s="274">
        <v>1969</v>
      </c>
      <c r="K269" s="38">
        <f t="shared" si="30"/>
        <v>51</v>
      </c>
      <c r="L269" s="274" t="str">
        <f t="shared" si="34"/>
        <v>OK</v>
      </c>
      <c r="M269" s="266" t="s">
        <v>448</v>
      </c>
    </row>
    <row r="270" spans="1:13" s="104" customFormat="1">
      <c r="A270" s="171" t="s">
        <v>433</v>
      </c>
      <c r="B270" s="274" t="s">
        <v>87</v>
      </c>
      <c r="C270" s="274" t="s">
        <v>453</v>
      </c>
      <c r="D270" s="55" t="s">
        <v>421</v>
      </c>
      <c r="F270" s="33" t="str">
        <f t="shared" si="33"/>
        <v>む１５</v>
      </c>
      <c r="G270" s="36" t="str">
        <f t="shared" si="28"/>
        <v>西村国太郎</v>
      </c>
      <c r="H270" s="55" t="str">
        <f t="shared" si="32"/>
        <v>村田ＴＣ</v>
      </c>
      <c r="I270" s="274" t="s">
        <v>52</v>
      </c>
      <c r="J270" s="274">
        <v>1942</v>
      </c>
      <c r="K270" s="38">
        <f t="shared" si="30"/>
        <v>78</v>
      </c>
      <c r="L270" s="274" t="str">
        <f t="shared" si="34"/>
        <v>OK</v>
      </c>
      <c r="M270" s="21" t="s">
        <v>27</v>
      </c>
    </row>
    <row r="271" spans="1:13" s="104" customFormat="1">
      <c r="A271" s="171" t="s">
        <v>436</v>
      </c>
      <c r="B271" s="274" t="s">
        <v>138</v>
      </c>
      <c r="C271" s="274" t="s">
        <v>454</v>
      </c>
      <c r="D271" s="55" t="s">
        <v>421</v>
      </c>
      <c r="E271" s="33" t="s">
        <v>25</v>
      </c>
      <c r="F271" s="33" t="str">
        <f t="shared" si="33"/>
        <v>む１６</v>
      </c>
      <c r="G271" s="274" t="str">
        <f t="shared" si="28"/>
        <v>杉山春澄</v>
      </c>
      <c r="H271" s="55" t="str">
        <f t="shared" si="32"/>
        <v>村田ＴＣ</v>
      </c>
      <c r="I271" s="274" t="s">
        <v>52</v>
      </c>
      <c r="J271" s="274">
        <v>2004</v>
      </c>
      <c r="K271" s="38">
        <f t="shared" si="30"/>
        <v>16</v>
      </c>
      <c r="L271" s="274" t="str">
        <f t="shared" si="34"/>
        <v>OK</v>
      </c>
      <c r="M271" s="266" t="s">
        <v>374</v>
      </c>
    </row>
    <row r="272" spans="1:13" s="104" customFormat="1">
      <c r="A272" s="171" t="s">
        <v>437</v>
      </c>
      <c r="B272" s="21" t="s">
        <v>991</v>
      </c>
      <c r="C272" s="21" t="s">
        <v>992</v>
      </c>
      <c r="D272" s="55" t="s">
        <v>421</v>
      </c>
      <c r="F272" s="33" t="str">
        <f t="shared" ref="F272:F277" si="35">A274</f>
        <v>む１８</v>
      </c>
      <c r="G272" s="36" t="str">
        <f t="shared" si="28"/>
        <v>藤原まい</v>
      </c>
      <c r="H272" s="55" t="str">
        <f t="shared" si="32"/>
        <v>村田ＴＣ</v>
      </c>
      <c r="I272" s="20" t="s">
        <v>57</v>
      </c>
      <c r="J272" s="274">
        <v>1992</v>
      </c>
      <c r="K272" s="38">
        <f t="shared" si="30"/>
        <v>28</v>
      </c>
      <c r="L272" s="274" t="str">
        <f t="shared" si="34"/>
        <v>OK</v>
      </c>
      <c r="M272" s="59" t="s">
        <v>614</v>
      </c>
    </row>
    <row r="273" spans="1:16" s="104" customFormat="1">
      <c r="A273" s="171" t="s">
        <v>440</v>
      </c>
      <c r="B273" s="274" t="s">
        <v>993</v>
      </c>
      <c r="C273" s="266" t="s">
        <v>994</v>
      </c>
      <c r="D273" s="55" t="s">
        <v>421</v>
      </c>
      <c r="F273" s="33" t="str">
        <f t="shared" si="35"/>
        <v>む１９</v>
      </c>
      <c r="G273" s="274" t="str">
        <f t="shared" si="28"/>
        <v>並河康訓</v>
      </c>
      <c r="H273" s="55" t="str">
        <f t="shared" si="32"/>
        <v>村田ＴＣ</v>
      </c>
      <c r="I273" s="274" t="s">
        <v>52</v>
      </c>
      <c r="J273" s="274">
        <v>1959</v>
      </c>
      <c r="K273" s="38">
        <f t="shared" si="30"/>
        <v>61</v>
      </c>
      <c r="L273" s="274" t="str">
        <f t="shared" si="34"/>
        <v>OK</v>
      </c>
      <c r="M273" s="58" t="s">
        <v>662</v>
      </c>
    </row>
    <row r="274" spans="1:16" s="104" customFormat="1">
      <c r="A274" s="171" t="s">
        <v>441</v>
      </c>
      <c r="B274" s="20" t="s">
        <v>995</v>
      </c>
      <c r="C274" s="20" t="s">
        <v>996</v>
      </c>
      <c r="D274" s="55" t="s">
        <v>421</v>
      </c>
      <c r="F274" s="33" t="str">
        <f t="shared" si="35"/>
        <v>む２０</v>
      </c>
      <c r="G274" s="36" t="str">
        <f t="shared" si="28"/>
        <v>川上美弥子</v>
      </c>
      <c r="H274" s="55" t="str">
        <f t="shared" si="32"/>
        <v>村田ＴＣ</v>
      </c>
      <c r="I274" s="20" t="s">
        <v>57</v>
      </c>
      <c r="J274" s="274">
        <v>1971</v>
      </c>
      <c r="K274" s="38">
        <f t="shared" si="30"/>
        <v>49</v>
      </c>
      <c r="L274" s="274" t="str">
        <f t="shared" si="34"/>
        <v>OK</v>
      </c>
      <c r="M274" s="54" t="s">
        <v>27</v>
      </c>
    </row>
    <row r="275" spans="1:16" s="104" customFormat="1">
      <c r="A275" s="171" t="s">
        <v>442</v>
      </c>
      <c r="B275" s="77" t="s">
        <v>997</v>
      </c>
      <c r="C275" s="77" t="s">
        <v>998</v>
      </c>
      <c r="D275" s="55" t="s">
        <v>421</v>
      </c>
      <c r="E275" s="36"/>
      <c r="F275" s="33" t="str">
        <f t="shared" si="35"/>
        <v>む２１</v>
      </c>
      <c r="G275" s="77" t="str">
        <f t="shared" si="28"/>
        <v>的場弘明</v>
      </c>
      <c r="H275" s="55" t="str">
        <f t="shared" si="32"/>
        <v>村田ＴＣ</v>
      </c>
      <c r="I275" s="55" t="s">
        <v>10</v>
      </c>
      <c r="J275" s="78">
        <v>1964</v>
      </c>
      <c r="K275" s="38">
        <f t="shared" si="30"/>
        <v>56</v>
      </c>
      <c r="L275" s="34" t="str">
        <f t="shared" si="34"/>
        <v>OK</v>
      </c>
      <c r="M275" s="58" t="s">
        <v>999</v>
      </c>
    </row>
    <row r="276" spans="1:16" s="104" customFormat="1">
      <c r="A276" s="171" t="s">
        <v>443</v>
      </c>
      <c r="B276" s="199" t="s">
        <v>11</v>
      </c>
      <c r="C276" s="199" t="s">
        <v>1000</v>
      </c>
      <c r="D276" s="158" t="s">
        <v>421</v>
      </c>
      <c r="E276" s="200"/>
      <c r="F276" s="81" t="str">
        <f t="shared" si="35"/>
        <v>む２２</v>
      </c>
      <c r="G276" s="199" t="str">
        <f t="shared" si="28"/>
        <v>土田典人</v>
      </c>
      <c r="H276" s="55" t="str">
        <f t="shared" si="32"/>
        <v>村田ＴＣ</v>
      </c>
      <c r="I276" s="158" t="s">
        <v>10</v>
      </c>
      <c r="J276" s="201">
        <v>1963</v>
      </c>
      <c r="K276" s="161">
        <f t="shared" si="30"/>
        <v>57</v>
      </c>
      <c r="L276" s="162" t="str">
        <f>IF(G276="","",IF(COUNTIF($G$18:$G$592,G276)&gt;1,"2重登録","OK"))</f>
        <v>OK</v>
      </c>
      <c r="M276" s="202" t="s">
        <v>999</v>
      </c>
    </row>
    <row r="277" spans="1:16" s="104" customFormat="1">
      <c r="A277" s="171" t="s">
        <v>444</v>
      </c>
      <c r="B277" s="199" t="s">
        <v>1001</v>
      </c>
      <c r="C277" s="199" t="s">
        <v>1002</v>
      </c>
      <c r="D277" s="158" t="s">
        <v>421</v>
      </c>
      <c r="E277" s="200"/>
      <c r="F277" s="81" t="str">
        <f t="shared" si="35"/>
        <v>む２３</v>
      </c>
      <c r="G277" s="199" t="str">
        <f t="shared" si="28"/>
        <v>荒深透</v>
      </c>
      <c r="H277" s="55" t="str">
        <f t="shared" si="32"/>
        <v>村田ＴＣ</v>
      </c>
      <c r="I277" s="158" t="s">
        <v>10</v>
      </c>
      <c r="J277" s="201">
        <v>1976</v>
      </c>
      <c r="K277" s="161">
        <f t="shared" si="30"/>
        <v>44</v>
      </c>
      <c r="L277" s="162" t="str">
        <f>IF(G277="","",IF(COUNTIF($G$18:$G$592,G277)&gt;1,"2重登録","OK"))</f>
        <v>OK</v>
      </c>
      <c r="M277" s="203" t="s">
        <v>27</v>
      </c>
    </row>
    <row r="278" spans="1:16" s="104" customFormat="1">
      <c r="A278" s="171" t="s">
        <v>445</v>
      </c>
      <c r="B278" s="204" t="s">
        <v>1003</v>
      </c>
      <c r="C278" s="204" t="s">
        <v>1004</v>
      </c>
      <c r="D278" s="158" t="s">
        <v>421</v>
      </c>
      <c r="E278" s="200"/>
      <c r="F278" s="81" t="str">
        <f>A278</f>
        <v>む２２</v>
      </c>
      <c r="G278" s="199" t="str">
        <f t="shared" si="28"/>
        <v>本池清子</v>
      </c>
      <c r="H278" s="158" t="s">
        <v>660</v>
      </c>
      <c r="I278" s="205" t="s">
        <v>57</v>
      </c>
      <c r="J278" s="201">
        <v>1967</v>
      </c>
      <c r="K278" s="161">
        <f t="shared" si="30"/>
        <v>53</v>
      </c>
      <c r="L278" s="162" t="str">
        <f>IF(G278="","",IF(COUNTIF($G$7:$G$569,G278)&gt;1,"2重登録","OK"))</f>
        <v>OK</v>
      </c>
      <c r="M278" s="202" t="s">
        <v>374</v>
      </c>
      <c r="N278" s="23"/>
      <c r="O278" s="23"/>
      <c r="P278" s="23"/>
    </row>
    <row r="279" spans="1:16" s="104" customFormat="1">
      <c r="A279" s="171" t="s">
        <v>446</v>
      </c>
      <c r="B279" s="204" t="s">
        <v>1005</v>
      </c>
      <c r="C279" s="204" t="s">
        <v>1006</v>
      </c>
      <c r="D279" s="158" t="s">
        <v>421</v>
      </c>
      <c r="E279" s="200"/>
      <c r="F279" s="81" t="str">
        <f>A279</f>
        <v>む２３</v>
      </c>
      <c r="G279" s="199" t="str">
        <f t="shared" si="28"/>
        <v>西村文代</v>
      </c>
      <c r="H279" s="158" t="s">
        <v>660</v>
      </c>
      <c r="I279" s="205" t="s">
        <v>57</v>
      </c>
      <c r="J279" s="201">
        <v>1964</v>
      </c>
      <c r="K279" s="161">
        <f t="shared" si="30"/>
        <v>56</v>
      </c>
      <c r="L279" s="162" t="str">
        <f>IF(G279="","",IF(COUNTIF($G$7:$G$569,G279)&gt;1,"2重登録","OK"))</f>
        <v>OK</v>
      </c>
      <c r="M279" s="202" t="s">
        <v>367</v>
      </c>
      <c r="N279" s="23"/>
      <c r="O279" s="23"/>
      <c r="P279" s="23"/>
    </row>
    <row r="280" spans="1:16" s="104" customFormat="1">
      <c r="A280" s="171" t="s">
        <v>447</v>
      </c>
      <c r="B280" s="204" t="s">
        <v>1007</v>
      </c>
      <c r="C280" s="204" t="s">
        <v>1008</v>
      </c>
      <c r="D280" s="158" t="s">
        <v>421</v>
      </c>
      <c r="E280" s="200"/>
      <c r="F280" s="81" t="str">
        <f>A280</f>
        <v>む２４</v>
      </c>
      <c r="G280" s="199" t="str">
        <f t="shared" si="28"/>
        <v>中野美和</v>
      </c>
      <c r="H280" s="158" t="s">
        <v>660</v>
      </c>
      <c r="I280" s="205" t="s">
        <v>57</v>
      </c>
      <c r="J280" s="201">
        <v>1964</v>
      </c>
      <c r="K280" s="206">
        <f t="shared" si="30"/>
        <v>56</v>
      </c>
      <c r="L280" s="207" t="str">
        <f>IF(G280="","",IF(COUNTIF($G$7:$G$569,G280)&gt;1,"2重登録","OK"))</f>
        <v>OK</v>
      </c>
      <c r="M280" s="208" t="s">
        <v>990</v>
      </c>
      <c r="N280" s="23"/>
      <c r="O280" s="23"/>
      <c r="P280" s="23"/>
    </row>
    <row r="281" spans="1:16" s="104" customFormat="1">
      <c r="A281" s="171"/>
      <c r="B281" s="199"/>
      <c r="C281" s="199"/>
      <c r="D281" s="158"/>
      <c r="E281" s="200"/>
      <c r="F281" s="81"/>
      <c r="G281" s="199"/>
      <c r="H281" s="55"/>
      <c r="I281" s="158"/>
      <c r="J281" s="201"/>
      <c r="K281" s="161"/>
      <c r="L281" s="162"/>
      <c r="M281" s="209"/>
    </row>
    <row r="282" spans="1:16" s="104" customFormat="1">
      <c r="A282" s="171"/>
      <c r="B282" s="199"/>
      <c r="C282" s="199"/>
      <c r="D282" s="158"/>
      <c r="E282" s="200"/>
      <c r="F282" s="81"/>
      <c r="G282" s="199"/>
      <c r="H282" s="55"/>
      <c r="I282" s="158"/>
      <c r="J282" s="201"/>
      <c r="K282" s="161"/>
      <c r="L282" s="162"/>
      <c r="M282" s="209"/>
    </row>
    <row r="283" spans="1:16" s="104" customFormat="1">
      <c r="A283" s="171"/>
      <c r="B283" s="199"/>
      <c r="C283" s="199"/>
      <c r="D283" s="158"/>
      <c r="E283" s="200"/>
      <c r="F283" s="81"/>
      <c r="G283" s="199"/>
      <c r="H283" s="55"/>
      <c r="I283" s="158"/>
      <c r="J283" s="201"/>
      <c r="K283" s="161"/>
      <c r="L283" s="162"/>
      <c r="M283" s="209"/>
    </row>
    <row r="284" spans="1:16" s="104" customFormat="1">
      <c r="A284" s="171"/>
      <c r="B284" s="33"/>
      <c r="C284" s="199"/>
      <c r="D284" s="158"/>
      <c r="E284" s="200"/>
      <c r="F284" s="81"/>
      <c r="G284" s="199"/>
      <c r="H284" s="55"/>
      <c r="I284" s="158"/>
      <c r="J284" s="201"/>
      <c r="K284" s="161"/>
      <c r="L284" s="162"/>
      <c r="M284" s="209"/>
    </row>
    <row r="285" spans="1:16" s="104" customFormat="1">
      <c r="A285" s="171"/>
      <c r="B285" s="199"/>
      <c r="C285" s="199"/>
      <c r="D285" s="158"/>
      <c r="E285" s="200"/>
      <c r="F285" s="81"/>
      <c r="G285" s="199"/>
      <c r="H285" s="55"/>
      <c r="I285" s="158"/>
      <c r="J285" s="201"/>
      <c r="K285" s="161"/>
      <c r="L285" s="162"/>
      <c r="M285" s="209"/>
    </row>
    <row r="286" spans="1:16" s="104" customFormat="1">
      <c r="A286" s="171"/>
      <c r="B286" s="199"/>
      <c r="C286" s="199"/>
      <c r="D286" s="158"/>
      <c r="E286" s="200"/>
      <c r="F286" s="81"/>
      <c r="G286" s="199"/>
      <c r="H286" s="55"/>
      <c r="I286" s="158"/>
      <c r="J286" s="201"/>
      <c r="K286" s="161"/>
      <c r="L286" s="162"/>
      <c r="M286" s="209"/>
    </row>
    <row r="287" spans="1:16" s="104" customFormat="1">
      <c r="A287" s="171"/>
      <c r="B287" s="77"/>
      <c r="C287" s="77"/>
      <c r="D287" s="55"/>
      <c r="E287" s="36"/>
      <c r="F287" s="33"/>
      <c r="G287" s="36"/>
      <c r="H287" s="55"/>
      <c r="I287" s="55"/>
      <c r="J287" s="78"/>
      <c r="K287" s="38" t="str">
        <f>IF(J287="","",(2019-J287))</f>
        <v/>
      </c>
      <c r="L287" s="274" t="str">
        <f t="shared" ref="L287:L303" si="36">IF(G287="","",IF(COUNTIF($G$22:$G$538,G287)&gt;1,"2重登録","OK"))</f>
        <v/>
      </c>
      <c r="M287" s="55"/>
      <c r="N287" s="33"/>
      <c r="O287" s="33"/>
    </row>
    <row r="288" spans="1:16" s="104" customFormat="1">
      <c r="A288" s="171"/>
      <c r="B288" s="36"/>
      <c r="C288" s="36"/>
      <c r="D288" s="348" t="s">
        <v>1009</v>
      </c>
      <c r="E288" s="348"/>
      <c r="F288" s="348"/>
      <c r="G288" s="348"/>
      <c r="H288" s="36"/>
      <c r="I288" s="278"/>
      <c r="J288" s="39"/>
      <c r="K288" s="38" t="str">
        <f>IF(J288="","",(2019-J288))</f>
        <v/>
      </c>
      <c r="L288" s="274" t="str">
        <f t="shared" si="36"/>
        <v/>
      </c>
      <c r="M288" s="40"/>
      <c r="N288" s="33"/>
      <c r="O288" s="33"/>
    </row>
    <row r="289" spans="1:15">
      <c r="B289" s="348" t="s">
        <v>1010</v>
      </c>
      <c r="C289" s="348"/>
      <c r="D289" s="348"/>
      <c r="E289" s="348"/>
      <c r="F289" s="348"/>
      <c r="G289" s="348"/>
      <c r="H289" s="33" t="s">
        <v>23</v>
      </c>
      <c r="I289" s="335" t="s">
        <v>24</v>
      </c>
      <c r="J289" s="335"/>
      <c r="K289" s="335"/>
      <c r="L289" s="274" t="str">
        <f t="shared" si="36"/>
        <v/>
      </c>
      <c r="M289" s="104"/>
      <c r="N289" s="104"/>
      <c r="O289" s="104"/>
    </row>
    <row r="290" spans="1:15">
      <c r="B290" s="348"/>
      <c r="C290" s="348"/>
      <c r="D290" s="348"/>
      <c r="E290" s="348"/>
      <c r="F290" s="348"/>
      <c r="G290" s="348"/>
      <c r="H290" s="35">
        <f>COUNTIF(M293:N307,"東近江市")</f>
        <v>7</v>
      </c>
      <c r="I290" s="336">
        <f>(H290/RIGHT(A307,2))</f>
        <v>0.46666666666666667</v>
      </c>
      <c r="J290" s="336"/>
      <c r="K290" s="336"/>
      <c r="L290" s="274" t="str">
        <f t="shared" si="36"/>
        <v/>
      </c>
      <c r="M290" s="104"/>
      <c r="N290" s="104"/>
      <c r="O290" s="104"/>
    </row>
    <row r="291" spans="1:15" s="104" customFormat="1">
      <c r="A291" s="102"/>
      <c r="B291" s="36" t="s">
        <v>16</v>
      </c>
      <c r="C291" s="36"/>
      <c r="D291" s="273"/>
      <c r="E291" s="33"/>
      <c r="F291" s="34"/>
      <c r="G291" s="33"/>
      <c r="H291" s="33"/>
      <c r="I291" s="33"/>
      <c r="J291" s="37"/>
      <c r="K291" s="38"/>
      <c r="L291" s="274" t="str">
        <f t="shared" si="36"/>
        <v/>
      </c>
      <c r="M291" s="33"/>
    </row>
    <row r="292" spans="1:15" s="104" customFormat="1">
      <c r="A292" s="102"/>
      <c r="B292" s="356" t="s">
        <v>151</v>
      </c>
      <c r="C292" s="337"/>
      <c r="D292" s="33"/>
      <c r="E292" s="33"/>
      <c r="F292" s="34"/>
      <c r="G292" s="33" t="str">
        <f t="shared" ref="G292:G307" si="37">B292&amp;C292</f>
        <v>湖東プラチナ</v>
      </c>
      <c r="H292" s="33"/>
      <c r="I292" s="33"/>
      <c r="J292" s="37"/>
      <c r="K292" s="38" t="s">
        <v>455</v>
      </c>
      <c r="L292" s="274" t="str">
        <f t="shared" si="36"/>
        <v>OK</v>
      </c>
      <c r="M292" s="33"/>
    </row>
    <row r="293" spans="1:15" s="104" customFormat="1">
      <c r="A293" s="65" t="s">
        <v>456</v>
      </c>
      <c r="B293" s="66" t="s">
        <v>1011</v>
      </c>
      <c r="C293" s="36" t="s">
        <v>1012</v>
      </c>
      <c r="D293" s="33" t="s">
        <v>16</v>
      </c>
      <c r="E293" s="33"/>
      <c r="F293" s="34" t="str">
        <f t="shared" ref="F293:F307" si="38">A293</f>
        <v>ぷ０１</v>
      </c>
      <c r="G293" s="33" t="str">
        <f t="shared" si="37"/>
        <v>青井亘</v>
      </c>
      <c r="H293" s="278" t="str">
        <f>$B$292</f>
        <v>湖東プラチナ</v>
      </c>
      <c r="I293" s="278" t="s">
        <v>52</v>
      </c>
      <c r="J293" s="39">
        <v>1954</v>
      </c>
      <c r="K293" s="38">
        <f t="shared" ref="K293:K307" si="39">IF(J293="","",(2020-J293))</f>
        <v>66</v>
      </c>
      <c r="L293" s="274" t="str">
        <f t="shared" si="36"/>
        <v>OK</v>
      </c>
      <c r="M293" s="65" t="s">
        <v>177</v>
      </c>
      <c r="N293" s="102"/>
    </row>
    <row r="294" spans="1:15" s="104" customFormat="1">
      <c r="A294" s="65" t="s">
        <v>457</v>
      </c>
      <c r="B294" s="33" t="s">
        <v>1013</v>
      </c>
      <c r="C294" s="33" t="s">
        <v>1014</v>
      </c>
      <c r="D294" s="33" t="s">
        <v>16</v>
      </c>
      <c r="E294" s="33"/>
      <c r="F294" s="33" t="str">
        <f t="shared" si="38"/>
        <v>ぷ０２</v>
      </c>
      <c r="G294" s="33" t="str">
        <f t="shared" si="37"/>
        <v>羽田昭夫</v>
      </c>
      <c r="H294" s="278" t="str">
        <f t="shared" ref="H294:H307" si="40">$B$292</f>
        <v>湖東プラチナ</v>
      </c>
      <c r="I294" s="278" t="s">
        <v>52</v>
      </c>
      <c r="J294" s="37">
        <v>1943</v>
      </c>
      <c r="K294" s="38">
        <f t="shared" si="39"/>
        <v>77</v>
      </c>
      <c r="L294" s="274" t="str">
        <f t="shared" si="36"/>
        <v>OK</v>
      </c>
      <c r="M294" s="65" t="s">
        <v>1015</v>
      </c>
      <c r="N294" s="102"/>
    </row>
    <row r="295" spans="1:15" s="104" customFormat="1">
      <c r="A295" s="65" t="s">
        <v>663</v>
      </c>
      <c r="B295" s="66" t="s">
        <v>153</v>
      </c>
      <c r="C295" s="36" t="s">
        <v>1016</v>
      </c>
      <c r="D295" s="33" t="s">
        <v>16</v>
      </c>
      <c r="E295" s="33"/>
      <c r="F295" s="34" t="str">
        <f t="shared" si="38"/>
        <v>ぷ０３</v>
      </c>
      <c r="G295" s="33" t="str">
        <f t="shared" si="37"/>
        <v>藤本昌彦</v>
      </c>
      <c r="H295" s="278" t="str">
        <f t="shared" si="40"/>
        <v>湖東プラチナ</v>
      </c>
      <c r="I295" s="278" t="s">
        <v>52</v>
      </c>
      <c r="J295" s="39">
        <v>1939</v>
      </c>
      <c r="K295" s="38">
        <f t="shared" si="39"/>
        <v>81</v>
      </c>
      <c r="L295" s="274" t="str">
        <f t="shared" si="36"/>
        <v>OK</v>
      </c>
      <c r="M295" s="65" t="s">
        <v>177</v>
      </c>
      <c r="N295" s="102"/>
    </row>
    <row r="296" spans="1:15" s="104" customFormat="1">
      <c r="A296" s="65" t="s">
        <v>664</v>
      </c>
      <c r="B296" s="54" t="s">
        <v>1017</v>
      </c>
      <c r="C296" s="54" t="s">
        <v>1018</v>
      </c>
      <c r="D296" s="33" t="s">
        <v>16</v>
      </c>
      <c r="E296" s="33"/>
      <c r="F296" s="34" t="str">
        <f t="shared" si="38"/>
        <v>ぷ０４</v>
      </c>
      <c r="G296" s="33" t="str">
        <f t="shared" si="37"/>
        <v>森谷洋子</v>
      </c>
      <c r="H296" s="278" t="str">
        <f t="shared" si="40"/>
        <v>湖東プラチナ</v>
      </c>
      <c r="I296" s="278" t="s">
        <v>233</v>
      </c>
      <c r="J296" s="39">
        <v>1951</v>
      </c>
      <c r="K296" s="38">
        <f t="shared" si="39"/>
        <v>69</v>
      </c>
      <c r="L296" s="274" t="str">
        <f t="shared" si="36"/>
        <v>OK</v>
      </c>
      <c r="M296" s="65" t="s">
        <v>258</v>
      </c>
      <c r="N296" s="102"/>
    </row>
    <row r="297" spans="1:15" s="104" customFormat="1">
      <c r="A297" s="65" t="s">
        <v>665</v>
      </c>
      <c r="B297" s="66" t="s">
        <v>1019</v>
      </c>
      <c r="C297" s="36" t="s">
        <v>1020</v>
      </c>
      <c r="D297" s="33" t="s">
        <v>16</v>
      </c>
      <c r="E297" s="33"/>
      <c r="F297" s="34" t="str">
        <f t="shared" si="38"/>
        <v>ぷ０５</v>
      </c>
      <c r="G297" s="33" t="str">
        <f t="shared" si="37"/>
        <v>安田和彦</v>
      </c>
      <c r="H297" s="278" t="str">
        <f t="shared" si="40"/>
        <v>湖東プラチナ</v>
      </c>
      <c r="I297" s="278" t="s">
        <v>52</v>
      </c>
      <c r="J297" s="39">
        <v>1945</v>
      </c>
      <c r="K297" s="38">
        <f t="shared" si="39"/>
        <v>75</v>
      </c>
      <c r="L297" s="274" t="str">
        <f t="shared" si="36"/>
        <v>OK</v>
      </c>
      <c r="M297" s="65" t="s">
        <v>177</v>
      </c>
      <c r="N297" s="102"/>
    </row>
    <row r="298" spans="1:15" s="104" customFormat="1">
      <c r="A298" s="65" t="s">
        <v>666</v>
      </c>
      <c r="B298" s="66" t="s">
        <v>1021</v>
      </c>
      <c r="C298" s="36" t="s">
        <v>1022</v>
      </c>
      <c r="D298" s="33" t="s">
        <v>16</v>
      </c>
      <c r="E298" s="33"/>
      <c r="F298" s="34" t="str">
        <f t="shared" si="38"/>
        <v>ぷ０６</v>
      </c>
      <c r="G298" s="33" t="str">
        <f t="shared" si="37"/>
        <v>吉田知司</v>
      </c>
      <c r="H298" s="278" t="str">
        <f t="shared" si="40"/>
        <v>湖東プラチナ</v>
      </c>
      <c r="I298" s="278" t="s">
        <v>52</v>
      </c>
      <c r="J298" s="39">
        <v>1948</v>
      </c>
      <c r="K298" s="38">
        <f t="shared" si="39"/>
        <v>72</v>
      </c>
      <c r="L298" s="274" t="str">
        <f t="shared" si="36"/>
        <v>OK</v>
      </c>
      <c r="M298" s="40" t="s">
        <v>27</v>
      </c>
    </row>
    <row r="299" spans="1:15" s="104" customFormat="1">
      <c r="A299" s="65" t="s">
        <v>667</v>
      </c>
      <c r="B299" s="33" t="s">
        <v>191</v>
      </c>
      <c r="C299" s="33" t="s">
        <v>1023</v>
      </c>
      <c r="D299" s="33" t="s">
        <v>16</v>
      </c>
      <c r="E299" s="33"/>
      <c r="F299" s="33" t="str">
        <f t="shared" si="38"/>
        <v>ぷ０７</v>
      </c>
      <c r="G299" s="33" t="str">
        <f t="shared" si="37"/>
        <v>鈴木英夫</v>
      </c>
      <c r="H299" s="278" t="str">
        <f t="shared" si="40"/>
        <v>湖東プラチナ</v>
      </c>
      <c r="I299" s="278" t="s">
        <v>52</v>
      </c>
      <c r="J299" s="37">
        <v>1955</v>
      </c>
      <c r="K299" s="38">
        <f t="shared" si="39"/>
        <v>65</v>
      </c>
      <c r="L299" s="274" t="str">
        <f t="shared" si="36"/>
        <v>OK</v>
      </c>
      <c r="M299" s="40" t="s">
        <v>27</v>
      </c>
    </row>
    <row r="300" spans="1:15" s="104" customFormat="1">
      <c r="A300" s="65" t="s">
        <v>668</v>
      </c>
      <c r="B300" s="66" t="s">
        <v>61</v>
      </c>
      <c r="C300" s="36" t="s">
        <v>1024</v>
      </c>
      <c r="D300" s="33" t="s">
        <v>16</v>
      </c>
      <c r="E300" s="33"/>
      <c r="F300" s="34" t="str">
        <f t="shared" si="38"/>
        <v>ぷ０８</v>
      </c>
      <c r="G300" s="33" t="str">
        <f t="shared" si="37"/>
        <v>谷口一男</v>
      </c>
      <c r="H300" s="278" t="str">
        <f t="shared" si="40"/>
        <v>湖東プラチナ</v>
      </c>
      <c r="I300" s="278" t="s">
        <v>52</v>
      </c>
      <c r="J300" s="39">
        <v>1947</v>
      </c>
      <c r="K300" s="38">
        <f t="shared" si="39"/>
        <v>73</v>
      </c>
      <c r="L300" s="274" t="str">
        <f t="shared" si="36"/>
        <v>OK</v>
      </c>
      <c r="M300" s="40" t="s">
        <v>27</v>
      </c>
    </row>
    <row r="301" spans="1:15" s="104" customFormat="1">
      <c r="A301" s="65" t="s">
        <v>669</v>
      </c>
      <c r="B301" s="55" t="s">
        <v>1025</v>
      </c>
      <c r="C301" s="55" t="s">
        <v>1026</v>
      </c>
      <c r="D301" s="33" t="s">
        <v>16</v>
      </c>
      <c r="E301" s="33"/>
      <c r="F301" s="34" t="str">
        <f t="shared" si="38"/>
        <v>ぷ０９</v>
      </c>
      <c r="G301" s="33" t="str">
        <f t="shared" si="37"/>
        <v>鶴田進</v>
      </c>
      <c r="H301" s="278" t="str">
        <f t="shared" si="40"/>
        <v>湖東プラチナ</v>
      </c>
      <c r="I301" s="278" t="s">
        <v>52</v>
      </c>
      <c r="J301" s="39">
        <v>1950</v>
      </c>
      <c r="K301" s="38">
        <f t="shared" si="39"/>
        <v>70</v>
      </c>
      <c r="L301" s="274" t="str">
        <f t="shared" si="36"/>
        <v>OK</v>
      </c>
      <c r="M301" s="65" t="s">
        <v>177</v>
      </c>
    </row>
    <row r="302" spans="1:15" s="104" customFormat="1">
      <c r="A302" s="65" t="s">
        <v>670</v>
      </c>
      <c r="B302" s="210" t="s">
        <v>1027</v>
      </c>
      <c r="C302" s="42" t="s">
        <v>1028</v>
      </c>
      <c r="D302" s="33" t="s">
        <v>16</v>
      </c>
      <c r="E302" s="33"/>
      <c r="F302" s="34" t="str">
        <f t="shared" si="38"/>
        <v>ぷ１０</v>
      </c>
      <c r="G302" s="33" t="str">
        <f t="shared" si="37"/>
        <v>堀部品子</v>
      </c>
      <c r="H302" s="278" t="str">
        <f t="shared" si="40"/>
        <v>湖東プラチナ</v>
      </c>
      <c r="I302" s="278" t="s">
        <v>233</v>
      </c>
      <c r="J302" s="39">
        <v>1951</v>
      </c>
      <c r="K302" s="38">
        <f t="shared" si="39"/>
        <v>69</v>
      </c>
      <c r="L302" s="274" t="str">
        <f t="shared" si="36"/>
        <v>OK</v>
      </c>
      <c r="M302" s="40" t="s">
        <v>27</v>
      </c>
    </row>
    <row r="303" spans="1:15" s="104" customFormat="1">
      <c r="A303" s="65" t="s">
        <v>671</v>
      </c>
      <c r="B303" s="66" t="s">
        <v>1029</v>
      </c>
      <c r="C303" s="36" t="s">
        <v>572</v>
      </c>
      <c r="D303" s="33" t="s">
        <v>16</v>
      </c>
      <c r="E303" s="33"/>
      <c r="F303" s="34" t="str">
        <f t="shared" si="38"/>
        <v>ぷ１１</v>
      </c>
      <c r="G303" s="33" t="str">
        <f t="shared" si="37"/>
        <v>油利亨</v>
      </c>
      <c r="H303" s="278" t="str">
        <f t="shared" si="40"/>
        <v>湖東プラチナ</v>
      </c>
      <c r="I303" s="278" t="s">
        <v>52</v>
      </c>
      <c r="J303" s="39">
        <v>1955</v>
      </c>
      <c r="K303" s="38">
        <f t="shared" si="39"/>
        <v>65</v>
      </c>
      <c r="L303" s="274" t="str">
        <f t="shared" si="36"/>
        <v>OK</v>
      </c>
      <c r="M303" s="40" t="s">
        <v>27</v>
      </c>
    </row>
    <row r="304" spans="1:15" s="104" customFormat="1">
      <c r="A304" s="65" t="s">
        <v>672</v>
      </c>
      <c r="B304" s="42" t="s">
        <v>1030</v>
      </c>
      <c r="C304" s="42" t="s">
        <v>1031</v>
      </c>
      <c r="D304" s="33" t="s">
        <v>16</v>
      </c>
      <c r="E304" s="33"/>
      <c r="F304" s="33" t="str">
        <f t="shared" si="38"/>
        <v>ぷ１２</v>
      </c>
      <c r="G304" s="33" t="str">
        <f t="shared" si="37"/>
        <v>村田朋子</v>
      </c>
      <c r="H304" s="278" t="str">
        <f t="shared" si="40"/>
        <v>湖東プラチナ</v>
      </c>
      <c r="I304" s="278" t="s">
        <v>233</v>
      </c>
      <c r="J304" s="37">
        <v>1959</v>
      </c>
      <c r="K304" s="38">
        <f t="shared" si="39"/>
        <v>61</v>
      </c>
      <c r="L304" s="274" t="str">
        <f>IF(G304="","",IF(COUNTIF($G$15:$G$397,G304)&gt;1,"2重登録","OK"))</f>
        <v>OK</v>
      </c>
      <c r="M304" s="40" t="s">
        <v>27</v>
      </c>
    </row>
    <row r="305" spans="1:14" s="104" customFormat="1">
      <c r="A305" s="65" t="s">
        <v>673</v>
      </c>
      <c r="B305" s="66" t="s">
        <v>1032</v>
      </c>
      <c r="C305" s="36" t="s">
        <v>1033</v>
      </c>
      <c r="D305" s="33" t="s">
        <v>16</v>
      </c>
      <c r="E305" s="33"/>
      <c r="F305" s="34" t="str">
        <f t="shared" si="38"/>
        <v>ぷ１３</v>
      </c>
      <c r="G305" s="33" t="str">
        <f t="shared" si="37"/>
        <v>小柳寛明</v>
      </c>
      <c r="H305" s="278" t="str">
        <f t="shared" si="40"/>
        <v>湖東プラチナ</v>
      </c>
      <c r="I305" s="278" t="s">
        <v>52</v>
      </c>
      <c r="J305" s="39">
        <v>1953</v>
      </c>
      <c r="K305" s="38">
        <f t="shared" si="39"/>
        <v>67</v>
      </c>
      <c r="L305" s="274" t="str">
        <f>IF(G305="","",IF(COUNTIF($G$22:$G$538,G305)&gt;1,"2重登録","OK"))</f>
        <v>OK</v>
      </c>
      <c r="M305" s="65" t="s">
        <v>1034</v>
      </c>
    </row>
    <row r="306" spans="1:14" s="104" customFormat="1">
      <c r="A306" s="65" t="s">
        <v>674</v>
      </c>
      <c r="B306" s="55" t="s">
        <v>1035</v>
      </c>
      <c r="C306" s="55" t="s">
        <v>1036</v>
      </c>
      <c r="D306" s="33" t="s">
        <v>16</v>
      </c>
      <c r="E306" s="33"/>
      <c r="F306" s="34" t="str">
        <f t="shared" si="38"/>
        <v>ぷ１４</v>
      </c>
      <c r="G306" s="33" t="str">
        <f t="shared" si="37"/>
        <v>堀川敬児</v>
      </c>
      <c r="H306" s="278" t="str">
        <f t="shared" si="40"/>
        <v>湖東プラチナ</v>
      </c>
      <c r="I306" s="278" t="s">
        <v>52</v>
      </c>
      <c r="J306" s="39">
        <v>1952</v>
      </c>
      <c r="K306" s="38">
        <f t="shared" si="39"/>
        <v>68</v>
      </c>
      <c r="L306" s="274" t="str">
        <f>IF(G306="","",IF(COUNTIF($G$22:$G$538,G306)&gt;1,"2重登録","OK"))</f>
        <v>OK</v>
      </c>
      <c r="M306" s="65" t="s">
        <v>177</v>
      </c>
    </row>
    <row r="307" spans="1:14" s="104" customFormat="1">
      <c r="A307" s="65" t="s">
        <v>675</v>
      </c>
      <c r="B307" s="66" t="s">
        <v>1037</v>
      </c>
      <c r="C307" s="36" t="s">
        <v>1038</v>
      </c>
      <c r="D307" s="33" t="s">
        <v>16</v>
      </c>
      <c r="E307" s="33"/>
      <c r="F307" s="34" t="str">
        <f t="shared" si="38"/>
        <v>ぷ１５</v>
      </c>
      <c r="G307" s="33" t="str">
        <f t="shared" si="37"/>
        <v>高田洋治</v>
      </c>
      <c r="H307" s="278" t="str">
        <f t="shared" si="40"/>
        <v>湖東プラチナ</v>
      </c>
      <c r="I307" s="278" t="s">
        <v>52</v>
      </c>
      <c r="J307" s="39">
        <v>1942</v>
      </c>
      <c r="K307" s="38">
        <f t="shared" si="39"/>
        <v>78</v>
      </c>
      <c r="L307" s="274" t="str">
        <f>IF(G307="","",IF(COUNTIF($G$22:$G$538,G307)&gt;1,"2重登録","OK"))</f>
        <v>OK</v>
      </c>
      <c r="M307" s="40" t="s">
        <v>27</v>
      </c>
    </row>
    <row r="308" spans="1:14" s="104" customFormat="1">
      <c r="A308" s="163"/>
      <c r="B308" s="81"/>
      <c r="C308" s="81"/>
      <c r="D308" s="81"/>
      <c r="E308" s="81"/>
      <c r="F308" s="81"/>
      <c r="G308" s="33"/>
      <c r="H308" s="81"/>
      <c r="I308" s="81"/>
      <c r="J308" s="80"/>
      <c r="K308" s="37"/>
      <c r="L308" s="274" t="str">
        <f>IF(G308="","",IF(COUNTIF($G$22:$G$538,G308)&gt;1,"2重登録","OK"))</f>
        <v/>
      </c>
      <c r="M308" s="81"/>
    </row>
    <row r="309" spans="1:14" s="104" customFormat="1">
      <c r="A309" s="163"/>
      <c r="B309" s="82"/>
      <c r="C309" s="82"/>
      <c r="D309" s="81"/>
      <c r="E309" s="81"/>
      <c r="F309" s="81"/>
      <c r="G309" s="33"/>
      <c r="H309" s="81"/>
      <c r="I309" s="53"/>
      <c r="J309" s="80"/>
      <c r="K309" s="37"/>
      <c r="L309" s="34"/>
      <c r="M309" s="81"/>
    </row>
    <row r="310" spans="1:14" s="104" customFormat="1">
      <c r="A310" s="163"/>
      <c r="B310" s="82"/>
      <c r="C310" s="82"/>
      <c r="D310" s="81"/>
      <c r="E310" s="81"/>
      <c r="F310" s="81"/>
      <c r="G310" s="33"/>
      <c r="H310" s="81"/>
      <c r="I310" s="53"/>
      <c r="J310" s="80"/>
      <c r="K310" s="37"/>
      <c r="L310" s="34"/>
      <c r="M310" s="81"/>
    </row>
    <row r="311" spans="1:14" s="104" customFormat="1">
      <c r="A311" s="65"/>
      <c r="B311" s="338" t="s">
        <v>676</v>
      </c>
      <c r="C311" s="338"/>
      <c r="D311" s="338"/>
      <c r="E311" s="339" t="s">
        <v>677</v>
      </c>
      <c r="F311" s="339"/>
      <c r="G311" s="339"/>
      <c r="H311" s="339"/>
      <c r="I311" s="65" t="s">
        <v>23</v>
      </c>
      <c r="J311" s="102"/>
      <c r="K311" s="102"/>
      <c r="L311" s="65" t="s">
        <v>24</v>
      </c>
      <c r="M311" s="65"/>
      <c r="N311" s="40"/>
    </row>
    <row r="312" spans="1:14" s="104" customFormat="1">
      <c r="A312" s="65"/>
      <c r="B312" s="338"/>
      <c r="C312" s="338"/>
      <c r="D312" s="338"/>
      <c r="E312" s="339"/>
      <c r="F312" s="339"/>
      <c r="G312" s="339"/>
      <c r="H312" s="339"/>
      <c r="I312" s="338">
        <f>COUNTIF($M$316:$M$323,"東近江市")</f>
        <v>0</v>
      </c>
      <c r="J312" s="338">
        <f>COUNTIF($M$296:$M$310,"東近江市")</f>
        <v>7</v>
      </c>
      <c r="K312" s="102"/>
      <c r="L312" s="352">
        <v>0</v>
      </c>
      <c r="M312" s="352" t="e">
        <f>(L312/RIGHT(#REF!,2))</f>
        <v>#REF!</v>
      </c>
      <c r="N312" s="40"/>
    </row>
    <row r="313" spans="1:14">
      <c r="A313" s="33"/>
      <c r="B313" s="36" t="s">
        <v>1159</v>
      </c>
      <c r="C313" s="36"/>
      <c r="D313" s="273"/>
      <c r="F313" s="34">
        <f t="shared" ref="F313:F322" si="41">A313</f>
        <v>0</v>
      </c>
      <c r="K313" s="38" t="str">
        <f>IF(J313="","",(2012-J313))</f>
        <v/>
      </c>
      <c r="L313" s="34" t="str">
        <f t="shared" ref="L313:L322" si="42">IF(G313="","",IF(COUNTIF($G$3:$G$627,G313)&gt;1,"2重登録","OK"))</f>
        <v/>
      </c>
    </row>
    <row r="314" spans="1:14">
      <c r="A314" s="33"/>
      <c r="B314" s="337" t="s">
        <v>1160</v>
      </c>
      <c r="C314" s="337"/>
      <c r="F314" s="34">
        <f t="shared" si="41"/>
        <v>0</v>
      </c>
      <c r="K314" s="38" t="str">
        <f>IF(J314="","",(2012-J314))</f>
        <v/>
      </c>
      <c r="L314" s="34"/>
    </row>
    <row r="315" spans="1:14">
      <c r="A315" s="33" t="s">
        <v>459</v>
      </c>
      <c r="B315" s="279" t="s">
        <v>680</v>
      </c>
      <c r="C315" s="280" t="s">
        <v>681</v>
      </c>
      <c r="D315" s="33" t="s">
        <v>1159</v>
      </c>
      <c r="F315" s="34" t="str">
        <f t="shared" si="41"/>
        <v>せ０１</v>
      </c>
      <c r="G315" s="33" t="str">
        <f t="shared" ref="G315:G322" si="43">B315&amp;C315</f>
        <v>国村昌生</v>
      </c>
      <c r="H315" s="281" t="str">
        <f>$B$314</f>
        <v>積水樹脂テニスクラブ</v>
      </c>
      <c r="I315" s="278" t="s">
        <v>52</v>
      </c>
      <c r="J315" s="39">
        <v>1983</v>
      </c>
      <c r="K315" s="38">
        <f t="shared" ref="K315:K322" si="44">IF(J315="","",(2020-J315))</f>
        <v>37</v>
      </c>
      <c r="L315" s="34" t="str">
        <f t="shared" si="42"/>
        <v>OK</v>
      </c>
      <c r="M315" s="65" t="s">
        <v>1161</v>
      </c>
    </row>
    <row r="316" spans="1:14">
      <c r="A316" s="33" t="s">
        <v>461</v>
      </c>
      <c r="B316" s="33" t="s">
        <v>684</v>
      </c>
      <c r="C316" s="33" t="s">
        <v>685</v>
      </c>
      <c r="D316" s="33" t="s">
        <v>1159</v>
      </c>
      <c r="F316" s="33" t="str">
        <f t="shared" si="41"/>
        <v>せ０２</v>
      </c>
      <c r="G316" s="33" t="str">
        <f t="shared" si="43"/>
        <v>宮崎大悟</v>
      </c>
      <c r="H316" s="281" t="str">
        <f t="shared" ref="H316:H322" si="45">$B$314</f>
        <v>積水樹脂テニスクラブ</v>
      </c>
      <c r="I316" s="278" t="s">
        <v>52</v>
      </c>
      <c r="J316" s="37">
        <v>1989</v>
      </c>
      <c r="K316" s="38">
        <f t="shared" si="44"/>
        <v>31</v>
      </c>
      <c r="L316" s="34" t="str">
        <f t="shared" si="42"/>
        <v>OK</v>
      </c>
      <c r="M316" s="65" t="s">
        <v>1162</v>
      </c>
    </row>
    <row r="317" spans="1:14">
      <c r="A317" s="33" t="s">
        <v>462</v>
      </c>
      <c r="B317" s="279" t="s">
        <v>18</v>
      </c>
      <c r="C317" s="280" t="s">
        <v>506</v>
      </c>
      <c r="D317" s="33" t="s">
        <v>1159</v>
      </c>
      <c r="F317" s="34" t="str">
        <f t="shared" si="41"/>
        <v>せ０３</v>
      </c>
      <c r="G317" s="33" t="str">
        <f t="shared" si="43"/>
        <v>平野和也</v>
      </c>
      <c r="H317" s="281" t="str">
        <f t="shared" si="45"/>
        <v>積水樹脂テニスクラブ</v>
      </c>
      <c r="I317" s="278" t="s">
        <v>52</v>
      </c>
      <c r="J317" s="39">
        <v>1989</v>
      </c>
      <c r="K317" s="38">
        <f t="shared" si="44"/>
        <v>31</v>
      </c>
      <c r="L317" s="34" t="str">
        <f t="shared" si="42"/>
        <v>OK</v>
      </c>
      <c r="M317" s="65" t="s">
        <v>179</v>
      </c>
    </row>
    <row r="318" spans="1:14">
      <c r="A318" s="33" t="s">
        <v>463</v>
      </c>
      <c r="B318" s="55" t="s">
        <v>682</v>
      </c>
      <c r="C318" s="55" t="s">
        <v>683</v>
      </c>
      <c r="D318" s="33" t="s">
        <v>1159</v>
      </c>
      <c r="F318" s="34" t="str">
        <f t="shared" si="41"/>
        <v>せ０４</v>
      </c>
      <c r="G318" s="33" t="str">
        <f t="shared" si="43"/>
        <v>上原悠</v>
      </c>
      <c r="H318" s="281" t="str">
        <f t="shared" si="45"/>
        <v>積水樹脂テニスクラブ</v>
      </c>
      <c r="I318" s="278" t="s">
        <v>52</v>
      </c>
      <c r="J318" s="39">
        <v>1983</v>
      </c>
      <c r="K318" s="38">
        <f t="shared" si="44"/>
        <v>37</v>
      </c>
      <c r="L318" s="34" t="str">
        <f t="shared" si="42"/>
        <v>OK</v>
      </c>
      <c r="M318" s="65" t="s">
        <v>458</v>
      </c>
    </row>
    <row r="319" spans="1:14">
      <c r="A319" s="33" t="s">
        <v>464</v>
      </c>
      <c r="B319" s="279" t="s">
        <v>466</v>
      </c>
      <c r="C319" s="280" t="s">
        <v>1163</v>
      </c>
      <c r="D319" s="33" t="s">
        <v>1159</v>
      </c>
      <c r="F319" s="34" t="str">
        <f t="shared" si="41"/>
        <v>せ０５</v>
      </c>
      <c r="G319" s="33" t="str">
        <f t="shared" si="43"/>
        <v>永友康貴</v>
      </c>
      <c r="H319" s="281" t="str">
        <f t="shared" si="45"/>
        <v>積水樹脂テニスクラブ</v>
      </c>
      <c r="I319" s="278" t="s">
        <v>52</v>
      </c>
      <c r="J319" s="39">
        <v>1991</v>
      </c>
      <c r="K319" s="38">
        <f t="shared" si="44"/>
        <v>29</v>
      </c>
      <c r="L319" s="34" t="str">
        <f t="shared" si="42"/>
        <v>OK</v>
      </c>
      <c r="M319" s="65" t="s">
        <v>182</v>
      </c>
    </row>
    <row r="320" spans="1:14">
      <c r="A320" s="33" t="s">
        <v>465</v>
      </c>
      <c r="B320" s="36" t="s">
        <v>678</v>
      </c>
      <c r="C320" s="36" t="s">
        <v>679</v>
      </c>
      <c r="D320" s="33" t="s">
        <v>1159</v>
      </c>
      <c r="F320" s="34" t="str">
        <f t="shared" si="41"/>
        <v>せ０６</v>
      </c>
      <c r="G320" s="33" t="str">
        <f t="shared" si="43"/>
        <v>白井秀幸</v>
      </c>
      <c r="H320" s="281" t="str">
        <f t="shared" si="45"/>
        <v>積水樹脂テニスクラブ</v>
      </c>
      <c r="I320" s="278" t="s">
        <v>52</v>
      </c>
      <c r="J320" s="39">
        <v>1988</v>
      </c>
      <c r="K320" s="38">
        <f t="shared" si="44"/>
        <v>32</v>
      </c>
      <c r="L320" s="34" t="str">
        <f t="shared" si="42"/>
        <v>OK</v>
      </c>
      <c r="M320" s="65" t="s">
        <v>1162</v>
      </c>
    </row>
    <row r="321" spans="1:26">
      <c r="A321" s="33" t="s">
        <v>686</v>
      </c>
      <c r="B321" s="282" t="s">
        <v>1164</v>
      </c>
      <c r="C321" s="282" t="s">
        <v>703</v>
      </c>
      <c r="D321" s="33" t="s">
        <v>1159</v>
      </c>
      <c r="F321" s="34" t="str">
        <f t="shared" si="41"/>
        <v>せ０７</v>
      </c>
      <c r="G321" s="33" t="str">
        <f t="shared" si="43"/>
        <v>中川雄介</v>
      </c>
      <c r="H321" s="281" t="str">
        <f t="shared" si="45"/>
        <v>積水樹脂テニスクラブ</v>
      </c>
      <c r="I321" s="278" t="s">
        <v>52</v>
      </c>
      <c r="J321" s="39">
        <v>1984</v>
      </c>
      <c r="K321" s="38">
        <f t="shared" si="44"/>
        <v>36</v>
      </c>
      <c r="L321" s="34" t="str">
        <f t="shared" si="42"/>
        <v>OK</v>
      </c>
      <c r="M321" s="65" t="s">
        <v>188</v>
      </c>
    </row>
    <row r="322" spans="1:26">
      <c r="A322" s="33" t="s">
        <v>467</v>
      </c>
      <c r="B322" s="36" t="s">
        <v>159</v>
      </c>
      <c r="C322" s="36" t="s">
        <v>1165</v>
      </c>
      <c r="D322" s="33" t="s">
        <v>1159</v>
      </c>
      <c r="F322" s="34" t="str">
        <f t="shared" si="41"/>
        <v>せ０８</v>
      </c>
      <c r="G322" s="33" t="str">
        <f t="shared" si="43"/>
        <v>片岡真依</v>
      </c>
      <c r="H322" s="281" t="str">
        <f t="shared" si="45"/>
        <v>積水樹脂テニスクラブ</v>
      </c>
      <c r="I322" s="278" t="s">
        <v>233</v>
      </c>
      <c r="J322" s="39">
        <v>1990</v>
      </c>
      <c r="K322" s="38">
        <f t="shared" si="44"/>
        <v>30</v>
      </c>
      <c r="L322" s="34" t="str">
        <f t="shared" si="42"/>
        <v>OK</v>
      </c>
      <c r="M322" s="65" t="s">
        <v>1162</v>
      </c>
    </row>
    <row r="323" spans="1:26">
      <c r="B323" s="55"/>
      <c r="C323" s="55"/>
      <c r="F323" s="34"/>
      <c r="H323" s="278"/>
      <c r="I323" s="278"/>
      <c r="J323" s="39"/>
      <c r="K323" s="38"/>
      <c r="L323" s="34"/>
      <c r="M323" s="65"/>
    </row>
    <row r="324" spans="1:26">
      <c r="B324" s="83"/>
      <c r="C324" s="84"/>
      <c r="F324" s="34"/>
      <c r="H324" s="278"/>
      <c r="I324" s="278"/>
      <c r="J324" s="39"/>
      <c r="K324" s="38"/>
      <c r="L324" s="34" t="str">
        <f t="shared" ref="L324:L329" si="46">IF(G324="","",IF(COUNTIF($G$17:$G$750,G324)&gt;1,"2重登録","OK"))</f>
        <v/>
      </c>
      <c r="M324" s="40"/>
      <c r="N324" s="104"/>
      <c r="O324" s="104"/>
    </row>
    <row r="325" spans="1:26">
      <c r="B325" s="83"/>
      <c r="C325" s="84"/>
      <c r="F325" s="34"/>
      <c r="H325" s="278"/>
      <c r="I325" s="278"/>
      <c r="J325" s="39"/>
      <c r="K325" s="38"/>
      <c r="L325" s="34" t="str">
        <f t="shared" si="46"/>
        <v/>
      </c>
      <c r="M325" s="40"/>
      <c r="N325" s="104"/>
      <c r="O325" s="104"/>
    </row>
    <row r="326" spans="1:26" s="104" customFormat="1">
      <c r="A326" s="65"/>
      <c r="B326" s="24"/>
      <c r="C326" s="24"/>
      <c r="D326" s="36"/>
      <c r="E326" s="55"/>
      <c r="F326" s="33"/>
      <c r="G326" s="33"/>
      <c r="H326" s="278"/>
      <c r="I326" s="55"/>
      <c r="J326" s="78"/>
      <c r="K326" s="85"/>
      <c r="L326" s="34" t="str">
        <f t="shared" si="46"/>
        <v/>
      </c>
      <c r="M326" s="33"/>
      <c r="N326" s="33"/>
      <c r="O326" s="33"/>
    </row>
    <row r="327" spans="1:26" s="104" customFormat="1">
      <c r="A327" s="65"/>
      <c r="B327" s="42"/>
      <c r="C327" s="42"/>
      <c r="D327" s="33"/>
      <c r="E327" s="33"/>
      <c r="F327" s="34"/>
      <c r="G327" s="33"/>
      <c r="H327" s="33"/>
      <c r="I327" s="53"/>
      <c r="J327" s="39"/>
      <c r="K327" s="38"/>
      <c r="L327" s="34" t="str">
        <f t="shared" si="46"/>
        <v/>
      </c>
      <c r="M327" s="65"/>
      <c r="N327" s="33"/>
      <c r="O327" s="33"/>
    </row>
    <row r="328" spans="1:26">
      <c r="A328" s="87"/>
      <c r="B328" s="353" t="s">
        <v>691</v>
      </c>
      <c r="C328" s="353"/>
      <c r="D328" s="353" t="s">
        <v>692</v>
      </c>
      <c r="E328" s="353"/>
      <c r="F328" s="353"/>
      <c r="G328" s="353"/>
      <c r="H328" s="87"/>
      <c r="I328" s="87"/>
      <c r="J328" s="275"/>
      <c r="K328" s="87"/>
      <c r="L328" s="34" t="str">
        <f t="shared" si="46"/>
        <v/>
      </c>
      <c r="M328" s="87"/>
      <c r="N328" s="87"/>
      <c r="O328" s="87"/>
    </row>
    <row r="329" spans="1:26">
      <c r="A329" s="87"/>
      <c r="B329" s="353"/>
      <c r="C329" s="353"/>
      <c r="D329" s="353"/>
      <c r="E329" s="353"/>
      <c r="F329" s="353"/>
      <c r="G329" s="353"/>
      <c r="H329" s="87"/>
      <c r="I329" s="87"/>
      <c r="J329" s="275"/>
      <c r="K329" s="87"/>
      <c r="L329" s="34" t="str">
        <f t="shared" si="46"/>
        <v/>
      </c>
      <c r="M329" s="87"/>
      <c r="N329" s="87"/>
      <c r="O329" s="87"/>
    </row>
    <row r="330" spans="1:26" s="87" customFormat="1">
      <c r="A330" s="68"/>
      <c r="B330" s="55" t="s">
        <v>157</v>
      </c>
      <c r="C330" s="55"/>
      <c r="D330" s="33"/>
      <c r="E330" s="55"/>
      <c r="F330" s="88"/>
      <c r="G330" s="25" t="s">
        <v>23</v>
      </c>
      <c r="H330" s="25" t="s">
        <v>24</v>
      </c>
      <c r="I330" s="55"/>
      <c r="J330" s="89"/>
      <c r="K330" s="85"/>
      <c r="L330" s="34"/>
      <c r="M330" s="33"/>
      <c r="N330" s="25"/>
      <c r="O330" s="25"/>
    </row>
    <row r="331" spans="1:26" s="87" customFormat="1">
      <c r="A331" s="68"/>
      <c r="B331" s="343" t="s">
        <v>158</v>
      </c>
      <c r="C331" s="343"/>
      <c r="D331" s="33"/>
      <c r="E331" s="55"/>
      <c r="F331" s="88">
        <f>A331</f>
        <v>0</v>
      </c>
      <c r="G331" s="86">
        <f>COUNTIF($M$332:$N$382,"東近江市")</f>
        <v>7</v>
      </c>
      <c r="H331" s="90">
        <f>G331/(RIGHT(A382,2))</f>
        <v>0.13725490196078433</v>
      </c>
      <c r="I331" s="55"/>
      <c r="J331" s="89"/>
      <c r="K331" s="85"/>
      <c r="L331" s="34"/>
      <c r="M331" s="33"/>
    </row>
    <row r="332" spans="1:26" s="87" customFormat="1">
      <c r="A332" s="211" t="s">
        <v>1039</v>
      </c>
      <c r="B332" s="212" t="s">
        <v>480</v>
      </c>
      <c r="C332" s="212" t="s">
        <v>481</v>
      </c>
      <c r="D332" s="55" t="s">
        <v>157</v>
      </c>
      <c r="E332" s="212"/>
      <c r="F332" s="88" t="s">
        <v>1039</v>
      </c>
      <c r="G332" s="212" t="s">
        <v>1040</v>
      </c>
      <c r="H332" s="55" t="s">
        <v>479</v>
      </c>
      <c r="I332" s="55" t="s">
        <v>52</v>
      </c>
      <c r="J332" s="213">
        <v>1978</v>
      </c>
      <c r="K332" s="85">
        <f>2020-J332</f>
        <v>42</v>
      </c>
      <c r="L332" s="34" t="str">
        <f t="shared" ref="L332:L383" si="47">IF(G332="","",IF(COUNTIF($G$17:$G$750,G332)&gt;1,"2重登録","OK"))</f>
        <v>OK</v>
      </c>
      <c r="M332" s="212" t="s">
        <v>384</v>
      </c>
      <c r="N332" s="212"/>
      <c r="O332" s="212"/>
    </row>
    <row r="333" spans="1:26" s="87" customFormat="1">
      <c r="A333" s="211" t="s">
        <v>1041</v>
      </c>
      <c r="B333" s="214" t="s">
        <v>483</v>
      </c>
      <c r="C333" s="214" t="s">
        <v>484</v>
      </c>
      <c r="D333" s="55" t="s">
        <v>157</v>
      </c>
      <c r="E333" s="212"/>
      <c r="F333" s="88" t="s">
        <v>1041</v>
      </c>
      <c r="G333" s="33" t="s">
        <v>1042</v>
      </c>
      <c r="H333" s="55" t="s">
        <v>479</v>
      </c>
      <c r="I333" s="55" t="s">
        <v>52</v>
      </c>
      <c r="J333" s="213">
        <v>1959</v>
      </c>
      <c r="K333" s="85">
        <f t="shared" ref="K333:K383" si="48">2020-J333</f>
        <v>61</v>
      </c>
      <c r="L333" s="34" t="str">
        <f t="shared" si="47"/>
        <v>OK</v>
      </c>
      <c r="M333" s="91" t="s">
        <v>181</v>
      </c>
      <c r="N333" s="215"/>
      <c r="O333" s="215"/>
    </row>
    <row r="334" spans="1:26" s="104" customFormat="1" ht="14.25">
      <c r="A334" s="211" t="s">
        <v>482</v>
      </c>
      <c r="B334" s="216" t="s">
        <v>159</v>
      </c>
      <c r="C334" s="216" t="s">
        <v>160</v>
      </c>
      <c r="D334" s="55" t="s">
        <v>157</v>
      </c>
      <c r="E334" s="272"/>
      <c r="F334" s="88" t="s">
        <v>482</v>
      </c>
      <c r="G334" s="212" t="s">
        <v>1043</v>
      </c>
      <c r="H334" s="55" t="s">
        <v>479</v>
      </c>
      <c r="I334" s="55" t="s">
        <v>52</v>
      </c>
      <c r="J334" s="92">
        <v>1971</v>
      </c>
      <c r="K334" s="85">
        <f t="shared" si="48"/>
        <v>49</v>
      </c>
      <c r="L334" s="34" t="str">
        <f t="shared" si="47"/>
        <v>OK</v>
      </c>
      <c r="M334" s="93" t="s">
        <v>181</v>
      </c>
      <c r="N334" s="212"/>
      <c r="O334" s="212"/>
      <c r="P334" s="212"/>
      <c r="Q334" s="212"/>
      <c r="R334" s="212"/>
      <c r="S334" s="212"/>
      <c r="T334" s="212"/>
      <c r="U334" s="212"/>
      <c r="V334" s="212"/>
      <c r="W334" s="212"/>
      <c r="X334" s="212"/>
      <c r="Y334" s="212"/>
      <c r="Z334" s="212"/>
    </row>
    <row r="335" spans="1:26" s="104" customFormat="1">
      <c r="A335" s="211" t="s">
        <v>485</v>
      </c>
      <c r="B335" s="217" t="s">
        <v>192</v>
      </c>
      <c r="C335" s="217" t="s">
        <v>317</v>
      </c>
      <c r="D335" s="55" t="s">
        <v>157</v>
      </c>
      <c r="E335" s="58"/>
      <c r="F335" s="88" t="s">
        <v>485</v>
      </c>
      <c r="G335" s="33" t="s">
        <v>1044</v>
      </c>
      <c r="H335" s="55" t="s">
        <v>479</v>
      </c>
      <c r="I335" s="33" t="s">
        <v>52</v>
      </c>
      <c r="J335" s="267">
        <v>1960</v>
      </c>
      <c r="K335" s="85">
        <f t="shared" si="48"/>
        <v>60</v>
      </c>
      <c r="L335" s="34" t="str">
        <f t="shared" si="47"/>
        <v>OK</v>
      </c>
      <c r="M335" s="60" t="s">
        <v>175</v>
      </c>
      <c r="N335" s="215"/>
      <c r="O335" s="215"/>
      <c r="P335" s="215"/>
      <c r="Q335" s="215"/>
      <c r="R335" s="215"/>
      <c r="S335" s="215"/>
      <c r="T335" s="215"/>
      <c r="U335" s="212"/>
      <c r="V335" s="212"/>
      <c r="W335" s="212"/>
      <c r="X335" s="212"/>
      <c r="Y335" s="212"/>
      <c r="Z335" s="212"/>
    </row>
    <row r="336" spans="1:26" s="104" customFormat="1">
      <c r="A336" s="211" t="s">
        <v>486</v>
      </c>
      <c r="B336" s="217" t="s">
        <v>193</v>
      </c>
      <c r="C336" s="217" t="s">
        <v>318</v>
      </c>
      <c r="D336" s="55" t="s">
        <v>157</v>
      </c>
      <c r="E336" s="58"/>
      <c r="F336" s="88" t="s">
        <v>486</v>
      </c>
      <c r="G336" s="33" t="s">
        <v>1045</v>
      </c>
      <c r="H336" s="55" t="s">
        <v>479</v>
      </c>
      <c r="I336" s="33" t="s">
        <v>52</v>
      </c>
      <c r="J336" s="267">
        <v>1975</v>
      </c>
      <c r="K336" s="85">
        <f t="shared" si="48"/>
        <v>45</v>
      </c>
      <c r="L336" s="34" t="str">
        <f t="shared" si="47"/>
        <v>OK</v>
      </c>
      <c r="M336" s="60" t="s">
        <v>175</v>
      </c>
      <c r="N336" s="215"/>
      <c r="O336" s="215"/>
      <c r="P336" s="212"/>
      <c r="Q336" s="212"/>
      <c r="R336" s="212"/>
      <c r="S336" s="212"/>
      <c r="T336" s="212"/>
      <c r="U336" s="212"/>
      <c r="V336" s="212"/>
      <c r="W336" s="212"/>
      <c r="X336" s="212"/>
      <c r="Y336" s="212"/>
      <c r="Z336" s="212"/>
    </row>
    <row r="337" spans="1:26" s="104" customFormat="1" ht="14.25">
      <c r="A337" s="211" t="s">
        <v>487</v>
      </c>
      <c r="B337" s="216" t="s">
        <v>161</v>
      </c>
      <c r="C337" s="216" t="s">
        <v>162</v>
      </c>
      <c r="D337" s="55" t="s">
        <v>157</v>
      </c>
      <c r="E337" s="272"/>
      <c r="F337" s="88" t="s">
        <v>487</v>
      </c>
      <c r="G337" s="212" t="s">
        <v>1046</v>
      </c>
      <c r="H337" s="55" t="s">
        <v>479</v>
      </c>
      <c r="I337" s="55" t="s">
        <v>52</v>
      </c>
      <c r="J337" s="92">
        <v>1970</v>
      </c>
      <c r="K337" s="85">
        <f t="shared" si="48"/>
        <v>50</v>
      </c>
      <c r="L337" s="34" t="str">
        <f t="shared" si="47"/>
        <v>OK</v>
      </c>
      <c r="M337" s="93" t="s">
        <v>180</v>
      </c>
      <c r="N337" s="215"/>
      <c r="O337" s="215"/>
      <c r="P337" s="215"/>
      <c r="Q337" s="215"/>
      <c r="R337" s="215"/>
      <c r="S337" s="215"/>
      <c r="T337" s="215"/>
      <c r="U337" s="212"/>
      <c r="V337" s="212"/>
      <c r="W337" s="212"/>
      <c r="X337" s="212"/>
      <c r="Y337" s="212"/>
      <c r="Z337" s="212"/>
    </row>
    <row r="338" spans="1:26" s="104" customFormat="1" ht="14.25">
      <c r="A338" s="211" t="s">
        <v>488</v>
      </c>
      <c r="B338" s="216" t="s">
        <v>161</v>
      </c>
      <c r="C338" s="216" t="s">
        <v>490</v>
      </c>
      <c r="D338" s="55" t="s">
        <v>157</v>
      </c>
      <c r="E338" s="272" t="s">
        <v>25</v>
      </c>
      <c r="F338" s="88" t="s">
        <v>488</v>
      </c>
      <c r="G338" s="212" t="s">
        <v>1047</v>
      </c>
      <c r="H338" s="55" t="s">
        <v>479</v>
      </c>
      <c r="I338" s="55" t="s">
        <v>52</v>
      </c>
      <c r="J338" s="92">
        <v>2003</v>
      </c>
      <c r="K338" s="85">
        <f t="shared" si="48"/>
        <v>17</v>
      </c>
      <c r="L338" s="34" t="str">
        <f t="shared" si="47"/>
        <v>OK</v>
      </c>
      <c r="M338" s="93" t="s">
        <v>180</v>
      </c>
      <c r="N338" s="212"/>
      <c r="O338" s="212"/>
      <c r="P338" s="215"/>
      <c r="Q338" s="215"/>
      <c r="R338" s="215"/>
      <c r="S338" s="215"/>
      <c r="T338" s="215"/>
      <c r="U338" s="212"/>
      <c r="V338" s="212"/>
      <c r="W338" s="212"/>
      <c r="X338" s="212"/>
      <c r="Y338" s="212"/>
      <c r="Z338" s="212"/>
    </row>
    <row r="339" spans="1:26" s="104" customFormat="1">
      <c r="A339" s="211" t="s">
        <v>489</v>
      </c>
      <c r="B339" s="214" t="s">
        <v>494</v>
      </c>
      <c r="C339" s="214" t="s">
        <v>495</v>
      </c>
      <c r="D339" s="55" t="s">
        <v>157</v>
      </c>
      <c r="E339" s="212"/>
      <c r="F339" s="88" t="s">
        <v>489</v>
      </c>
      <c r="G339" s="33" t="s">
        <v>1048</v>
      </c>
      <c r="H339" s="55" t="s">
        <v>479</v>
      </c>
      <c r="I339" s="55" t="s">
        <v>52</v>
      </c>
      <c r="J339" s="213">
        <v>1973</v>
      </c>
      <c r="K339" s="85">
        <f t="shared" si="48"/>
        <v>47</v>
      </c>
      <c r="L339" s="34" t="str">
        <f t="shared" si="47"/>
        <v>OK</v>
      </c>
      <c r="M339" s="212" t="s">
        <v>181</v>
      </c>
      <c r="N339" s="212"/>
      <c r="O339" s="212"/>
      <c r="P339" s="215"/>
      <c r="Q339" s="215"/>
      <c r="R339" s="215"/>
      <c r="S339" s="215"/>
      <c r="T339" s="215"/>
      <c r="U339" s="212"/>
      <c r="V339" s="212"/>
      <c r="W339" s="212"/>
      <c r="X339" s="212"/>
      <c r="Y339" s="212"/>
      <c r="Z339" s="212"/>
    </row>
    <row r="340" spans="1:26" s="104" customFormat="1">
      <c r="A340" s="211" t="s">
        <v>491</v>
      </c>
      <c r="B340" s="218" t="s">
        <v>499</v>
      </c>
      <c r="C340" s="219" t="s">
        <v>500</v>
      </c>
      <c r="D340" s="55" t="s">
        <v>157</v>
      </c>
      <c r="E340" s="220"/>
      <c r="F340" s="88" t="s">
        <v>493</v>
      </c>
      <c r="G340" s="212" t="s">
        <v>1049</v>
      </c>
      <c r="H340" s="55" t="s">
        <v>479</v>
      </c>
      <c r="I340" s="94" t="s">
        <v>52</v>
      </c>
      <c r="J340" s="221">
        <v>1967</v>
      </c>
      <c r="K340" s="85">
        <f t="shared" si="48"/>
        <v>53</v>
      </c>
      <c r="L340" s="34" t="str">
        <f t="shared" si="47"/>
        <v>OK</v>
      </c>
      <c r="M340" s="93" t="s">
        <v>501</v>
      </c>
      <c r="N340" s="212"/>
      <c r="O340" s="212"/>
      <c r="P340" s="212"/>
      <c r="Q340" s="212"/>
      <c r="R340" s="212"/>
      <c r="S340" s="212"/>
      <c r="T340" s="212"/>
      <c r="U340" s="212"/>
      <c r="V340" s="212"/>
      <c r="W340" s="212"/>
      <c r="X340" s="212"/>
      <c r="Y340" s="212"/>
      <c r="Z340" s="212"/>
    </row>
    <row r="341" spans="1:26" s="104" customFormat="1">
      <c r="A341" s="211" t="s">
        <v>493</v>
      </c>
      <c r="B341" s="217" t="s">
        <v>503</v>
      </c>
      <c r="C341" s="217" t="s">
        <v>504</v>
      </c>
      <c r="D341" s="55" t="s">
        <v>157</v>
      </c>
      <c r="E341" s="22"/>
      <c r="F341" s="88" t="s">
        <v>496</v>
      </c>
      <c r="G341" s="33" t="s">
        <v>1050</v>
      </c>
      <c r="H341" s="55" t="s">
        <v>479</v>
      </c>
      <c r="I341" s="33" t="s">
        <v>52</v>
      </c>
      <c r="J341" s="267">
        <v>1982</v>
      </c>
      <c r="K341" s="85">
        <f t="shared" si="48"/>
        <v>38</v>
      </c>
      <c r="L341" s="34" t="str">
        <f t="shared" si="47"/>
        <v>OK</v>
      </c>
      <c r="M341" s="55" t="s">
        <v>180</v>
      </c>
      <c r="N341" s="212"/>
      <c r="O341" s="212"/>
      <c r="P341" s="212"/>
      <c r="Q341" s="212"/>
      <c r="R341" s="212"/>
      <c r="S341" s="212"/>
      <c r="T341" s="212"/>
      <c r="U341" s="212"/>
      <c r="V341" s="212"/>
      <c r="W341" s="212"/>
      <c r="X341" s="212"/>
      <c r="Y341" s="212"/>
      <c r="Z341" s="212"/>
    </row>
    <row r="342" spans="1:26" s="104" customFormat="1" ht="14.25">
      <c r="A342" s="211" t="s">
        <v>496</v>
      </c>
      <c r="B342" s="216" t="s">
        <v>163</v>
      </c>
      <c r="C342" s="216" t="s">
        <v>164</v>
      </c>
      <c r="D342" s="55" t="s">
        <v>157</v>
      </c>
      <c r="E342" s="272"/>
      <c r="F342" s="88" t="s">
        <v>497</v>
      </c>
      <c r="G342" s="212" t="s">
        <v>1051</v>
      </c>
      <c r="H342" s="55" t="s">
        <v>479</v>
      </c>
      <c r="I342" s="55" t="s">
        <v>52</v>
      </c>
      <c r="J342" s="92">
        <v>1982</v>
      </c>
      <c r="K342" s="85">
        <f t="shared" si="48"/>
        <v>38</v>
      </c>
      <c r="L342" s="34" t="str">
        <f t="shared" si="47"/>
        <v>OK</v>
      </c>
      <c r="M342" s="93" t="s">
        <v>171</v>
      </c>
      <c r="N342" s="215"/>
      <c r="O342" s="215"/>
      <c r="P342" s="212"/>
      <c r="Q342" s="212"/>
      <c r="R342" s="212"/>
      <c r="S342" s="212"/>
      <c r="T342" s="212"/>
    </row>
    <row r="343" spans="1:26" s="104" customFormat="1">
      <c r="A343" s="211" t="s">
        <v>497</v>
      </c>
      <c r="B343" s="214" t="s">
        <v>693</v>
      </c>
      <c r="C343" s="214" t="s">
        <v>267</v>
      </c>
      <c r="D343" s="55" t="s">
        <v>157</v>
      </c>
      <c r="E343" s="33"/>
      <c r="F343" s="88" t="s">
        <v>498</v>
      </c>
      <c r="G343" s="33" t="s">
        <v>1052</v>
      </c>
      <c r="H343" s="55" t="s">
        <v>479</v>
      </c>
      <c r="I343" s="33" t="s">
        <v>52</v>
      </c>
      <c r="J343" s="267">
        <v>1977</v>
      </c>
      <c r="K343" s="85">
        <f t="shared" si="48"/>
        <v>43</v>
      </c>
      <c r="L343" s="34" t="str">
        <f t="shared" si="47"/>
        <v>OK</v>
      </c>
      <c r="M343" s="33" t="s">
        <v>174</v>
      </c>
      <c r="N343" s="212"/>
      <c r="O343" s="212"/>
      <c r="P343" s="212"/>
      <c r="Q343" s="212"/>
      <c r="R343" s="212"/>
      <c r="S343" s="212"/>
      <c r="T343" s="212"/>
    </row>
    <row r="344" spans="1:26" s="104" customFormat="1">
      <c r="A344" s="211" t="s">
        <v>498</v>
      </c>
      <c r="B344" s="214" t="s">
        <v>168</v>
      </c>
      <c r="C344" s="214" t="s">
        <v>510</v>
      </c>
      <c r="D344" s="55" t="s">
        <v>157</v>
      </c>
      <c r="E344" s="212"/>
      <c r="F344" s="88" t="s">
        <v>502</v>
      </c>
      <c r="G344" s="212" t="s">
        <v>1053</v>
      </c>
      <c r="H344" s="55" t="s">
        <v>479</v>
      </c>
      <c r="I344" s="55" t="s">
        <v>52</v>
      </c>
      <c r="J344" s="213">
        <v>1961</v>
      </c>
      <c r="K344" s="85">
        <f t="shared" si="48"/>
        <v>59</v>
      </c>
      <c r="L344" s="34" t="str">
        <f t="shared" si="47"/>
        <v>OK</v>
      </c>
      <c r="M344" s="28" t="s">
        <v>181</v>
      </c>
      <c r="N344" s="212"/>
      <c r="O344" s="212"/>
      <c r="P344" s="215"/>
      <c r="Q344" s="215"/>
      <c r="R344" s="215"/>
      <c r="S344" s="215"/>
      <c r="T344" s="215"/>
    </row>
    <row r="345" spans="1:26" s="104" customFormat="1">
      <c r="A345" s="211" t="s">
        <v>502</v>
      </c>
      <c r="B345" s="214" t="s">
        <v>513</v>
      </c>
      <c r="C345" s="214" t="s">
        <v>514</v>
      </c>
      <c r="D345" s="55" t="s">
        <v>157</v>
      </c>
      <c r="E345" s="212"/>
      <c r="F345" s="88" t="s">
        <v>505</v>
      </c>
      <c r="G345" s="33" t="s">
        <v>1054</v>
      </c>
      <c r="H345" s="55" t="s">
        <v>479</v>
      </c>
      <c r="I345" s="55" t="s">
        <v>52</v>
      </c>
      <c r="J345" s="213">
        <v>1997</v>
      </c>
      <c r="K345" s="85">
        <f t="shared" si="48"/>
        <v>23</v>
      </c>
      <c r="L345" s="34" t="str">
        <f t="shared" si="47"/>
        <v>OK</v>
      </c>
      <c r="M345" s="93" t="s">
        <v>179</v>
      </c>
      <c r="N345" s="212"/>
      <c r="O345" s="212"/>
      <c r="P345" s="212"/>
      <c r="Q345" s="212"/>
      <c r="R345" s="212"/>
      <c r="S345" s="212"/>
      <c r="T345" s="212"/>
    </row>
    <row r="346" spans="1:26" s="104" customFormat="1">
      <c r="A346" s="211" t="s">
        <v>505</v>
      </c>
      <c r="B346" s="214" t="s">
        <v>1055</v>
      </c>
      <c r="C346" s="214" t="s">
        <v>694</v>
      </c>
      <c r="D346" s="55" t="s">
        <v>157</v>
      </c>
      <c r="E346" s="212"/>
      <c r="F346" s="88" t="s">
        <v>507</v>
      </c>
      <c r="G346" s="33" t="s">
        <v>1056</v>
      </c>
      <c r="H346" s="55" t="s">
        <v>479</v>
      </c>
      <c r="I346" s="55" t="s">
        <v>52</v>
      </c>
      <c r="J346" s="213">
        <v>1975</v>
      </c>
      <c r="K346" s="85">
        <f t="shared" si="48"/>
        <v>45</v>
      </c>
      <c r="L346" s="34" t="str">
        <f t="shared" si="47"/>
        <v>OK</v>
      </c>
      <c r="M346" s="212" t="s">
        <v>501</v>
      </c>
      <c r="N346" s="212"/>
      <c r="O346" s="212"/>
      <c r="P346" s="212"/>
      <c r="Q346" s="212"/>
      <c r="R346" s="212"/>
      <c r="S346" s="212"/>
      <c r="T346" s="212"/>
    </row>
    <row r="347" spans="1:26" s="104" customFormat="1">
      <c r="A347" s="211" t="s">
        <v>507</v>
      </c>
      <c r="B347" s="218" t="s">
        <v>656</v>
      </c>
      <c r="C347" s="218" t="s">
        <v>518</v>
      </c>
      <c r="D347" s="55" t="s">
        <v>157</v>
      </c>
      <c r="E347" s="212"/>
      <c r="F347" s="88" t="s">
        <v>508</v>
      </c>
      <c r="G347" s="212" t="s">
        <v>1057</v>
      </c>
      <c r="H347" s="55" t="s">
        <v>479</v>
      </c>
      <c r="I347" s="94" t="s">
        <v>52</v>
      </c>
      <c r="J347" s="213">
        <v>1971</v>
      </c>
      <c r="K347" s="85">
        <f t="shared" si="48"/>
        <v>49</v>
      </c>
      <c r="L347" s="34" t="str">
        <f t="shared" si="47"/>
        <v>OK</v>
      </c>
      <c r="M347" s="28" t="s">
        <v>181</v>
      </c>
      <c r="N347" s="212"/>
      <c r="O347" s="212"/>
      <c r="P347" s="212"/>
      <c r="Q347" s="212"/>
      <c r="R347" s="212"/>
      <c r="S347" s="212"/>
      <c r="T347" s="212"/>
    </row>
    <row r="348" spans="1:26" s="104" customFormat="1" ht="14.25">
      <c r="A348" s="211" t="s">
        <v>508</v>
      </c>
      <c r="B348" s="216" t="s">
        <v>68</v>
      </c>
      <c r="C348" s="216" t="s">
        <v>165</v>
      </c>
      <c r="D348" s="55" t="s">
        <v>157</v>
      </c>
      <c r="E348" s="272"/>
      <c r="F348" s="88" t="s">
        <v>509</v>
      </c>
      <c r="G348" s="212" t="s">
        <v>1058</v>
      </c>
      <c r="H348" s="55" t="s">
        <v>479</v>
      </c>
      <c r="I348" s="55" t="s">
        <v>52</v>
      </c>
      <c r="J348" s="92">
        <v>1970</v>
      </c>
      <c r="K348" s="85">
        <f t="shared" si="48"/>
        <v>50</v>
      </c>
      <c r="L348" s="34" t="str">
        <f t="shared" si="47"/>
        <v>OK</v>
      </c>
      <c r="M348" s="93" t="s">
        <v>183</v>
      </c>
      <c r="N348" s="212"/>
      <c r="O348" s="212"/>
      <c r="P348" s="212"/>
      <c r="Q348" s="212"/>
      <c r="R348" s="212"/>
      <c r="S348" s="212"/>
      <c r="T348" s="212"/>
    </row>
    <row r="349" spans="1:26" s="104" customFormat="1" ht="14.25">
      <c r="A349" s="211" t="s">
        <v>509</v>
      </c>
      <c r="B349" s="216" t="s">
        <v>68</v>
      </c>
      <c r="C349" s="216" t="s">
        <v>166</v>
      </c>
      <c r="D349" s="55" t="s">
        <v>157</v>
      </c>
      <c r="E349" s="272"/>
      <c r="F349" s="88" t="s">
        <v>511</v>
      </c>
      <c r="G349" s="212" t="s">
        <v>1059</v>
      </c>
      <c r="H349" s="55" t="s">
        <v>479</v>
      </c>
      <c r="I349" s="55" t="s">
        <v>52</v>
      </c>
      <c r="J349" s="92">
        <v>1967</v>
      </c>
      <c r="K349" s="85">
        <f t="shared" si="48"/>
        <v>53</v>
      </c>
      <c r="L349" s="34" t="str">
        <f t="shared" si="47"/>
        <v>OK</v>
      </c>
      <c r="M349" s="93" t="s">
        <v>183</v>
      </c>
      <c r="N349" s="212"/>
      <c r="O349" s="212"/>
      <c r="P349" s="212"/>
      <c r="Q349" s="212"/>
      <c r="R349" s="212"/>
      <c r="S349" s="212"/>
      <c r="T349" s="212"/>
    </row>
    <row r="350" spans="1:26" s="104" customFormat="1">
      <c r="A350" s="211" t="s">
        <v>511</v>
      </c>
      <c r="B350" s="222" t="s">
        <v>29</v>
      </c>
      <c r="C350" s="222" t="s">
        <v>695</v>
      </c>
      <c r="D350" s="55" t="s">
        <v>157</v>
      </c>
      <c r="E350" s="272"/>
      <c r="F350" s="88" t="s">
        <v>512</v>
      </c>
      <c r="G350" s="212" t="s">
        <v>1060</v>
      </c>
      <c r="H350" s="55" t="s">
        <v>479</v>
      </c>
      <c r="I350" s="94" t="s">
        <v>52</v>
      </c>
      <c r="J350" s="29">
        <v>1976</v>
      </c>
      <c r="K350" s="85">
        <f t="shared" si="48"/>
        <v>44</v>
      </c>
      <c r="L350" s="34" t="str">
        <f t="shared" si="47"/>
        <v>OK</v>
      </c>
      <c r="M350" s="93" t="s">
        <v>182</v>
      </c>
      <c r="N350" s="212"/>
      <c r="O350" s="212"/>
      <c r="P350" s="212"/>
      <c r="Q350" s="212"/>
      <c r="R350" s="212"/>
      <c r="S350" s="212"/>
      <c r="T350" s="212"/>
    </row>
    <row r="351" spans="1:26" s="104" customFormat="1">
      <c r="A351" s="211" t="s">
        <v>512</v>
      </c>
      <c r="B351" s="81" t="s">
        <v>1061</v>
      </c>
      <c r="C351" s="81" t="s">
        <v>1062</v>
      </c>
      <c r="D351" s="55" t="s">
        <v>157</v>
      </c>
      <c r="E351" s="33"/>
      <c r="F351" s="88" t="s">
        <v>515</v>
      </c>
      <c r="G351" s="33" t="s">
        <v>1063</v>
      </c>
      <c r="H351" s="55" t="s">
        <v>479</v>
      </c>
      <c r="I351" s="33" t="s">
        <v>52</v>
      </c>
      <c r="J351" s="267">
        <v>1997</v>
      </c>
      <c r="K351" s="85">
        <f t="shared" si="48"/>
        <v>23</v>
      </c>
      <c r="L351" s="34" t="str">
        <f t="shared" si="47"/>
        <v>OK</v>
      </c>
      <c r="M351" s="33" t="s">
        <v>179</v>
      </c>
      <c r="N351" s="212"/>
      <c r="O351" s="212"/>
      <c r="P351" s="212"/>
      <c r="Q351" s="212"/>
      <c r="R351" s="212"/>
      <c r="S351" s="212"/>
      <c r="T351" s="212"/>
    </row>
    <row r="352" spans="1:26" s="104" customFormat="1">
      <c r="A352" s="211" t="s">
        <v>515</v>
      </c>
      <c r="B352" s="200" t="s">
        <v>172</v>
      </c>
      <c r="C352" s="200" t="s">
        <v>1064</v>
      </c>
      <c r="D352" s="55" t="s">
        <v>157</v>
      </c>
      <c r="E352" s="213" t="s">
        <v>25</v>
      </c>
      <c r="F352" s="88" t="s">
        <v>516</v>
      </c>
      <c r="G352" s="33" t="s">
        <v>1065</v>
      </c>
      <c r="H352" s="55" t="s">
        <v>479</v>
      </c>
      <c r="I352" s="33" t="s">
        <v>52</v>
      </c>
      <c r="J352" s="267">
        <v>2007</v>
      </c>
      <c r="K352" s="85">
        <f t="shared" si="48"/>
        <v>13</v>
      </c>
      <c r="L352" s="34" t="str">
        <f t="shared" si="47"/>
        <v>OK</v>
      </c>
      <c r="M352" s="96" t="s">
        <v>175</v>
      </c>
      <c r="N352" s="212"/>
      <c r="O352" s="212"/>
      <c r="P352" s="212"/>
      <c r="Q352" s="212"/>
      <c r="R352" s="212"/>
      <c r="S352" s="212"/>
      <c r="T352" s="212"/>
    </row>
    <row r="353" spans="1:20" s="104" customFormat="1" ht="14.25">
      <c r="A353" s="211" t="s">
        <v>516</v>
      </c>
      <c r="B353" s="223" t="s">
        <v>525</v>
      </c>
      <c r="C353" s="223" t="s">
        <v>526</v>
      </c>
      <c r="D353" s="55" t="s">
        <v>157</v>
      </c>
      <c r="E353" s="30"/>
      <c r="F353" s="88" t="s">
        <v>517</v>
      </c>
      <c r="G353" s="212" t="s">
        <v>1066</v>
      </c>
      <c r="H353" s="55" t="s">
        <v>479</v>
      </c>
      <c r="I353" s="55" t="s">
        <v>52</v>
      </c>
      <c r="J353" s="95">
        <v>1959</v>
      </c>
      <c r="K353" s="85">
        <f t="shared" si="48"/>
        <v>61</v>
      </c>
      <c r="L353" s="34" t="str">
        <f t="shared" si="47"/>
        <v>OK</v>
      </c>
      <c r="M353" s="93" t="s">
        <v>184</v>
      </c>
      <c r="P353" s="212"/>
      <c r="Q353" s="212"/>
      <c r="R353" s="212"/>
      <c r="S353" s="212"/>
      <c r="T353" s="212"/>
    </row>
    <row r="354" spans="1:20" s="104" customFormat="1">
      <c r="A354" s="211" t="s">
        <v>517</v>
      </c>
      <c r="B354" s="200" t="s">
        <v>155</v>
      </c>
      <c r="C354" s="200" t="s">
        <v>156</v>
      </c>
      <c r="D354" s="55" t="s">
        <v>157</v>
      </c>
      <c r="E354" s="33"/>
      <c r="F354" s="88" t="s">
        <v>519</v>
      </c>
      <c r="G354" s="33" t="s">
        <v>1067</v>
      </c>
      <c r="H354" s="55" t="s">
        <v>479</v>
      </c>
      <c r="I354" s="33" t="s">
        <v>52</v>
      </c>
      <c r="J354" s="267">
        <v>1972</v>
      </c>
      <c r="K354" s="85">
        <f t="shared" si="48"/>
        <v>48</v>
      </c>
      <c r="L354" s="34" t="str">
        <f t="shared" si="47"/>
        <v>OK</v>
      </c>
      <c r="M354" s="40" t="s">
        <v>175</v>
      </c>
      <c r="P354" s="212"/>
      <c r="Q354" s="212"/>
      <c r="R354" s="212"/>
      <c r="S354" s="212"/>
      <c r="T354" s="212"/>
    </row>
    <row r="355" spans="1:20" s="104" customFormat="1">
      <c r="A355" s="211" t="s">
        <v>519</v>
      </c>
      <c r="B355" s="214" t="s">
        <v>155</v>
      </c>
      <c r="C355" s="214" t="s">
        <v>532</v>
      </c>
      <c r="D355" s="55" t="s">
        <v>157</v>
      </c>
      <c r="E355" s="213" t="s">
        <v>25</v>
      </c>
      <c r="F355" s="88" t="s">
        <v>520</v>
      </c>
      <c r="G355" s="33" t="s">
        <v>1068</v>
      </c>
      <c r="H355" s="55" t="s">
        <v>479</v>
      </c>
      <c r="I355" s="55" t="s">
        <v>52</v>
      </c>
      <c r="J355" s="213">
        <v>2008</v>
      </c>
      <c r="K355" s="85">
        <f t="shared" si="48"/>
        <v>12</v>
      </c>
      <c r="L355" s="34" t="str">
        <f t="shared" si="47"/>
        <v>OK</v>
      </c>
      <c r="M355" s="96" t="s">
        <v>175</v>
      </c>
    </row>
    <row r="356" spans="1:20" s="104" customFormat="1">
      <c r="A356" s="211" t="s">
        <v>520</v>
      </c>
      <c r="B356" s="200" t="s">
        <v>55</v>
      </c>
      <c r="C356" s="200" t="s">
        <v>1069</v>
      </c>
      <c r="D356" s="55" t="s">
        <v>157</v>
      </c>
      <c r="E356" s="33"/>
      <c r="F356" s="88" t="s">
        <v>521</v>
      </c>
      <c r="G356" s="33" t="s">
        <v>1070</v>
      </c>
      <c r="H356" s="55" t="s">
        <v>479</v>
      </c>
      <c r="I356" s="33" t="s">
        <v>52</v>
      </c>
      <c r="J356" s="267">
        <v>1984</v>
      </c>
      <c r="K356" s="85">
        <f t="shared" si="48"/>
        <v>36</v>
      </c>
      <c r="L356" s="34" t="str">
        <f t="shared" si="47"/>
        <v>OK</v>
      </c>
      <c r="M356" s="33" t="s">
        <v>178</v>
      </c>
    </row>
    <row r="357" spans="1:20" s="104" customFormat="1">
      <c r="A357" s="211" t="s">
        <v>521</v>
      </c>
      <c r="B357" s="214" t="s">
        <v>55</v>
      </c>
      <c r="C357" s="214" t="s">
        <v>194</v>
      </c>
      <c r="D357" s="55" t="s">
        <v>157</v>
      </c>
      <c r="E357" s="212"/>
      <c r="F357" s="88" t="s">
        <v>522</v>
      </c>
      <c r="G357" s="33" t="s">
        <v>1071</v>
      </c>
      <c r="H357" s="55" t="s">
        <v>479</v>
      </c>
      <c r="I357" s="55" t="s">
        <v>52</v>
      </c>
      <c r="J357" s="213">
        <v>1964</v>
      </c>
      <c r="K357" s="85">
        <f t="shared" si="48"/>
        <v>56</v>
      </c>
      <c r="L357" s="34" t="str">
        <f t="shared" si="47"/>
        <v>OK</v>
      </c>
      <c r="M357" s="212" t="s">
        <v>469</v>
      </c>
    </row>
    <row r="358" spans="1:20" s="104" customFormat="1">
      <c r="A358" s="211" t="s">
        <v>522</v>
      </c>
      <c r="B358" s="214" t="s">
        <v>55</v>
      </c>
      <c r="C358" s="214" t="s">
        <v>536</v>
      </c>
      <c r="D358" s="55" t="s">
        <v>157</v>
      </c>
      <c r="E358" s="212"/>
      <c r="F358" s="88" t="s">
        <v>523</v>
      </c>
      <c r="G358" s="212" t="s">
        <v>1072</v>
      </c>
      <c r="H358" s="55" t="s">
        <v>479</v>
      </c>
      <c r="I358" s="55" t="s">
        <v>52</v>
      </c>
      <c r="J358" s="213">
        <v>1963</v>
      </c>
      <c r="K358" s="85">
        <f t="shared" si="48"/>
        <v>57</v>
      </c>
      <c r="L358" s="34" t="str">
        <f t="shared" si="47"/>
        <v>OK</v>
      </c>
      <c r="M358" s="212" t="s">
        <v>384</v>
      </c>
    </row>
    <row r="359" spans="1:20" s="104" customFormat="1">
      <c r="A359" s="211" t="s">
        <v>523</v>
      </c>
      <c r="B359" s="214" t="s">
        <v>1073</v>
      </c>
      <c r="C359" s="214" t="s">
        <v>1074</v>
      </c>
      <c r="D359" s="55" t="s">
        <v>157</v>
      </c>
      <c r="E359" s="212"/>
      <c r="F359" s="88" t="s">
        <v>524</v>
      </c>
      <c r="G359" s="212" t="s">
        <v>1075</v>
      </c>
      <c r="H359" s="55" t="s">
        <v>479</v>
      </c>
      <c r="I359" s="55" t="s">
        <v>52</v>
      </c>
      <c r="J359" s="213">
        <v>1969</v>
      </c>
      <c r="K359" s="85">
        <f t="shared" si="48"/>
        <v>51</v>
      </c>
      <c r="L359" s="34" t="str">
        <f t="shared" si="47"/>
        <v>OK</v>
      </c>
      <c r="M359" s="212" t="s">
        <v>384</v>
      </c>
    </row>
    <row r="360" spans="1:20" s="104" customFormat="1">
      <c r="A360" s="211" t="s">
        <v>524</v>
      </c>
      <c r="B360" s="214" t="s">
        <v>1076</v>
      </c>
      <c r="C360" s="214" t="s">
        <v>1077</v>
      </c>
      <c r="D360" s="55" t="s">
        <v>157</v>
      </c>
      <c r="E360" s="212"/>
      <c r="F360" s="88" t="s">
        <v>527</v>
      </c>
      <c r="G360" s="212" t="s">
        <v>1078</v>
      </c>
      <c r="H360" s="55" t="s">
        <v>479</v>
      </c>
      <c r="I360" s="55" t="s">
        <v>52</v>
      </c>
      <c r="J360" s="213">
        <v>1973</v>
      </c>
      <c r="K360" s="85">
        <f t="shared" si="48"/>
        <v>47</v>
      </c>
      <c r="L360" s="34" t="str">
        <f t="shared" si="47"/>
        <v>OK</v>
      </c>
      <c r="M360" s="212" t="s">
        <v>384</v>
      </c>
    </row>
    <row r="361" spans="1:20" s="104" customFormat="1">
      <c r="A361" s="211" t="s">
        <v>527</v>
      </c>
      <c r="B361" s="219" t="s">
        <v>702</v>
      </c>
      <c r="C361" s="219" t="s">
        <v>703</v>
      </c>
      <c r="D361" s="55" t="s">
        <v>157</v>
      </c>
      <c r="E361" s="224"/>
      <c r="F361" s="88" t="s">
        <v>528</v>
      </c>
      <c r="G361" s="33" t="s">
        <v>1079</v>
      </c>
      <c r="H361" s="55" t="s">
        <v>479</v>
      </c>
      <c r="I361" s="278" t="s">
        <v>52</v>
      </c>
      <c r="J361" s="225">
        <v>1978</v>
      </c>
      <c r="K361" s="85">
        <f t="shared" si="48"/>
        <v>42</v>
      </c>
      <c r="L361" s="34" t="str">
        <f t="shared" si="47"/>
        <v>OK</v>
      </c>
      <c r="M361" s="224" t="s">
        <v>174</v>
      </c>
    </row>
    <row r="362" spans="1:20" s="104" customFormat="1">
      <c r="A362" s="211" t="s">
        <v>528</v>
      </c>
      <c r="B362" s="226" t="s">
        <v>474</v>
      </c>
      <c r="C362" s="226" t="s">
        <v>475</v>
      </c>
      <c r="D362" s="55" t="s">
        <v>157</v>
      </c>
      <c r="E362" s="227"/>
      <c r="F362" s="88" t="s">
        <v>530</v>
      </c>
      <c r="G362" s="227" t="s">
        <v>1080</v>
      </c>
      <c r="H362" s="55" t="s">
        <v>479</v>
      </c>
      <c r="I362" s="228" t="s">
        <v>52</v>
      </c>
      <c r="J362" s="229">
        <v>1989</v>
      </c>
      <c r="K362" s="85">
        <f t="shared" si="48"/>
        <v>31</v>
      </c>
      <c r="L362" s="34" t="str">
        <f t="shared" si="47"/>
        <v>OK</v>
      </c>
      <c r="M362" s="230" t="s">
        <v>374</v>
      </c>
    </row>
    <row r="363" spans="1:20" s="104" customFormat="1">
      <c r="A363" s="211" t="s">
        <v>530</v>
      </c>
      <c r="B363" s="214" t="s">
        <v>1081</v>
      </c>
      <c r="C363" s="214" t="s">
        <v>1082</v>
      </c>
      <c r="D363" s="55" t="s">
        <v>157</v>
      </c>
      <c r="E363" s="224"/>
      <c r="F363" s="88" t="s">
        <v>531</v>
      </c>
      <c r="G363" s="33" t="s">
        <v>1083</v>
      </c>
      <c r="H363" s="55" t="s">
        <v>479</v>
      </c>
      <c r="I363" s="278" t="s">
        <v>52</v>
      </c>
      <c r="J363" s="225">
        <v>1964</v>
      </c>
      <c r="K363" s="85">
        <f t="shared" si="48"/>
        <v>56</v>
      </c>
      <c r="L363" s="34" t="str">
        <f t="shared" si="47"/>
        <v>OK</v>
      </c>
      <c r="M363" s="212" t="s">
        <v>384</v>
      </c>
    </row>
    <row r="364" spans="1:20" s="104" customFormat="1">
      <c r="A364" s="211" t="s">
        <v>531</v>
      </c>
      <c r="B364" s="214" t="s">
        <v>1084</v>
      </c>
      <c r="C364" s="214" t="s">
        <v>1085</v>
      </c>
      <c r="D364" s="55" t="s">
        <v>157</v>
      </c>
      <c r="E364" s="224"/>
      <c r="F364" s="88" t="s">
        <v>531</v>
      </c>
      <c r="G364" s="33" t="s">
        <v>1086</v>
      </c>
      <c r="H364" s="55" t="s">
        <v>479</v>
      </c>
      <c r="I364" s="278" t="s">
        <v>52</v>
      </c>
      <c r="J364" s="225">
        <v>1972</v>
      </c>
      <c r="K364" s="85">
        <f t="shared" si="48"/>
        <v>48</v>
      </c>
      <c r="L364" s="34" t="str">
        <f t="shared" si="47"/>
        <v>OK</v>
      </c>
      <c r="M364" s="212" t="s">
        <v>190</v>
      </c>
    </row>
    <row r="365" spans="1:20" s="104" customFormat="1">
      <c r="A365" s="211" t="s">
        <v>533</v>
      </c>
      <c r="B365" s="231" t="s">
        <v>1087</v>
      </c>
      <c r="C365" s="231" t="s">
        <v>1088</v>
      </c>
      <c r="D365" s="55" t="s">
        <v>157</v>
      </c>
      <c r="E365" s="224"/>
      <c r="F365" s="88" t="s">
        <v>533</v>
      </c>
      <c r="G365" s="33" t="s">
        <v>1089</v>
      </c>
      <c r="H365" s="55" t="s">
        <v>479</v>
      </c>
      <c r="I365" s="278" t="s">
        <v>233</v>
      </c>
      <c r="J365" s="225">
        <v>1959</v>
      </c>
      <c r="K365" s="85">
        <f t="shared" si="48"/>
        <v>61</v>
      </c>
      <c r="L365" s="34" t="str">
        <f t="shared" si="47"/>
        <v>OK</v>
      </c>
      <c r="M365" s="224" t="s">
        <v>174</v>
      </c>
    </row>
    <row r="366" spans="1:20" s="104" customFormat="1">
      <c r="A366" s="211" t="s">
        <v>534</v>
      </c>
      <c r="B366" s="82" t="s">
        <v>130</v>
      </c>
      <c r="C366" s="232" t="s">
        <v>131</v>
      </c>
      <c r="D366" s="55" t="s">
        <v>157</v>
      </c>
      <c r="E366" s="233"/>
      <c r="F366" s="88" t="s">
        <v>534</v>
      </c>
      <c r="G366" s="36" t="s">
        <v>1090</v>
      </c>
      <c r="H366" s="55" t="s">
        <v>479</v>
      </c>
      <c r="I366" s="278" t="s">
        <v>233</v>
      </c>
      <c r="J366" s="273">
        <v>1960</v>
      </c>
      <c r="K366" s="85">
        <f t="shared" si="48"/>
        <v>60</v>
      </c>
      <c r="L366" s="34" t="str">
        <f t="shared" si="47"/>
        <v>OK</v>
      </c>
      <c r="M366" s="33" t="s">
        <v>367</v>
      </c>
    </row>
    <row r="367" spans="1:20" s="104" customFormat="1" ht="14.25">
      <c r="A367" s="211" t="s">
        <v>535</v>
      </c>
      <c r="B367" s="234" t="s">
        <v>20</v>
      </c>
      <c r="C367" s="234" t="s">
        <v>200</v>
      </c>
      <c r="D367" s="55" t="s">
        <v>157</v>
      </c>
      <c r="E367" s="272"/>
      <c r="F367" s="88" t="s">
        <v>535</v>
      </c>
      <c r="G367" s="212" t="s">
        <v>1091</v>
      </c>
      <c r="H367" s="55" t="s">
        <v>479</v>
      </c>
      <c r="I367" s="55" t="s">
        <v>57</v>
      </c>
      <c r="J367" s="92">
        <v>1958</v>
      </c>
      <c r="K367" s="85">
        <f t="shared" si="48"/>
        <v>62</v>
      </c>
      <c r="L367" s="34" t="str">
        <f t="shared" si="47"/>
        <v>OK</v>
      </c>
      <c r="M367" s="97" t="s">
        <v>175</v>
      </c>
    </row>
    <row r="368" spans="1:20" s="104" customFormat="1">
      <c r="A368" s="211" t="s">
        <v>537</v>
      </c>
      <c r="B368" s="235" t="s">
        <v>169</v>
      </c>
      <c r="C368" s="236" t="s">
        <v>170</v>
      </c>
      <c r="D368" s="55" t="s">
        <v>157</v>
      </c>
      <c r="E368" s="31"/>
      <c r="F368" s="88" t="s">
        <v>537</v>
      </c>
      <c r="G368" s="212" t="s">
        <v>1092</v>
      </c>
      <c r="H368" s="55" t="s">
        <v>479</v>
      </c>
      <c r="I368" s="55" t="s">
        <v>57</v>
      </c>
      <c r="J368" s="32">
        <v>1965</v>
      </c>
      <c r="K368" s="85">
        <f t="shared" si="48"/>
        <v>55</v>
      </c>
      <c r="L368" s="34" t="str">
        <f t="shared" si="47"/>
        <v>OK</v>
      </c>
      <c r="M368" s="28" t="s">
        <v>179</v>
      </c>
    </row>
    <row r="369" spans="1:13" s="104" customFormat="1">
      <c r="A369" s="211" t="s">
        <v>538</v>
      </c>
      <c r="B369" s="234" t="s">
        <v>21</v>
      </c>
      <c r="C369" s="234" t="s">
        <v>22</v>
      </c>
      <c r="D369" s="55" t="s">
        <v>157</v>
      </c>
      <c r="E369" s="272"/>
      <c r="F369" s="88" t="s">
        <v>538</v>
      </c>
      <c r="G369" s="212" t="s">
        <v>1093</v>
      </c>
      <c r="H369" s="55" t="s">
        <v>479</v>
      </c>
      <c r="I369" s="55" t="s">
        <v>57</v>
      </c>
      <c r="J369" s="29">
        <v>1955</v>
      </c>
      <c r="K369" s="85">
        <f t="shared" si="48"/>
        <v>65</v>
      </c>
      <c r="L369" s="34" t="str">
        <f t="shared" si="47"/>
        <v>OK</v>
      </c>
      <c r="M369" s="93" t="s">
        <v>171</v>
      </c>
    </row>
    <row r="370" spans="1:13" s="104" customFormat="1">
      <c r="A370" s="211" t="s">
        <v>539</v>
      </c>
      <c r="B370" s="232" t="s">
        <v>697</v>
      </c>
      <c r="C370" s="232" t="s">
        <v>106</v>
      </c>
      <c r="D370" s="55" t="s">
        <v>157</v>
      </c>
      <c r="E370" s="33"/>
      <c r="F370" s="88" t="s">
        <v>539</v>
      </c>
      <c r="G370" s="33" t="s">
        <v>1094</v>
      </c>
      <c r="H370" s="55" t="s">
        <v>479</v>
      </c>
      <c r="I370" s="278" t="s">
        <v>233</v>
      </c>
      <c r="J370" s="273">
        <v>1973</v>
      </c>
      <c r="K370" s="85">
        <f t="shared" si="48"/>
        <v>47</v>
      </c>
      <c r="L370" s="34" t="str">
        <f t="shared" si="47"/>
        <v>OK</v>
      </c>
      <c r="M370" s="33" t="s">
        <v>171</v>
      </c>
    </row>
    <row r="371" spans="1:13" s="104" customFormat="1" ht="14.25">
      <c r="A371" s="211" t="s">
        <v>540</v>
      </c>
      <c r="B371" s="237" t="s">
        <v>202</v>
      </c>
      <c r="C371" s="237" t="s">
        <v>545</v>
      </c>
      <c r="D371" s="55" t="s">
        <v>157</v>
      </c>
      <c r="E371" s="272"/>
      <c r="F371" s="88" t="s">
        <v>540</v>
      </c>
      <c r="G371" s="33" t="s">
        <v>1095</v>
      </c>
      <c r="H371" s="55" t="s">
        <v>479</v>
      </c>
      <c r="I371" s="55" t="s">
        <v>57</v>
      </c>
      <c r="J371" s="92">
        <v>1980</v>
      </c>
      <c r="K371" s="85">
        <f t="shared" si="48"/>
        <v>40</v>
      </c>
      <c r="L371" s="34" t="str">
        <f t="shared" si="47"/>
        <v>OK</v>
      </c>
      <c r="M371" s="93" t="s">
        <v>171</v>
      </c>
    </row>
    <row r="372" spans="1:13" s="104" customFormat="1">
      <c r="A372" s="211" t="s">
        <v>541</v>
      </c>
      <c r="B372" s="238" t="s">
        <v>547</v>
      </c>
      <c r="C372" s="231" t="s">
        <v>204</v>
      </c>
      <c r="D372" s="55" t="s">
        <v>157</v>
      </c>
      <c r="E372" s="212"/>
      <c r="F372" s="88" t="s">
        <v>541</v>
      </c>
      <c r="G372" s="33" t="s">
        <v>1096</v>
      </c>
      <c r="H372" s="55" t="s">
        <v>479</v>
      </c>
      <c r="I372" s="94" t="s">
        <v>233</v>
      </c>
      <c r="J372" s="213">
        <v>1969</v>
      </c>
      <c r="K372" s="85">
        <f t="shared" si="48"/>
        <v>51</v>
      </c>
      <c r="L372" s="34" t="str">
        <f t="shared" si="47"/>
        <v>OK</v>
      </c>
      <c r="M372" s="93" t="s">
        <v>181</v>
      </c>
    </row>
    <row r="373" spans="1:13" s="104" customFormat="1">
      <c r="A373" s="211" t="s">
        <v>542</v>
      </c>
      <c r="B373" s="231" t="s">
        <v>698</v>
      </c>
      <c r="C373" s="231" t="s">
        <v>699</v>
      </c>
      <c r="D373" s="55" t="s">
        <v>157</v>
      </c>
      <c r="E373" s="33"/>
      <c r="F373" s="88" t="s">
        <v>542</v>
      </c>
      <c r="G373" s="33" t="s">
        <v>1097</v>
      </c>
      <c r="H373" s="55" t="s">
        <v>479</v>
      </c>
      <c r="I373" s="278" t="s">
        <v>233</v>
      </c>
      <c r="J373" s="273">
        <v>1963</v>
      </c>
      <c r="K373" s="85">
        <f t="shared" si="48"/>
        <v>57</v>
      </c>
      <c r="L373" s="34" t="str">
        <f t="shared" si="47"/>
        <v>OK</v>
      </c>
      <c r="M373" s="33" t="s">
        <v>171</v>
      </c>
    </row>
    <row r="374" spans="1:13" s="104" customFormat="1">
      <c r="A374" s="211" t="s">
        <v>543</v>
      </c>
      <c r="B374" s="239" t="s">
        <v>155</v>
      </c>
      <c r="C374" s="239" t="s">
        <v>550</v>
      </c>
      <c r="D374" s="55" t="s">
        <v>157</v>
      </c>
      <c r="E374" s="33"/>
      <c r="F374" s="88" t="s">
        <v>543</v>
      </c>
      <c r="G374" s="33" t="s">
        <v>1098</v>
      </c>
      <c r="H374" s="55" t="s">
        <v>479</v>
      </c>
      <c r="I374" s="278" t="s">
        <v>233</v>
      </c>
      <c r="J374" s="273">
        <v>1974</v>
      </c>
      <c r="K374" s="85">
        <f t="shared" si="48"/>
        <v>46</v>
      </c>
      <c r="L374" s="34" t="str">
        <f t="shared" si="47"/>
        <v>OK</v>
      </c>
      <c r="M374" s="40" t="s">
        <v>175</v>
      </c>
    </row>
    <row r="375" spans="1:13" s="104" customFormat="1">
      <c r="A375" s="211" t="s">
        <v>544</v>
      </c>
      <c r="B375" s="231" t="s">
        <v>700</v>
      </c>
      <c r="C375" s="231" t="s">
        <v>701</v>
      </c>
      <c r="D375" s="55" t="s">
        <v>157</v>
      </c>
      <c r="E375" s="224"/>
      <c r="F375" s="88" t="s">
        <v>544</v>
      </c>
      <c r="G375" s="33" t="s">
        <v>1099</v>
      </c>
      <c r="H375" s="55" t="s">
        <v>479</v>
      </c>
      <c r="I375" s="278" t="s">
        <v>233</v>
      </c>
      <c r="J375" s="225">
        <v>1998</v>
      </c>
      <c r="K375" s="85">
        <f t="shared" si="48"/>
        <v>22</v>
      </c>
      <c r="L375" s="34" t="str">
        <f t="shared" si="47"/>
        <v>OK</v>
      </c>
      <c r="M375" s="224" t="s">
        <v>171</v>
      </c>
    </row>
    <row r="376" spans="1:13" s="104" customFormat="1">
      <c r="A376" s="211" t="s">
        <v>546</v>
      </c>
      <c r="B376" s="240" t="s">
        <v>470</v>
      </c>
      <c r="C376" s="240" t="s">
        <v>471</v>
      </c>
      <c r="D376" s="55" t="s">
        <v>157</v>
      </c>
      <c r="E376" s="227"/>
      <c r="F376" s="88" t="s">
        <v>546</v>
      </c>
      <c r="G376" s="227" t="s">
        <v>1100</v>
      </c>
      <c r="H376" s="55" t="s">
        <v>479</v>
      </c>
      <c r="I376" s="278" t="s">
        <v>233</v>
      </c>
      <c r="J376" s="241">
        <v>1982</v>
      </c>
      <c r="K376" s="85">
        <f t="shared" si="48"/>
        <v>38</v>
      </c>
      <c r="L376" s="34" t="str">
        <f t="shared" si="47"/>
        <v>OK</v>
      </c>
      <c r="M376" s="230" t="s">
        <v>367</v>
      </c>
    </row>
    <row r="377" spans="1:13" s="104" customFormat="1">
      <c r="A377" s="211" t="s">
        <v>548</v>
      </c>
      <c r="B377" s="240" t="s">
        <v>1101</v>
      </c>
      <c r="C377" s="240" t="s">
        <v>1102</v>
      </c>
      <c r="D377" s="55" t="s">
        <v>157</v>
      </c>
      <c r="E377" s="227"/>
      <c r="F377" s="88" t="s">
        <v>548</v>
      </c>
      <c r="G377" s="227" t="s">
        <v>1103</v>
      </c>
      <c r="H377" s="55" t="s">
        <v>479</v>
      </c>
      <c r="I377" s="278" t="s">
        <v>233</v>
      </c>
      <c r="J377" s="241">
        <v>1972</v>
      </c>
      <c r="K377" s="85">
        <f t="shared" si="48"/>
        <v>48</v>
      </c>
      <c r="L377" s="34" t="str">
        <f t="shared" si="47"/>
        <v>OK</v>
      </c>
      <c r="M377" s="230" t="s">
        <v>174</v>
      </c>
    </row>
    <row r="378" spans="1:13" s="104" customFormat="1">
      <c r="A378" s="211" t="s">
        <v>549</v>
      </c>
      <c r="B378" s="87" t="s">
        <v>728</v>
      </c>
      <c r="C378" s="87" t="s">
        <v>1104</v>
      </c>
      <c r="D378" s="55" t="s">
        <v>157</v>
      </c>
      <c r="F378" s="88" t="s">
        <v>549</v>
      </c>
      <c r="G378" s="33" t="s">
        <v>1105</v>
      </c>
      <c r="H378" s="55" t="s">
        <v>479</v>
      </c>
      <c r="I378" s="278" t="s">
        <v>10</v>
      </c>
      <c r="J378" s="241">
        <v>1971</v>
      </c>
      <c r="K378" s="85">
        <f t="shared" si="48"/>
        <v>49</v>
      </c>
      <c r="L378" s="34" t="str">
        <f t="shared" si="47"/>
        <v>OK</v>
      </c>
      <c r="M378" s="230" t="s">
        <v>174</v>
      </c>
    </row>
    <row r="379" spans="1:13" s="104" customFormat="1">
      <c r="A379" s="272" t="s">
        <v>551</v>
      </c>
      <c r="B379" s="87" t="s">
        <v>700</v>
      </c>
      <c r="C379" s="87" t="s">
        <v>1106</v>
      </c>
      <c r="D379" s="55" t="s">
        <v>157</v>
      </c>
      <c r="F379" s="88" t="s">
        <v>551</v>
      </c>
      <c r="G379" s="33" t="s">
        <v>1107</v>
      </c>
      <c r="H379" s="55" t="s">
        <v>479</v>
      </c>
      <c r="I379" s="278" t="s">
        <v>52</v>
      </c>
      <c r="J379" s="241">
        <v>1981</v>
      </c>
      <c r="K379" s="85">
        <f t="shared" si="48"/>
        <v>39</v>
      </c>
      <c r="L379" s="34" t="str">
        <f t="shared" si="47"/>
        <v>OK</v>
      </c>
      <c r="M379" s="224" t="s">
        <v>171</v>
      </c>
    </row>
    <row r="380" spans="1:13" s="104" customFormat="1">
      <c r="A380" s="272" t="s">
        <v>552</v>
      </c>
      <c r="B380" s="87" t="s">
        <v>1108</v>
      </c>
      <c r="C380" s="87" t="s">
        <v>1020</v>
      </c>
      <c r="D380" s="55" t="s">
        <v>157</v>
      </c>
      <c r="F380" s="88" t="s">
        <v>552</v>
      </c>
      <c r="G380" s="33" t="s">
        <v>1109</v>
      </c>
      <c r="H380" s="55" t="s">
        <v>479</v>
      </c>
      <c r="I380" s="278" t="s">
        <v>52</v>
      </c>
      <c r="J380" s="241">
        <v>1962</v>
      </c>
      <c r="K380" s="85">
        <f t="shared" si="48"/>
        <v>58</v>
      </c>
      <c r="L380" s="34" t="str">
        <f t="shared" si="47"/>
        <v>OK</v>
      </c>
      <c r="M380" s="224" t="s">
        <v>171</v>
      </c>
    </row>
    <row r="381" spans="1:13" s="104" customFormat="1">
      <c r="A381" s="272" t="s">
        <v>1110</v>
      </c>
      <c r="B381" s="87" t="s">
        <v>697</v>
      </c>
      <c r="C381" s="87" t="s">
        <v>1111</v>
      </c>
      <c r="D381" s="55" t="s">
        <v>157</v>
      </c>
      <c r="F381" s="88" t="s">
        <v>1110</v>
      </c>
      <c r="G381" s="33" t="s">
        <v>1112</v>
      </c>
      <c r="H381" s="55" t="s">
        <v>479</v>
      </c>
      <c r="I381" s="278" t="s">
        <v>52</v>
      </c>
      <c r="J381" s="241">
        <v>1973</v>
      </c>
      <c r="K381" s="85">
        <f t="shared" si="48"/>
        <v>47</v>
      </c>
      <c r="L381" s="34" t="str">
        <f t="shared" si="47"/>
        <v>OK</v>
      </c>
      <c r="M381" s="224" t="s">
        <v>171</v>
      </c>
    </row>
    <row r="382" spans="1:13" s="104" customFormat="1">
      <c r="A382" s="272" t="s">
        <v>1113</v>
      </c>
      <c r="B382" s="27" t="s">
        <v>19</v>
      </c>
      <c r="C382" s="27" t="s">
        <v>1114</v>
      </c>
      <c r="D382" s="55" t="s">
        <v>157</v>
      </c>
      <c r="F382" s="88" t="s">
        <v>1113</v>
      </c>
      <c r="G382" s="33" t="s">
        <v>1115</v>
      </c>
      <c r="H382" s="55" t="s">
        <v>479</v>
      </c>
      <c r="I382" s="53" t="s">
        <v>233</v>
      </c>
      <c r="J382" s="241">
        <v>1969</v>
      </c>
      <c r="K382" s="85">
        <f t="shared" si="48"/>
        <v>51</v>
      </c>
      <c r="L382" s="34" t="str">
        <f t="shared" si="47"/>
        <v>OK</v>
      </c>
      <c r="M382" s="224" t="s">
        <v>17</v>
      </c>
    </row>
    <row r="383" spans="1:13" s="104" customFormat="1">
      <c r="A383" s="272" t="s">
        <v>1116</v>
      </c>
      <c r="B383" s="27" t="s">
        <v>1117</v>
      </c>
      <c r="C383" s="27" t="s">
        <v>167</v>
      </c>
      <c r="D383" s="55" t="s">
        <v>157</v>
      </c>
      <c r="F383" s="88" t="s">
        <v>1116</v>
      </c>
      <c r="G383" s="33" t="s">
        <v>1118</v>
      </c>
      <c r="H383" s="55" t="s">
        <v>479</v>
      </c>
      <c r="I383" s="53" t="s">
        <v>233</v>
      </c>
      <c r="J383" s="241">
        <v>1974</v>
      </c>
      <c r="K383" s="85">
        <f t="shared" si="48"/>
        <v>46</v>
      </c>
      <c r="L383" s="34" t="str">
        <f t="shared" si="47"/>
        <v>OK</v>
      </c>
      <c r="M383" s="224" t="s">
        <v>17</v>
      </c>
    </row>
    <row r="384" spans="1:13" s="104" customFormat="1">
      <c r="A384" s="211"/>
      <c r="B384" s="87"/>
      <c r="C384" s="87"/>
      <c r="D384" s="55"/>
      <c r="F384" s="88"/>
      <c r="G384" s="33"/>
      <c r="H384" s="55"/>
      <c r="I384" s="278"/>
      <c r="J384" s="241"/>
      <c r="K384" s="85"/>
      <c r="L384" s="242"/>
      <c r="M384" s="224"/>
    </row>
    <row r="385" spans="1:15" s="104" customFormat="1">
      <c r="A385" s="65"/>
      <c r="B385" s="33"/>
      <c r="C385" s="33"/>
      <c r="D385" s="33"/>
      <c r="E385" s="33"/>
      <c r="F385" s="33"/>
      <c r="G385" s="33"/>
      <c r="H385" s="33"/>
      <c r="I385" s="33"/>
      <c r="J385" s="37"/>
      <c r="K385" s="37"/>
      <c r="L385" s="34" t="str">
        <f>IF(G385="","",IF(COUNTIF($G$15:$G$509,G385)&gt;1,"2重登録","OK"))</f>
        <v/>
      </c>
      <c r="M385" s="33"/>
      <c r="N385" s="33"/>
      <c r="O385" s="33"/>
    </row>
    <row r="386" spans="1:15" s="104" customFormat="1">
      <c r="A386" s="65"/>
      <c r="B386" s="33"/>
      <c r="C386" s="33"/>
      <c r="D386" s="33"/>
      <c r="E386" s="33"/>
      <c r="F386" s="33"/>
      <c r="G386" s="33"/>
      <c r="H386" s="33"/>
      <c r="I386" s="33"/>
      <c r="J386" s="37"/>
      <c r="K386" s="37"/>
      <c r="L386" s="34" t="str">
        <f>IF(G386="","",IF(COUNTIF($G$15:$G$509,G386)&gt;1,"2重登録","OK"))</f>
        <v/>
      </c>
      <c r="M386" s="33"/>
      <c r="N386" s="33"/>
      <c r="O386" s="33"/>
    </row>
    <row r="387" spans="1:15">
      <c r="G387" s="33" t="s">
        <v>23</v>
      </c>
      <c r="H387" s="335" t="s">
        <v>24</v>
      </c>
      <c r="I387" s="335"/>
      <c r="J387" s="335"/>
      <c r="L387" s="34"/>
    </row>
    <row r="388" spans="1:15">
      <c r="G388" s="271">
        <f>COUNTIF($M$390:$M$397,"東近江市")</f>
        <v>0</v>
      </c>
      <c r="H388" s="336">
        <f>(G388/RIGHT($A$395,2))</f>
        <v>0</v>
      </c>
      <c r="I388" s="336"/>
      <c r="J388" s="336"/>
      <c r="L388" s="34"/>
    </row>
    <row r="389" spans="1:15">
      <c r="L389" s="34" t="str">
        <f t="shared" ref="L389:L395" si="49">IF(G389="","",IF(COUNTIF($G$15:$G$509,G389)&gt;1,"2重登録","OK"))</f>
        <v/>
      </c>
    </row>
    <row r="390" spans="1:15">
      <c r="A390" s="65" t="s">
        <v>553</v>
      </c>
      <c r="B390" s="33" t="s">
        <v>14</v>
      </c>
      <c r="C390" s="33" t="s">
        <v>15</v>
      </c>
      <c r="D390" s="33" t="s">
        <v>554</v>
      </c>
      <c r="F390" s="88" t="str">
        <f t="shared" ref="F390:F399" si="50">A390</f>
        <v>こ０１</v>
      </c>
      <c r="G390" s="33" t="str">
        <f t="shared" ref="G390:G397" si="51">B390&amp;C390</f>
        <v>安達隆一</v>
      </c>
      <c r="H390" s="33" t="s">
        <v>554</v>
      </c>
      <c r="I390" s="55" t="s">
        <v>10</v>
      </c>
      <c r="J390" s="270">
        <v>1970</v>
      </c>
      <c r="K390" s="85">
        <f>2020-J390</f>
        <v>50</v>
      </c>
      <c r="L390" s="34" t="str">
        <f t="shared" si="49"/>
        <v>OK</v>
      </c>
      <c r="M390" s="266" t="s">
        <v>501</v>
      </c>
    </row>
    <row r="391" spans="1:15">
      <c r="A391" s="65" t="s">
        <v>555</v>
      </c>
      <c r="B391" s="33" t="s">
        <v>700</v>
      </c>
      <c r="C391" s="33" t="s">
        <v>1119</v>
      </c>
      <c r="D391" s="33" t="s">
        <v>554</v>
      </c>
      <c r="F391" s="88" t="str">
        <f t="shared" si="50"/>
        <v>こ０２</v>
      </c>
      <c r="G391" s="33" t="str">
        <f t="shared" si="51"/>
        <v>松本康司</v>
      </c>
      <c r="H391" s="33" t="s">
        <v>554</v>
      </c>
      <c r="I391" s="55" t="s">
        <v>10</v>
      </c>
      <c r="J391" s="37">
        <v>1981</v>
      </c>
      <c r="K391" s="85">
        <f t="shared" ref="K391:K397" si="52">2020-J391</f>
        <v>39</v>
      </c>
      <c r="L391" s="34" t="str">
        <f t="shared" si="49"/>
        <v>OK</v>
      </c>
      <c r="M391" s="33" t="s">
        <v>558</v>
      </c>
    </row>
    <row r="392" spans="1:15">
      <c r="A392" s="65" t="s">
        <v>559</v>
      </c>
      <c r="B392" s="33" t="s">
        <v>560</v>
      </c>
      <c r="C392" s="33" t="s">
        <v>529</v>
      </c>
      <c r="D392" s="33" t="s">
        <v>554</v>
      </c>
      <c r="F392" s="88" t="str">
        <f t="shared" si="50"/>
        <v>こ０３</v>
      </c>
      <c r="G392" s="33" t="str">
        <f t="shared" si="51"/>
        <v>征矢洋平</v>
      </c>
      <c r="H392" s="33" t="s">
        <v>554</v>
      </c>
      <c r="I392" s="55" t="s">
        <v>10</v>
      </c>
      <c r="J392" s="37">
        <v>1977</v>
      </c>
      <c r="K392" s="85">
        <f t="shared" si="52"/>
        <v>43</v>
      </c>
      <c r="L392" s="34" t="str">
        <f t="shared" si="49"/>
        <v>OK</v>
      </c>
      <c r="M392" s="243" t="s">
        <v>173</v>
      </c>
    </row>
    <row r="393" spans="1:15">
      <c r="A393" s="65" t="s">
        <v>561</v>
      </c>
      <c r="B393" s="66" t="s">
        <v>556</v>
      </c>
      <c r="C393" s="36" t="s">
        <v>557</v>
      </c>
      <c r="D393" s="33" t="s">
        <v>554</v>
      </c>
      <c r="F393" s="88" t="str">
        <f t="shared" si="50"/>
        <v>こ０４</v>
      </c>
      <c r="G393" s="33" t="str">
        <f t="shared" si="51"/>
        <v>寺村浩一</v>
      </c>
      <c r="H393" s="33" t="s">
        <v>554</v>
      </c>
      <c r="I393" s="55" t="s">
        <v>10</v>
      </c>
      <c r="J393" s="39">
        <v>1969</v>
      </c>
      <c r="K393" s="85">
        <f t="shared" si="52"/>
        <v>51</v>
      </c>
      <c r="L393" s="34" t="str">
        <f t="shared" si="49"/>
        <v>OK</v>
      </c>
      <c r="M393" s="33" t="s">
        <v>558</v>
      </c>
    </row>
    <row r="394" spans="1:15">
      <c r="A394" s="65" t="s">
        <v>562</v>
      </c>
      <c r="B394" s="66" t="s">
        <v>682</v>
      </c>
      <c r="C394" s="36" t="s">
        <v>1120</v>
      </c>
      <c r="D394" s="33" t="s">
        <v>554</v>
      </c>
      <c r="F394" s="88" t="str">
        <f t="shared" si="50"/>
        <v>こ０５</v>
      </c>
      <c r="G394" s="33" t="str">
        <f t="shared" si="51"/>
        <v>上原義弘</v>
      </c>
      <c r="H394" s="33" t="s">
        <v>554</v>
      </c>
      <c r="I394" s="55" t="s">
        <v>10</v>
      </c>
      <c r="J394" s="39">
        <v>1974</v>
      </c>
      <c r="K394" s="85">
        <f t="shared" si="52"/>
        <v>46</v>
      </c>
      <c r="L394" s="34" t="str">
        <f t="shared" si="49"/>
        <v>OK</v>
      </c>
      <c r="M394" s="33" t="s">
        <v>171</v>
      </c>
    </row>
    <row r="395" spans="1:15">
      <c r="A395" s="65" t="s">
        <v>563</v>
      </c>
      <c r="B395" s="66" t="s">
        <v>1121</v>
      </c>
      <c r="C395" s="36" t="s">
        <v>850</v>
      </c>
      <c r="D395" s="33" t="s">
        <v>554</v>
      </c>
      <c r="F395" s="88" t="str">
        <f t="shared" si="50"/>
        <v>こ０６</v>
      </c>
      <c r="G395" s="33" t="str">
        <f t="shared" si="51"/>
        <v>松原礼</v>
      </c>
      <c r="H395" s="33" t="s">
        <v>554</v>
      </c>
      <c r="I395" s="55" t="s">
        <v>10</v>
      </c>
      <c r="J395" s="39">
        <v>1987</v>
      </c>
      <c r="K395" s="85">
        <f t="shared" si="52"/>
        <v>33</v>
      </c>
      <c r="L395" s="34" t="str">
        <f t="shared" si="49"/>
        <v>OK</v>
      </c>
      <c r="M395" s="33" t="s">
        <v>1122</v>
      </c>
    </row>
    <row r="396" spans="1:15">
      <c r="A396" s="65" t="s">
        <v>1123</v>
      </c>
      <c r="B396" s="66" t="s">
        <v>1124</v>
      </c>
      <c r="C396" s="98" t="s">
        <v>1125</v>
      </c>
      <c r="D396" s="33" t="s">
        <v>763</v>
      </c>
      <c r="F396" s="34" t="str">
        <f t="shared" si="50"/>
        <v>こ０７</v>
      </c>
      <c r="G396" s="33" t="str">
        <f>B396&amp;C396</f>
        <v>水谷真逸</v>
      </c>
      <c r="H396" s="278" t="s">
        <v>763</v>
      </c>
      <c r="I396" s="278" t="s">
        <v>52</v>
      </c>
      <c r="J396" s="39">
        <v>1970</v>
      </c>
      <c r="K396" s="38">
        <f>IF(J396="","",(2020-J396))</f>
        <v>50</v>
      </c>
      <c r="L396" s="34" t="str">
        <f>IF(G396="","",IF(COUNTIF($G$15:$G$630,G396)&gt;1,"2重登録","OK"))</f>
        <v>OK</v>
      </c>
      <c r="M396" s="65" t="s">
        <v>1126</v>
      </c>
    </row>
    <row r="397" spans="1:15">
      <c r="A397" s="65" t="s">
        <v>1127</v>
      </c>
      <c r="B397" s="33" t="s">
        <v>66</v>
      </c>
      <c r="C397" s="33" t="s">
        <v>1128</v>
      </c>
      <c r="D397" s="33" t="s">
        <v>554</v>
      </c>
      <c r="F397" s="88" t="str">
        <f t="shared" si="50"/>
        <v>こ０８</v>
      </c>
      <c r="G397" s="33" t="str">
        <f t="shared" si="51"/>
        <v>八木篤司</v>
      </c>
      <c r="H397" s="33" t="s">
        <v>554</v>
      </c>
      <c r="I397" s="103" t="s">
        <v>10</v>
      </c>
      <c r="J397" s="37">
        <v>1973</v>
      </c>
      <c r="K397" s="85">
        <f t="shared" si="52"/>
        <v>47</v>
      </c>
      <c r="L397" s="34" t="str">
        <f>IF(G397="","",IF(COUNTIF($G$15:$G$509,G397)&gt;1,"2重登録","OK"))</f>
        <v>OK</v>
      </c>
      <c r="M397" s="33" t="s">
        <v>181</v>
      </c>
      <c r="O397" s="274"/>
    </row>
    <row r="398" spans="1:15">
      <c r="A398" s="65" t="s">
        <v>1129</v>
      </c>
      <c r="B398" s="244" t="s">
        <v>1130</v>
      </c>
      <c r="C398" s="245" t="s">
        <v>1131</v>
      </c>
      <c r="D398" s="33" t="s">
        <v>554</v>
      </c>
      <c r="E398" s="246"/>
      <c r="F398" s="88" t="str">
        <f t="shared" si="50"/>
        <v>こ０９</v>
      </c>
      <c r="G398" s="246" t="str">
        <f>B398&amp;C398</f>
        <v>河合陽太</v>
      </c>
      <c r="H398" s="33" t="s">
        <v>554</v>
      </c>
      <c r="I398" s="247" t="s">
        <v>52</v>
      </c>
      <c r="J398" s="248">
        <v>1997</v>
      </c>
      <c r="K398" s="249">
        <f>IF(J398="","",(2020-J398))</f>
        <v>23</v>
      </c>
      <c r="L398" s="250" t="str">
        <f>IF(G398="","",IF(COUNTIF($G$15:$G$639,G398)&gt;1,"2重登録","OK"))</f>
        <v>OK</v>
      </c>
      <c r="M398" s="246" t="s">
        <v>367</v>
      </c>
      <c r="N398" s="246"/>
      <c r="O398" s="246"/>
    </row>
    <row r="399" spans="1:15" s="274" customFormat="1" ht="18.75" customHeight="1">
      <c r="A399" s="65" t="s">
        <v>1132</v>
      </c>
      <c r="B399" s="33" t="s">
        <v>1133</v>
      </c>
      <c r="C399" s="33" t="s">
        <v>60</v>
      </c>
      <c r="D399" s="33" t="s">
        <v>554</v>
      </c>
      <c r="E399" s="33"/>
      <c r="F399" s="34" t="str">
        <f t="shared" si="50"/>
        <v>こ１０</v>
      </c>
      <c r="G399" s="33" t="str">
        <f>B399&amp;C399</f>
        <v>國本太郎</v>
      </c>
      <c r="H399" s="33" t="s">
        <v>554</v>
      </c>
      <c r="I399" s="247" t="s">
        <v>52</v>
      </c>
      <c r="J399" s="37">
        <v>1974</v>
      </c>
      <c r="K399" s="249">
        <f>IF(J399="","",(2020-J399))</f>
        <v>46</v>
      </c>
      <c r="L399" s="250" t="str">
        <f>IF(G399="","",IF(COUNTIF($G$15:$G$639,G399)&gt;1,"2重登録","OK"))</f>
        <v>OK</v>
      </c>
      <c r="M399" s="33" t="s">
        <v>180</v>
      </c>
      <c r="N399" s="33"/>
    </row>
    <row r="400" spans="1:15" s="246" customFormat="1" ht="14.25" customHeight="1">
      <c r="A400" s="65"/>
      <c r="B400" s="33"/>
      <c r="C400" s="33"/>
      <c r="D400" s="33"/>
      <c r="E400" s="33"/>
      <c r="F400" s="33"/>
      <c r="G400" s="33"/>
      <c r="H400" s="33"/>
      <c r="I400" s="103"/>
      <c r="J400" s="37"/>
      <c r="K400" s="85"/>
      <c r="L400" s="34"/>
      <c r="M400" s="33"/>
      <c r="N400" s="33"/>
      <c r="O400" s="274"/>
    </row>
    <row r="401" spans="1:15" s="274" customFormat="1" ht="18.75" customHeight="1">
      <c r="A401" s="251"/>
      <c r="B401" s="267"/>
      <c r="C401" s="344" t="e">
        <f>RIGHT(A144,2)+RIGHT(A26,2)+RIGHT(A280,2)+RIGHT(A383,2)+RIGHT(A399,2)+RIGHT(A323,2)+RIGHT(A201,2)+RIGHT(A307,2)+RIGHT(A245,2)+RIGHT(A114,2)+RIGHT(A65,2)</f>
        <v>#VALUE!</v>
      </c>
      <c r="D401" s="344"/>
      <c r="E401" s="344"/>
      <c r="F401" s="34"/>
      <c r="G401" s="345">
        <f>$H$149+$G$210+$G$255+$H$290+$G$331+$H$71+G120+$H$2+I312+H34+$G$388</f>
        <v>61</v>
      </c>
      <c r="H401" s="345"/>
      <c r="I401" s="33"/>
      <c r="J401" s="37"/>
      <c r="K401" s="37"/>
      <c r="L401" s="34"/>
      <c r="M401" s="33"/>
    </row>
    <row r="402" spans="1:15" s="274" customFormat="1" ht="18.75" customHeight="1">
      <c r="A402" s="65"/>
      <c r="B402" s="267"/>
      <c r="C402" s="344"/>
      <c r="D402" s="344"/>
      <c r="E402" s="344"/>
      <c r="F402" s="34"/>
      <c r="G402" s="345"/>
      <c r="H402" s="345"/>
      <c r="I402" s="33"/>
      <c r="J402" s="37"/>
      <c r="K402" s="37"/>
      <c r="L402" s="33"/>
      <c r="M402" s="33"/>
    </row>
    <row r="403" spans="1:15" s="274" customFormat="1" ht="18.75" customHeight="1">
      <c r="A403" s="65"/>
      <c r="B403" s="33"/>
      <c r="C403" s="33" t="s">
        <v>1134</v>
      </c>
      <c r="D403" s="33"/>
      <c r="E403" s="33"/>
      <c r="F403" s="33"/>
      <c r="G403" s="48"/>
      <c r="H403" s="48"/>
      <c r="I403" s="33"/>
      <c r="J403" s="37"/>
      <c r="K403" s="37"/>
      <c r="L403" s="33"/>
      <c r="M403" s="33"/>
    </row>
    <row r="404" spans="1:15" s="274" customFormat="1" ht="18.75" customHeight="1">
      <c r="A404" s="65"/>
      <c r="B404" s="33"/>
      <c r="C404" s="33"/>
      <c r="D404" s="340"/>
      <c r="E404" s="33"/>
      <c r="F404" s="33"/>
      <c r="G404" s="341" t="s">
        <v>564</v>
      </c>
      <c r="H404" s="341"/>
      <c r="I404" s="33"/>
      <c r="J404" s="37"/>
      <c r="K404" s="37"/>
      <c r="L404" s="33"/>
      <c r="M404" s="33"/>
    </row>
    <row r="405" spans="1:15" s="274" customFormat="1">
      <c r="A405" s="65"/>
      <c r="B405" s="33"/>
      <c r="C405" s="340"/>
      <c r="D405" s="340"/>
      <c r="E405" s="33"/>
      <c r="F405" s="33"/>
      <c r="G405" s="341"/>
      <c r="H405" s="341"/>
      <c r="I405" s="33"/>
      <c r="J405" s="37"/>
      <c r="K405" s="37"/>
      <c r="L405" s="33"/>
      <c r="M405" s="33"/>
    </row>
    <row r="406" spans="1:15" s="274" customFormat="1">
      <c r="A406" s="65"/>
      <c r="B406" s="33"/>
      <c r="C406" s="340"/>
      <c r="D406" s="33"/>
      <c r="E406" s="33"/>
      <c r="F406" s="33"/>
      <c r="G406" s="342" t="e">
        <f>$G$401/$C$401</f>
        <v>#VALUE!</v>
      </c>
      <c r="H406" s="342"/>
      <c r="I406" s="33"/>
      <c r="J406" s="37"/>
      <c r="K406" s="37"/>
      <c r="L406" s="33"/>
      <c r="M406" s="33"/>
    </row>
    <row r="407" spans="1:15" s="274" customFormat="1">
      <c r="A407" s="65"/>
      <c r="B407" s="33"/>
      <c r="C407" s="33"/>
      <c r="D407" s="33"/>
      <c r="E407" s="33"/>
      <c r="F407" s="33"/>
      <c r="G407" s="342"/>
      <c r="H407" s="342"/>
      <c r="I407" s="33"/>
      <c r="J407" s="37"/>
      <c r="K407" s="37"/>
      <c r="L407" s="33"/>
      <c r="M407" s="33"/>
    </row>
    <row r="408" spans="1:15" s="274" customFormat="1">
      <c r="A408" s="65"/>
      <c r="B408" s="33"/>
      <c r="C408" s="100"/>
      <c r="D408" s="33"/>
      <c r="E408" s="33"/>
      <c r="F408" s="33"/>
      <c r="G408" s="33"/>
      <c r="H408" s="33"/>
      <c r="I408" s="33"/>
      <c r="J408" s="37"/>
      <c r="K408" s="37"/>
      <c r="L408" s="33"/>
      <c r="M408" s="33"/>
      <c r="O408" s="33"/>
    </row>
    <row r="409" spans="1:15" s="274" customFormat="1">
      <c r="A409" s="65"/>
      <c r="B409" s="33"/>
      <c r="C409" s="33"/>
      <c r="D409" s="33"/>
      <c r="E409" s="33"/>
      <c r="F409" s="33"/>
      <c r="G409" s="33"/>
      <c r="H409" s="33"/>
      <c r="I409" s="33"/>
      <c r="J409" s="37"/>
      <c r="K409" s="37"/>
      <c r="L409" s="33"/>
      <c r="M409" s="33"/>
      <c r="O409" s="33"/>
    </row>
  </sheetData>
  <sheetProtection algorithmName="SHA-512" hashValue="ydHGAqoMHZstN7rp1bHuAYhzSNzMx7ri6f1KHuJGKaUfhnQr+Npzs7i4HvqlbS1c7b1e8CALYR22U6TV87x4DA==" saltValue="K8xA7+GKVKlll2aSXNFqow==" spinCount="100000" sheet="1" objects="1" scenarios="1"/>
  <mergeCells count="55">
    <mergeCell ref="L312:M312"/>
    <mergeCell ref="B314:C314"/>
    <mergeCell ref="B328:C329"/>
    <mergeCell ref="D328:G329"/>
    <mergeCell ref="H209:J209"/>
    <mergeCell ref="B210:C210"/>
    <mergeCell ref="H210:J210"/>
    <mergeCell ref="M245:N245"/>
    <mergeCell ref="B251:C252"/>
    <mergeCell ref="D251:G252"/>
    <mergeCell ref="B253:C254"/>
    <mergeCell ref="D288:G290"/>
    <mergeCell ref="B289:C290"/>
    <mergeCell ref="I289:K289"/>
    <mergeCell ref="I290:K290"/>
    <mergeCell ref="B292:C292"/>
    <mergeCell ref="I148:K148"/>
    <mergeCell ref="I149:L149"/>
    <mergeCell ref="B207:C208"/>
    <mergeCell ref="D207:G208"/>
    <mergeCell ref="H207:I208"/>
    <mergeCell ref="B148:C149"/>
    <mergeCell ref="D148:G149"/>
    <mergeCell ref="B117:C118"/>
    <mergeCell ref="D117:H118"/>
    <mergeCell ref="H119:J119"/>
    <mergeCell ref="B120:C120"/>
    <mergeCell ref="H120:J120"/>
    <mergeCell ref="B70:C71"/>
    <mergeCell ref="D70:G71"/>
    <mergeCell ref="I70:K70"/>
    <mergeCell ref="I71:K71"/>
    <mergeCell ref="B73:C73"/>
    <mergeCell ref="B33:C34"/>
    <mergeCell ref="D33:G34"/>
    <mergeCell ref="I33:K33"/>
    <mergeCell ref="I34:K34"/>
    <mergeCell ref="B36:C36"/>
    <mergeCell ref="B311:D312"/>
    <mergeCell ref="E311:H312"/>
    <mergeCell ref="D404:D405"/>
    <mergeCell ref="G404:H405"/>
    <mergeCell ref="C405:C406"/>
    <mergeCell ref="G406:H407"/>
    <mergeCell ref="B331:C331"/>
    <mergeCell ref="H387:J387"/>
    <mergeCell ref="H388:J388"/>
    <mergeCell ref="C401:E402"/>
    <mergeCell ref="G401:H402"/>
    <mergeCell ref="I312:J312"/>
    <mergeCell ref="B1:C2"/>
    <mergeCell ref="D1:G2"/>
    <mergeCell ref="I1:K1"/>
    <mergeCell ref="I3:K3"/>
    <mergeCell ref="B4:C4"/>
  </mergeCells>
  <phoneticPr fontId="2"/>
  <conditionalFormatting sqref="M396">
    <cfRule type="cellIs" dxfId="8" priority="7" operator="equal">
      <formula>"東近江市"</formula>
    </cfRule>
  </conditionalFormatting>
  <conditionalFormatting sqref="I396">
    <cfRule type="cellIs" dxfId="7" priority="8" operator="equal">
      <formula>"女"</formula>
    </cfRule>
    <cfRule type="cellIs" dxfId="6" priority="9" operator="equal">
      <formula>"女"</formula>
    </cfRule>
  </conditionalFormatting>
  <conditionalFormatting sqref="I109:I112 I74:I107 G74:G112 B74:C112">
    <cfRule type="expression" dxfId="5" priority="6">
      <formula>COUNTIF($I74,"女")</formula>
    </cfRule>
  </conditionalFormatting>
  <conditionalFormatting sqref="M109:M112 M74:M107">
    <cfRule type="expression" dxfId="4" priority="5">
      <formula>COUNTIF($M74,"東近江市")</formula>
    </cfRule>
  </conditionalFormatting>
  <conditionalFormatting sqref="I108">
    <cfRule type="expression" dxfId="3" priority="4">
      <formula>COUNTIF($I108,"女")</formula>
    </cfRule>
  </conditionalFormatting>
  <conditionalFormatting sqref="M108">
    <cfRule type="expression" dxfId="2" priority="3">
      <formula>COUNTIF($M108,"東近江市")</formula>
    </cfRule>
  </conditionalFormatting>
  <conditionalFormatting sqref="B113:C114 I113:I114 G113:G114">
    <cfRule type="expression" dxfId="1" priority="2">
      <formula>COUNTIF($I113,"女")</formula>
    </cfRule>
  </conditionalFormatting>
  <conditionalFormatting sqref="M113:M114">
    <cfRule type="expression" dxfId="0" priority="1">
      <formula>COUNTIF($M113,"東近江市")</formula>
    </cfRule>
  </conditionalFormatting>
  <dataValidations count="3">
    <dataValidation type="list" allowBlank="1" showInputMessage="1" showErrorMessage="1" sqref="M396 JI396 TE396 ADA396 AMW396 AWS396 BGO396 BQK396 CAG396 CKC396 CTY396 DDU396 DNQ396 DXM396 EHI396 ERE396 FBA396 FKW396 FUS396 GEO396 GOK396 GYG396 HIC396 HRY396 IBU396 ILQ396 IVM396 JFI396 JPE396 JZA396 KIW396 KSS396 LCO396 LMK396 LWG396 MGC396 MPY396 MZU396 NJQ396 NTM396 ODI396 ONE396 OXA396 PGW396 PQS396 QAO396 QKK396 QUG396 REC396 RNY396 RXU396 SHQ396 SRM396 TBI396 TLE396 TVA396 UEW396 UOS396 UYO396 VIK396 VSG396 WCC396 WLY396 WVU396 M65932 JI65932 TE65932 ADA65932 AMW65932 AWS65932 BGO65932 BQK65932 CAG65932 CKC65932 CTY65932 DDU65932 DNQ65932 DXM65932 EHI65932 ERE65932 FBA65932 FKW65932 FUS65932 GEO65932 GOK65932 GYG65932 HIC65932 HRY65932 IBU65932 ILQ65932 IVM65932 JFI65932 JPE65932 JZA65932 KIW65932 KSS65932 LCO65932 LMK65932 LWG65932 MGC65932 MPY65932 MZU65932 NJQ65932 NTM65932 ODI65932 ONE65932 OXA65932 PGW65932 PQS65932 QAO65932 QKK65932 QUG65932 REC65932 RNY65932 RXU65932 SHQ65932 SRM65932 TBI65932 TLE65932 TVA65932 UEW65932 UOS65932 UYO65932 VIK65932 VSG65932 WCC65932 WLY65932 WVU65932 M131468 JI131468 TE131468 ADA131468 AMW131468 AWS131468 BGO131468 BQK131468 CAG131468 CKC131468 CTY131468 DDU131468 DNQ131468 DXM131468 EHI131468 ERE131468 FBA131468 FKW131468 FUS131468 GEO131468 GOK131468 GYG131468 HIC131468 HRY131468 IBU131468 ILQ131468 IVM131468 JFI131468 JPE131468 JZA131468 KIW131468 KSS131468 LCO131468 LMK131468 LWG131468 MGC131468 MPY131468 MZU131468 NJQ131468 NTM131468 ODI131468 ONE131468 OXA131468 PGW131468 PQS131468 QAO131468 QKK131468 QUG131468 REC131468 RNY131468 RXU131468 SHQ131468 SRM131468 TBI131468 TLE131468 TVA131468 UEW131468 UOS131468 UYO131468 VIK131468 VSG131468 WCC131468 WLY131468 WVU131468 M197004 JI197004 TE197004 ADA197004 AMW197004 AWS197004 BGO197004 BQK197004 CAG197004 CKC197004 CTY197004 DDU197004 DNQ197004 DXM197004 EHI197004 ERE197004 FBA197004 FKW197004 FUS197004 GEO197004 GOK197004 GYG197004 HIC197004 HRY197004 IBU197004 ILQ197004 IVM197004 JFI197004 JPE197004 JZA197004 KIW197004 KSS197004 LCO197004 LMK197004 LWG197004 MGC197004 MPY197004 MZU197004 NJQ197004 NTM197004 ODI197004 ONE197004 OXA197004 PGW197004 PQS197004 QAO197004 QKK197004 QUG197004 REC197004 RNY197004 RXU197004 SHQ197004 SRM197004 TBI197004 TLE197004 TVA197004 UEW197004 UOS197004 UYO197004 VIK197004 VSG197004 WCC197004 WLY197004 WVU197004 M262540 JI262540 TE262540 ADA262540 AMW262540 AWS262540 BGO262540 BQK262540 CAG262540 CKC262540 CTY262540 DDU262540 DNQ262540 DXM262540 EHI262540 ERE262540 FBA262540 FKW262540 FUS262540 GEO262540 GOK262540 GYG262540 HIC262540 HRY262540 IBU262540 ILQ262540 IVM262540 JFI262540 JPE262540 JZA262540 KIW262540 KSS262540 LCO262540 LMK262540 LWG262540 MGC262540 MPY262540 MZU262540 NJQ262540 NTM262540 ODI262540 ONE262540 OXA262540 PGW262540 PQS262540 QAO262540 QKK262540 QUG262540 REC262540 RNY262540 RXU262540 SHQ262540 SRM262540 TBI262540 TLE262540 TVA262540 UEW262540 UOS262540 UYO262540 VIK262540 VSG262540 WCC262540 WLY262540 WVU262540 M328076 JI328076 TE328076 ADA328076 AMW328076 AWS328076 BGO328076 BQK328076 CAG328076 CKC328076 CTY328076 DDU328076 DNQ328076 DXM328076 EHI328076 ERE328076 FBA328076 FKW328076 FUS328076 GEO328076 GOK328076 GYG328076 HIC328076 HRY328076 IBU328076 ILQ328076 IVM328076 JFI328076 JPE328076 JZA328076 KIW328076 KSS328076 LCO328076 LMK328076 LWG328076 MGC328076 MPY328076 MZU328076 NJQ328076 NTM328076 ODI328076 ONE328076 OXA328076 PGW328076 PQS328076 QAO328076 QKK328076 QUG328076 REC328076 RNY328076 RXU328076 SHQ328076 SRM328076 TBI328076 TLE328076 TVA328076 UEW328076 UOS328076 UYO328076 VIK328076 VSG328076 WCC328076 WLY328076 WVU328076 M393612 JI393612 TE393612 ADA393612 AMW393612 AWS393612 BGO393612 BQK393612 CAG393612 CKC393612 CTY393612 DDU393612 DNQ393612 DXM393612 EHI393612 ERE393612 FBA393612 FKW393612 FUS393612 GEO393612 GOK393612 GYG393612 HIC393612 HRY393612 IBU393612 ILQ393612 IVM393612 JFI393612 JPE393612 JZA393612 KIW393612 KSS393612 LCO393612 LMK393612 LWG393612 MGC393612 MPY393612 MZU393612 NJQ393612 NTM393612 ODI393612 ONE393612 OXA393612 PGW393612 PQS393612 QAO393612 QKK393612 QUG393612 REC393612 RNY393612 RXU393612 SHQ393612 SRM393612 TBI393612 TLE393612 TVA393612 UEW393612 UOS393612 UYO393612 VIK393612 VSG393612 WCC393612 WLY393612 WVU393612 M459148 JI459148 TE459148 ADA459148 AMW459148 AWS459148 BGO459148 BQK459148 CAG459148 CKC459148 CTY459148 DDU459148 DNQ459148 DXM459148 EHI459148 ERE459148 FBA459148 FKW459148 FUS459148 GEO459148 GOK459148 GYG459148 HIC459148 HRY459148 IBU459148 ILQ459148 IVM459148 JFI459148 JPE459148 JZA459148 KIW459148 KSS459148 LCO459148 LMK459148 LWG459148 MGC459148 MPY459148 MZU459148 NJQ459148 NTM459148 ODI459148 ONE459148 OXA459148 PGW459148 PQS459148 QAO459148 QKK459148 QUG459148 REC459148 RNY459148 RXU459148 SHQ459148 SRM459148 TBI459148 TLE459148 TVA459148 UEW459148 UOS459148 UYO459148 VIK459148 VSG459148 WCC459148 WLY459148 WVU459148 M524684 JI524684 TE524684 ADA524684 AMW524684 AWS524684 BGO524684 BQK524684 CAG524684 CKC524684 CTY524684 DDU524684 DNQ524684 DXM524684 EHI524684 ERE524684 FBA524684 FKW524684 FUS524684 GEO524684 GOK524684 GYG524684 HIC524684 HRY524684 IBU524684 ILQ524684 IVM524684 JFI524684 JPE524684 JZA524684 KIW524684 KSS524684 LCO524684 LMK524684 LWG524684 MGC524684 MPY524684 MZU524684 NJQ524684 NTM524684 ODI524684 ONE524684 OXA524684 PGW524684 PQS524684 QAO524684 QKK524684 QUG524684 REC524684 RNY524684 RXU524684 SHQ524684 SRM524684 TBI524684 TLE524684 TVA524684 UEW524684 UOS524684 UYO524684 VIK524684 VSG524684 WCC524684 WLY524684 WVU524684 M590220 JI590220 TE590220 ADA590220 AMW590220 AWS590220 BGO590220 BQK590220 CAG590220 CKC590220 CTY590220 DDU590220 DNQ590220 DXM590220 EHI590220 ERE590220 FBA590220 FKW590220 FUS590220 GEO590220 GOK590220 GYG590220 HIC590220 HRY590220 IBU590220 ILQ590220 IVM590220 JFI590220 JPE590220 JZA590220 KIW590220 KSS590220 LCO590220 LMK590220 LWG590220 MGC590220 MPY590220 MZU590220 NJQ590220 NTM590220 ODI590220 ONE590220 OXA590220 PGW590220 PQS590220 QAO590220 QKK590220 QUG590220 REC590220 RNY590220 RXU590220 SHQ590220 SRM590220 TBI590220 TLE590220 TVA590220 UEW590220 UOS590220 UYO590220 VIK590220 VSG590220 WCC590220 WLY590220 WVU590220 M655756 JI655756 TE655756 ADA655756 AMW655756 AWS655756 BGO655756 BQK655756 CAG655756 CKC655756 CTY655756 DDU655756 DNQ655756 DXM655756 EHI655756 ERE655756 FBA655756 FKW655756 FUS655756 GEO655756 GOK655756 GYG655756 HIC655756 HRY655756 IBU655756 ILQ655756 IVM655756 JFI655756 JPE655756 JZA655756 KIW655756 KSS655756 LCO655756 LMK655756 LWG655756 MGC655756 MPY655756 MZU655756 NJQ655756 NTM655756 ODI655756 ONE655756 OXA655756 PGW655756 PQS655756 QAO655756 QKK655756 QUG655756 REC655756 RNY655756 RXU655756 SHQ655756 SRM655756 TBI655756 TLE655756 TVA655756 UEW655756 UOS655756 UYO655756 VIK655756 VSG655756 WCC655756 WLY655756 WVU655756 M721292 JI721292 TE721292 ADA721292 AMW721292 AWS721292 BGO721292 BQK721292 CAG721292 CKC721292 CTY721292 DDU721292 DNQ721292 DXM721292 EHI721292 ERE721292 FBA721292 FKW721292 FUS721292 GEO721292 GOK721292 GYG721292 HIC721292 HRY721292 IBU721292 ILQ721292 IVM721292 JFI721292 JPE721292 JZA721292 KIW721292 KSS721292 LCO721292 LMK721292 LWG721292 MGC721292 MPY721292 MZU721292 NJQ721292 NTM721292 ODI721292 ONE721292 OXA721292 PGW721292 PQS721292 QAO721292 QKK721292 QUG721292 REC721292 RNY721292 RXU721292 SHQ721292 SRM721292 TBI721292 TLE721292 TVA721292 UEW721292 UOS721292 UYO721292 VIK721292 VSG721292 WCC721292 WLY721292 WVU721292 M786828 JI786828 TE786828 ADA786828 AMW786828 AWS786828 BGO786828 BQK786828 CAG786828 CKC786828 CTY786828 DDU786828 DNQ786828 DXM786828 EHI786828 ERE786828 FBA786828 FKW786828 FUS786828 GEO786828 GOK786828 GYG786828 HIC786828 HRY786828 IBU786828 ILQ786828 IVM786828 JFI786828 JPE786828 JZA786828 KIW786828 KSS786828 LCO786828 LMK786828 LWG786828 MGC786828 MPY786828 MZU786828 NJQ786828 NTM786828 ODI786828 ONE786828 OXA786828 PGW786828 PQS786828 QAO786828 QKK786828 QUG786828 REC786828 RNY786828 RXU786828 SHQ786828 SRM786828 TBI786828 TLE786828 TVA786828 UEW786828 UOS786828 UYO786828 VIK786828 VSG786828 WCC786828 WLY786828 WVU786828 M852364 JI852364 TE852364 ADA852364 AMW852364 AWS852364 BGO852364 BQK852364 CAG852364 CKC852364 CTY852364 DDU852364 DNQ852364 DXM852364 EHI852364 ERE852364 FBA852364 FKW852364 FUS852364 GEO852364 GOK852364 GYG852364 HIC852364 HRY852364 IBU852364 ILQ852364 IVM852364 JFI852364 JPE852364 JZA852364 KIW852364 KSS852364 LCO852364 LMK852364 LWG852364 MGC852364 MPY852364 MZU852364 NJQ852364 NTM852364 ODI852364 ONE852364 OXA852364 PGW852364 PQS852364 QAO852364 QKK852364 QUG852364 REC852364 RNY852364 RXU852364 SHQ852364 SRM852364 TBI852364 TLE852364 TVA852364 UEW852364 UOS852364 UYO852364 VIK852364 VSG852364 WCC852364 WLY852364 WVU852364 M917900 JI917900 TE917900 ADA917900 AMW917900 AWS917900 BGO917900 BQK917900 CAG917900 CKC917900 CTY917900 DDU917900 DNQ917900 DXM917900 EHI917900 ERE917900 FBA917900 FKW917900 FUS917900 GEO917900 GOK917900 GYG917900 HIC917900 HRY917900 IBU917900 ILQ917900 IVM917900 JFI917900 JPE917900 JZA917900 KIW917900 KSS917900 LCO917900 LMK917900 LWG917900 MGC917900 MPY917900 MZU917900 NJQ917900 NTM917900 ODI917900 ONE917900 OXA917900 PGW917900 PQS917900 QAO917900 QKK917900 QUG917900 REC917900 RNY917900 RXU917900 SHQ917900 SRM917900 TBI917900 TLE917900 TVA917900 UEW917900 UOS917900 UYO917900 VIK917900 VSG917900 WCC917900 WLY917900 WVU917900 M983436 JI983436 TE983436 ADA983436 AMW983436 AWS983436 BGO983436 BQK983436 CAG983436 CKC983436 CTY983436 DDU983436 DNQ983436 DXM983436 EHI983436 ERE983436 FBA983436 FKW983436 FUS983436 GEO983436 GOK983436 GYG983436 HIC983436 HRY983436 IBU983436 ILQ983436 IVM983436 JFI983436 JPE983436 JZA983436 KIW983436 KSS983436 LCO983436 LMK983436 LWG983436 MGC983436 MPY983436 MZU983436 NJQ983436 NTM983436 ODI983436 ONE983436 OXA983436 PGW983436 PQS983436 QAO983436 QKK983436 QUG983436 REC983436 RNY983436 RXU983436 SHQ983436 SRM983436 TBI983436 TLE983436 TVA983436 UEW983436 UOS983436 UYO983436 VIK983436 VSG983436 WCC983436 WLY983436 WVU983436" xr:uid="{796C395F-4853-446B-B910-A26D9B0ECD97}">
      <formula1>"東近江市,彦根市,愛荘町,長浜市,多賀町,"</formula1>
    </dataValidation>
    <dataValidation type="list" allowBlank="1" showInputMessage="1" showErrorMessage="1" sqref="I396 JE396 TA396 ACW396 AMS396 AWO396 BGK396 BQG396 CAC396 CJY396 CTU396 DDQ396 DNM396 DXI396 EHE396 ERA396 FAW396 FKS396 FUO396 GEK396 GOG396 GYC396 HHY396 HRU396 IBQ396 ILM396 IVI396 JFE396 JPA396 JYW396 KIS396 KSO396 LCK396 LMG396 LWC396 MFY396 MPU396 MZQ396 NJM396 NTI396 ODE396 ONA396 OWW396 PGS396 PQO396 QAK396 QKG396 QUC396 RDY396 RNU396 RXQ396 SHM396 SRI396 TBE396 TLA396 TUW396 UES396 UOO396 UYK396 VIG396 VSC396 WBY396 WLU396 WVQ396 I65932 JE65932 TA65932 ACW65932 AMS65932 AWO65932 BGK65932 BQG65932 CAC65932 CJY65932 CTU65932 DDQ65932 DNM65932 DXI65932 EHE65932 ERA65932 FAW65932 FKS65932 FUO65932 GEK65932 GOG65932 GYC65932 HHY65932 HRU65932 IBQ65932 ILM65932 IVI65932 JFE65932 JPA65932 JYW65932 KIS65932 KSO65932 LCK65932 LMG65932 LWC65932 MFY65932 MPU65932 MZQ65932 NJM65932 NTI65932 ODE65932 ONA65932 OWW65932 PGS65932 PQO65932 QAK65932 QKG65932 QUC65932 RDY65932 RNU65932 RXQ65932 SHM65932 SRI65932 TBE65932 TLA65932 TUW65932 UES65932 UOO65932 UYK65932 VIG65932 VSC65932 WBY65932 WLU65932 WVQ65932 I131468 JE131468 TA131468 ACW131468 AMS131468 AWO131468 BGK131468 BQG131468 CAC131468 CJY131468 CTU131468 DDQ131468 DNM131468 DXI131468 EHE131468 ERA131468 FAW131468 FKS131468 FUO131468 GEK131468 GOG131468 GYC131468 HHY131468 HRU131468 IBQ131468 ILM131468 IVI131468 JFE131468 JPA131468 JYW131468 KIS131468 KSO131468 LCK131468 LMG131468 LWC131468 MFY131468 MPU131468 MZQ131468 NJM131468 NTI131468 ODE131468 ONA131468 OWW131468 PGS131468 PQO131468 QAK131468 QKG131468 QUC131468 RDY131468 RNU131468 RXQ131468 SHM131468 SRI131468 TBE131468 TLA131468 TUW131468 UES131468 UOO131468 UYK131468 VIG131468 VSC131468 WBY131468 WLU131468 WVQ131468 I197004 JE197004 TA197004 ACW197004 AMS197004 AWO197004 BGK197004 BQG197004 CAC197004 CJY197004 CTU197004 DDQ197004 DNM197004 DXI197004 EHE197004 ERA197004 FAW197004 FKS197004 FUO197004 GEK197004 GOG197004 GYC197004 HHY197004 HRU197004 IBQ197004 ILM197004 IVI197004 JFE197004 JPA197004 JYW197004 KIS197004 KSO197004 LCK197004 LMG197004 LWC197004 MFY197004 MPU197004 MZQ197004 NJM197004 NTI197004 ODE197004 ONA197004 OWW197004 PGS197004 PQO197004 QAK197004 QKG197004 QUC197004 RDY197004 RNU197004 RXQ197004 SHM197004 SRI197004 TBE197004 TLA197004 TUW197004 UES197004 UOO197004 UYK197004 VIG197004 VSC197004 WBY197004 WLU197004 WVQ197004 I262540 JE262540 TA262540 ACW262540 AMS262540 AWO262540 BGK262540 BQG262540 CAC262540 CJY262540 CTU262540 DDQ262540 DNM262540 DXI262540 EHE262540 ERA262540 FAW262540 FKS262540 FUO262540 GEK262540 GOG262540 GYC262540 HHY262540 HRU262540 IBQ262540 ILM262540 IVI262540 JFE262540 JPA262540 JYW262540 KIS262540 KSO262540 LCK262540 LMG262540 LWC262540 MFY262540 MPU262540 MZQ262540 NJM262540 NTI262540 ODE262540 ONA262540 OWW262540 PGS262540 PQO262540 QAK262540 QKG262540 QUC262540 RDY262540 RNU262540 RXQ262540 SHM262540 SRI262540 TBE262540 TLA262540 TUW262540 UES262540 UOO262540 UYK262540 VIG262540 VSC262540 WBY262540 WLU262540 WVQ262540 I328076 JE328076 TA328076 ACW328076 AMS328076 AWO328076 BGK328076 BQG328076 CAC328076 CJY328076 CTU328076 DDQ328076 DNM328076 DXI328076 EHE328076 ERA328076 FAW328076 FKS328076 FUO328076 GEK328076 GOG328076 GYC328076 HHY328076 HRU328076 IBQ328076 ILM328076 IVI328076 JFE328076 JPA328076 JYW328076 KIS328076 KSO328076 LCK328076 LMG328076 LWC328076 MFY328076 MPU328076 MZQ328076 NJM328076 NTI328076 ODE328076 ONA328076 OWW328076 PGS328076 PQO328076 QAK328076 QKG328076 QUC328076 RDY328076 RNU328076 RXQ328076 SHM328076 SRI328076 TBE328076 TLA328076 TUW328076 UES328076 UOO328076 UYK328076 VIG328076 VSC328076 WBY328076 WLU328076 WVQ328076 I393612 JE393612 TA393612 ACW393612 AMS393612 AWO393612 BGK393612 BQG393612 CAC393612 CJY393612 CTU393612 DDQ393612 DNM393612 DXI393612 EHE393612 ERA393612 FAW393612 FKS393612 FUO393612 GEK393612 GOG393612 GYC393612 HHY393612 HRU393612 IBQ393612 ILM393612 IVI393612 JFE393612 JPA393612 JYW393612 KIS393612 KSO393612 LCK393612 LMG393612 LWC393612 MFY393612 MPU393612 MZQ393612 NJM393612 NTI393612 ODE393612 ONA393612 OWW393612 PGS393612 PQO393612 QAK393612 QKG393612 QUC393612 RDY393612 RNU393612 RXQ393612 SHM393612 SRI393612 TBE393612 TLA393612 TUW393612 UES393612 UOO393612 UYK393612 VIG393612 VSC393612 WBY393612 WLU393612 WVQ393612 I459148 JE459148 TA459148 ACW459148 AMS459148 AWO459148 BGK459148 BQG459148 CAC459148 CJY459148 CTU459148 DDQ459148 DNM459148 DXI459148 EHE459148 ERA459148 FAW459148 FKS459148 FUO459148 GEK459148 GOG459148 GYC459148 HHY459148 HRU459148 IBQ459148 ILM459148 IVI459148 JFE459148 JPA459148 JYW459148 KIS459148 KSO459148 LCK459148 LMG459148 LWC459148 MFY459148 MPU459148 MZQ459148 NJM459148 NTI459148 ODE459148 ONA459148 OWW459148 PGS459148 PQO459148 QAK459148 QKG459148 QUC459148 RDY459148 RNU459148 RXQ459148 SHM459148 SRI459148 TBE459148 TLA459148 TUW459148 UES459148 UOO459148 UYK459148 VIG459148 VSC459148 WBY459148 WLU459148 WVQ459148 I524684 JE524684 TA524684 ACW524684 AMS524684 AWO524684 BGK524684 BQG524684 CAC524684 CJY524684 CTU524684 DDQ524684 DNM524684 DXI524684 EHE524684 ERA524684 FAW524684 FKS524684 FUO524684 GEK524684 GOG524684 GYC524684 HHY524684 HRU524684 IBQ524684 ILM524684 IVI524684 JFE524684 JPA524684 JYW524684 KIS524684 KSO524684 LCK524684 LMG524684 LWC524684 MFY524684 MPU524684 MZQ524684 NJM524684 NTI524684 ODE524684 ONA524684 OWW524684 PGS524684 PQO524684 QAK524684 QKG524684 QUC524684 RDY524684 RNU524684 RXQ524684 SHM524684 SRI524684 TBE524684 TLA524684 TUW524684 UES524684 UOO524684 UYK524684 VIG524684 VSC524684 WBY524684 WLU524684 WVQ524684 I590220 JE590220 TA590220 ACW590220 AMS590220 AWO590220 BGK590220 BQG590220 CAC590220 CJY590220 CTU590220 DDQ590220 DNM590220 DXI590220 EHE590220 ERA590220 FAW590220 FKS590220 FUO590220 GEK590220 GOG590220 GYC590220 HHY590220 HRU590220 IBQ590220 ILM590220 IVI590220 JFE590220 JPA590220 JYW590220 KIS590220 KSO590220 LCK590220 LMG590220 LWC590220 MFY590220 MPU590220 MZQ590220 NJM590220 NTI590220 ODE590220 ONA590220 OWW590220 PGS590220 PQO590220 QAK590220 QKG590220 QUC590220 RDY590220 RNU590220 RXQ590220 SHM590220 SRI590220 TBE590220 TLA590220 TUW590220 UES590220 UOO590220 UYK590220 VIG590220 VSC590220 WBY590220 WLU590220 WVQ590220 I655756 JE655756 TA655756 ACW655756 AMS655756 AWO655756 BGK655756 BQG655756 CAC655756 CJY655756 CTU655756 DDQ655756 DNM655756 DXI655756 EHE655756 ERA655756 FAW655756 FKS655756 FUO655756 GEK655756 GOG655756 GYC655756 HHY655756 HRU655756 IBQ655756 ILM655756 IVI655756 JFE655756 JPA655756 JYW655756 KIS655756 KSO655756 LCK655756 LMG655756 LWC655756 MFY655756 MPU655756 MZQ655756 NJM655756 NTI655756 ODE655756 ONA655756 OWW655756 PGS655756 PQO655756 QAK655756 QKG655756 QUC655756 RDY655756 RNU655756 RXQ655756 SHM655756 SRI655756 TBE655756 TLA655756 TUW655756 UES655756 UOO655756 UYK655756 VIG655756 VSC655756 WBY655756 WLU655756 WVQ655756 I721292 JE721292 TA721292 ACW721292 AMS721292 AWO721292 BGK721292 BQG721292 CAC721292 CJY721292 CTU721292 DDQ721292 DNM721292 DXI721292 EHE721292 ERA721292 FAW721292 FKS721292 FUO721292 GEK721292 GOG721292 GYC721292 HHY721292 HRU721292 IBQ721292 ILM721292 IVI721292 JFE721292 JPA721292 JYW721292 KIS721292 KSO721292 LCK721292 LMG721292 LWC721292 MFY721292 MPU721292 MZQ721292 NJM721292 NTI721292 ODE721292 ONA721292 OWW721292 PGS721292 PQO721292 QAK721292 QKG721292 QUC721292 RDY721292 RNU721292 RXQ721292 SHM721292 SRI721292 TBE721292 TLA721292 TUW721292 UES721292 UOO721292 UYK721292 VIG721292 VSC721292 WBY721292 WLU721292 WVQ721292 I786828 JE786828 TA786828 ACW786828 AMS786828 AWO786828 BGK786828 BQG786828 CAC786828 CJY786828 CTU786828 DDQ786828 DNM786828 DXI786828 EHE786828 ERA786828 FAW786828 FKS786828 FUO786828 GEK786828 GOG786828 GYC786828 HHY786828 HRU786828 IBQ786828 ILM786828 IVI786828 JFE786828 JPA786828 JYW786828 KIS786828 KSO786828 LCK786828 LMG786828 LWC786828 MFY786828 MPU786828 MZQ786828 NJM786828 NTI786828 ODE786828 ONA786828 OWW786828 PGS786828 PQO786828 QAK786828 QKG786828 QUC786828 RDY786828 RNU786828 RXQ786828 SHM786828 SRI786828 TBE786828 TLA786828 TUW786828 UES786828 UOO786828 UYK786828 VIG786828 VSC786828 WBY786828 WLU786828 WVQ786828 I852364 JE852364 TA852364 ACW852364 AMS852364 AWO852364 BGK852364 BQG852364 CAC852364 CJY852364 CTU852364 DDQ852364 DNM852364 DXI852364 EHE852364 ERA852364 FAW852364 FKS852364 FUO852364 GEK852364 GOG852364 GYC852364 HHY852364 HRU852364 IBQ852364 ILM852364 IVI852364 JFE852364 JPA852364 JYW852364 KIS852364 KSO852364 LCK852364 LMG852364 LWC852364 MFY852364 MPU852364 MZQ852364 NJM852364 NTI852364 ODE852364 ONA852364 OWW852364 PGS852364 PQO852364 QAK852364 QKG852364 QUC852364 RDY852364 RNU852364 RXQ852364 SHM852364 SRI852364 TBE852364 TLA852364 TUW852364 UES852364 UOO852364 UYK852364 VIG852364 VSC852364 WBY852364 WLU852364 WVQ852364 I917900 JE917900 TA917900 ACW917900 AMS917900 AWO917900 BGK917900 BQG917900 CAC917900 CJY917900 CTU917900 DDQ917900 DNM917900 DXI917900 EHE917900 ERA917900 FAW917900 FKS917900 FUO917900 GEK917900 GOG917900 GYC917900 HHY917900 HRU917900 IBQ917900 ILM917900 IVI917900 JFE917900 JPA917900 JYW917900 KIS917900 KSO917900 LCK917900 LMG917900 LWC917900 MFY917900 MPU917900 MZQ917900 NJM917900 NTI917900 ODE917900 ONA917900 OWW917900 PGS917900 PQO917900 QAK917900 QKG917900 QUC917900 RDY917900 RNU917900 RXQ917900 SHM917900 SRI917900 TBE917900 TLA917900 TUW917900 UES917900 UOO917900 UYK917900 VIG917900 VSC917900 WBY917900 WLU917900 WVQ917900 I983436 JE983436 TA983436 ACW983436 AMS983436 AWO983436 BGK983436 BQG983436 CAC983436 CJY983436 CTU983436 DDQ983436 DNM983436 DXI983436 EHE983436 ERA983436 FAW983436 FKS983436 FUO983436 GEK983436 GOG983436 GYC983436 HHY983436 HRU983436 IBQ983436 ILM983436 IVI983436 JFE983436 JPA983436 JYW983436 KIS983436 KSO983436 LCK983436 LMG983436 LWC983436 MFY983436 MPU983436 MZQ983436 NJM983436 NTI983436 ODE983436 ONA983436 OWW983436 PGS983436 PQO983436 QAK983436 QKG983436 QUC983436 RDY983436 RNU983436 RXQ983436 SHM983436 SRI983436 TBE983436 TLA983436 TUW983436 UES983436 UOO983436 UYK983436 VIG983436 VSC983436 WBY983436 WLU983436 WVQ983436" xr:uid="{5356B963-4A7A-4D1C-83CD-EC4F8309D169}">
      <formula1>"男,女,"</formula1>
    </dataValidation>
    <dataValidation type="list" allowBlank="1" showInputMessage="1" showErrorMessage="1" sqref="E393:E400 JA393:JA400 SW393:SW400 ACS393:ACS400 AMO393:AMO400 AWK393:AWK400 BGG393:BGG400 BQC393:BQC400 BZY393:BZY400 CJU393:CJU400 CTQ393:CTQ400 DDM393:DDM400 DNI393:DNI400 DXE393:DXE400 EHA393:EHA400 EQW393:EQW400 FAS393:FAS400 FKO393:FKO400 FUK393:FUK400 GEG393:GEG400 GOC393:GOC400 GXY393:GXY400 HHU393:HHU400 HRQ393:HRQ400 IBM393:IBM400 ILI393:ILI400 IVE393:IVE400 JFA393:JFA400 JOW393:JOW400 JYS393:JYS400 KIO393:KIO400 KSK393:KSK400 LCG393:LCG400 LMC393:LMC400 LVY393:LVY400 MFU393:MFU400 MPQ393:MPQ400 MZM393:MZM400 NJI393:NJI400 NTE393:NTE400 ODA393:ODA400 OMW393:OMW400 OWS393:OWS400 PGO393:PGO400 PQK393:PQK400 QAG393:QAG400 QKC393:QKC400 QTY393:QTY400 RDU393:RDU400 RNQ393:RNQ400 RXM393:RXM400 SHI393:SHI400 SRE393:SRE400 TBA393:TBA400 TKW393:TKW400 TUS393:TUS400 UEO393:UEO400 UOK393:UOK400 UYG393:UYG400 VIC393:VIC400 VRY393:VRY400 WBU393:WBU400 WLQ393:WLQ400 WVM393:WVM400 E65929:E65936 JA65929:JA65936 SW65929:SW65936 ACS65929:ACS65936 AMO65929:AMO65936 AWK65929:AWK65936 BGG65929:BGG65936 BQC65929:BQC65936 BZY65929:BZY65936 CJU65929:CJU65936 CTQ65929:CTQ65936 DDM65929:DDM65936 DNI65929:DNI65936 DXE65929:DXE65936 EHA65929:EHA65936 EQW65929:EQW65936 FAS65929:FAS65936 FKO65929:FKO65936 FUK65929:FUK65936 GEG65929:GEG65936 GOC65929:GOC65936 GXY65929:GXY65936 HHU65929:HHU65936 HRQ65929:HRQ65936 IBM65929:IBM65936 ILI65929:ILI65936 IVE65929:IVE65936 JFA65929:JFA65936 JOW65929:JOW65936 JYS65929:JYS65936 KIO65929:KIO65936 KSK65929:KSK65936 LCG65929:LCG65936 LMC65929:LMC65936 LVY65929:LVY65936 MFU65929:MFU65936 MPQ65929:MPQ65936 MZM65929:MZM65936 NJI65929:NJI65936 NTE65929:NTE65936 ODA65929:ODA65936 OMW65929:OMW65936 OWS65929:OWS65936 PGO65929:PGO65936 PQK65929:PQK65936 QAG65929:QAG65936 QKC65929:QKC65936 QTY65929:QTY65936 RDU65929:RDU65936 RNQ65929:RNQ65936 RXM65929:RXM65936 SHI65929:SHI65936 SRE65929:SRE65936 TBA65929:TBA65936 TKW65929:TKW65936 TUS65929:TUS65936 UEO65929:UEO65936 UOK65929:UOK65936 UYG65929:UYG65936 VIC65929:VIC65936 VRY65929:VRY65936 WBU65929:WBU65936 WLQ65929:WLQ65936 WVM65929:WVM65936 E131465:E131472 JA131465:JA131472 SW131465:SW131472 ACS131465:ACS131472 AMO131465:AMO131472 AWK131465:AWK131472 BGG131465:BGG131472 BQC131465:BQC131472 BZY131465:BZY131472 CJU131465:CJU131472 CTQ131465:CTQ131472 DDM131465:DDM131472 DNI131465:DNI131472 DXE131465:DXE131472 EHA131465:EHA131472 EQW131465:EQW131472 FAS131465:FAS131472 FKO131465:FKO131472 FUK131465:FUK131472 GEG131465:GEG131472 GOC131465:GOC131472 GXY131465:GXY131472 HHU131465:HHU131472 HRQ131465:HRQ131472 IBM131465:IBM131472 ILI131465:ILI131472 IVE131465:IVE131472 JFA131465:JFA131472 JOW131465:JOW131472 JYS131465:JYS131472 KIO131465:KIO131472 KSK131465:KSK131472 LCG131465:LCG131472 LMC131465:LMC131472 LVY131465:LVY131472 MFU131465:MFU131472 MPQ131465:MPQ131472 MZM131465:MZM131472 NJI131465:NJI131472 NTE131465:NTE131472 ODA131465:ODA131472 OMW131465:OMW131472 OWS131465:OWS131472 PGO131465:PGO131472 PQK131465:PQK131472 QAG131465:QAG131472 QKC131465:QKC131472 QTY131465:QTY131472 RDU131465:RDU131472 RNQ131465:RNQ131472 RXM131465:RXM131472 SHI131465:SHI131472 SRE131465:SRE131472 TBA131465:TBA131472 TKW131465:TKW131472 TUS131465:TUS131472 UEO131465:UEO131472 UOK131465:UOK131472 UYG131465:UYG131472 VIC131465:VIC131472 VRY131465:VRY131472 WBU131465:WBU131472 WLQ131465:WLQ131472 WVM131465:WVM131472 E197001:E197008 JA197001:JA197008 SW197001:SW197008 ACS197001:ACS197008 AMO197001:AMO197008 AWK197001:AWK197008 BGG197001:BGG197008 BQC197001:BQC197008 BZY197001:BZY197008 CJU197001:CJU197008 CTQ197001:CTQ197008 DDM197001:DDM197008 DNI197001:DNI197008 DXE197001:DXE197008 EHA197001:EHA197008 EQW197001:EQW197008 FAS197001:FAS197008 FKO197001:FKO197008 FUK197001:FUK197008 GEG197001:GEG197008 GOC197001:GOC197008 GXY197001:GXY197008 HHU197001:HHU197008 HRQ197001:HRQ197008 IBM197001:IBM197008 ILI197001:ILI197008 IVE197001:IVE197008 JFA197001:JFA197008 JOW197001:JOW197008 JYS197001:JYS197008 KIO197001:KIO197008 KSK197001:KSK197008 LCG197001:LCG197008 LMC197001:LMC197008 LVY197001:LVY197008 MFU197001:MFU197008 MPQ197001:MPQ197008 MZM197001:MZM197008 NJI197001:NJI197008 NTE197001:NTE197008 ODA197001:ODA197008 OMW197001:OMW197008 OWS197001:OWS197008 PGO197001:PGO197008 PQK197001:PQK197008 QAG197001:QAG197008 QKC197001:QKC197008 QTY197001:QTY197008 RDU197001:RDU197008 RNQ197001:RNQ197008 RXM197001:RXM197008 SHI197001:SHI197008 SRE197001:SRE197008 TBA197001:TBA197008 TKW197001:TKW197008 TUS197001:TUS197008 UEO197001:UEO197008 UOK197001:UOK197008 UYG197001:UYG197008 VIC197001:VIC197008 VRY197001:VRY197008 WBU197001:WBU197008 WLQ197001:WLQ197008 WVM197001:WVM197008 E262537:E262544 JA262537:JA262544 SW262537:SW262544 ACS262537:ACS262544 AMO262537:AMO262544 AWK262537:AWK262544 BGG262537:BGG262544 BQC262537:BQC262544 BZY262537:BZY262544 CJU262537:CJU262544 CTQ262537:CTQ262544 DDM262537:DDM262544 DNI262537:DNI262544 DXE262537:DXE262544 EHA262537:EHA262544 EQW262537:EQW262544 FAS262537:FAS262544 FKO262537:FKO262544 FUK262537:FUK262544 GEG262537:GEG262544 GOC262537:GOC262544 GXY262537:GXY262544 HHU262537:HHU262544 HRQ262537:HRQ262544 IBM262537:IBM262544 ILI262537:ILI262544 IVE262537:IVE262544 JFA262537:JFA262544 JOW262537:JOW262544 JYS262537:JYS262544 KIO262537:KIO262544 KSK262537:KSK262544 LCG262537:LCG262544 LMC262537:LMC262544 LVY262537:LVY262544 MFU262537:MFU262544 MPQ262537:MPQ262544 MZM262537:MZM262544 NJI262537:NJI262544 NTE262537:NTE262544 ODA262537:ODA262544 OMW262537:OMW262544 OWS262537:OWS262544 PGO262537:PGO262544 PQK262537:PQK262544 QAG262537:QAG262544 QKC262537:QKC262544 QTY262537:QTY262544 RDU262537:RDU262544 RNQ262537:RNQ262544 RXM262537:RXM262544 SHI262537:SHI262544 SRE262537:SRE262544 TBA262537:TBA262544 TKW262537:TKW262544 TUS262537:TUS262544 UEO262537:UEO262544 UOK262537:UOK262544 UYG262537:UYG262544 VIC262537:VIC262544 VRY262537:VRY262544 WBU262537:WBU262544 WLQ262537:WLQ262544 WVM262537:WVM262544 E328073:E328080 JA328073:JA328080 SW328073:SW328080 ACS328073:ACS328080 AMO328073:AMO328080 AWK328073:AWK328080 BGG328073:BGG328080 BQC328073:BQC328080 BZY328073:BZY328080 CJU328073:CJU328080 CTQ328073:CTQ328080 DDM328073:DDM328080 DNI328073:DNI328080 DXE328073:DXE328080 EHA328073:EHA328080 EQW328073:EQW328080 FAS328073:FAS328080 FKO328073:FKO328080 FUK328073:FUK328080 GEG328073:GEG328080 GOC328073:GOC328080 GXY328073:GXY328080 HHU328073:HHU328080 HRQ328073:HRQ328080 IBM328073:IBM328080 ILI328073:ILI328080 IVE328073:IVE328080 JFA328073:JFA328080 JOW328073:JOW328080 JYS328073:JYS328080 KIO328073:KIO328080 KSK328073:KSK328080 LCG328073:LCG328080 LMC328073:LMC328080 LVY328073:LVY328080 MFU328073:MFU328080 MPQ328073:MPQ328080 MZM328073:MZM328080 NJI328073:NJI328080 NTE328073:NTE328080 ODA328073:ODA328080 OMW328073:OMW328080 OWS328073:OWS328080 PGO328073:PGO328080 PQK328073:PQK328080 QAG328073:QAG328080 QKC328073:QKC328080 QTY328073:QTY328080 RDU328073:RDU328080 RNQ328073:RNQ328080 RXM328073:RXM328080 SHI328073:SHI328080 SRE328073:SRE328080 TBA328073:TBA328080 TKW328073:TKW328080 TUS328073:TUS328080 UEO328073:UEO328080 UOK328073:UOK328080 UYG328073:UYG328080 VIC328073:VIC328080 VRY328073:VRY328080 WBU328073:WBU328080 WLQ328073:WLQ328080 WVM328073:WVM328080 E393609:E393616 JA393609:JA393616 SW393609:SW393616 ACS393609:ACS393616 AMO393609:AMO393616 AWK393609:AWK393616 BGG393609:BGG393616 BQC393609:BQC393616 BZY393609:BZY393616 CJU393609:CJU393616 CTQ393609:CTQ393616 DDM393609:DDM393616 DNI393609:DNI393616 DXE393609:DXE393616 EHA393609:EHA393616 EQW393609:EQW393616 FAS393609:FAS393616 FKO393609:FKO393616 FUK393609:FUK393616 GEG393609:GEG393616 GOC393609:GOC393616 GXY393609:GXY393616 HHU393609:HHU393616 HRQ393609:HRQ393616 IBM393609:IBM393616 ILI393609:ILI393616 IVE393609:IVE393616 JFA393609:JFA393616 JOW393609:JOW393616 JYS393609:JYS393616 KIO393609:KIO393616 KSK393609:KSK393616 LCG393609:LCG393616 LMC393609:LMC393616 LVY393609:LVY393616 MFU393609:MFU393616 MPQ393609:MPQ393616 MZM393609:MZM393616 NJI393609:NJI393616 NTE393609:NTE393616 ODA393609:ODA393616 OMW393609:OMW393616 OWS393609:OWS393616 PGO393609:PGO393616 PQK393609:PQK393616 QAG393609:QAG393616 QKC393609:QKC393616 QTY393609:QTY393616 RDU393609:RDU393616 RNQ393609:RNQ393616 RXM393609:RXM393616 SHI393609:SHI393616 SRE393609:SRE393616 TBA393609:TBA393616 TKW393609:TKW393616 TUS393609:TUS393616 UEO393609:UEO393616 UOK393609:UOK393616 UYG393609:UYG393616 VIC393609:VIC393616 VRY393609:VRY393616 WBU393609:WBU393616 WLQ393609:WLQ393616 WVM393609:WVM393616 E459145:E459152 JA459145:JA459152 SW459145:SW459152 ACS459145:ACS459152 AMO459145:AMO459152 AWK459145:AWK459152 BGG459145:BGG459152 BQC459145:BQC459152 BZY459145:BZY459152 CJU459145:CJU459152 CTQ459145:CTQ459152 DDM459145:DDM459152 DNI459145:DNI459152 DXE459145:DXE459152 EHA459145:EHA459152 EQW459145:EQW459152 FAS459145:FAS459152 FKO459145:FKO459152 FUK459145:FUK459152 GEG459145:GEG459152 GOC459145:GOC459152 GXY459145:GXY459152 HHU459145:HHU459152 HRQ459145:HRQ459152 IBM459145:IBM459152 ILI459145:ILI459152 IVE459145:IVE459152 JFA459145:JFA459152 JOW459145:JOW459152 JYS459145:JYS459152 KIO459145:KIO459152 KSK459145:KSK459152 LCG459145:LCG459152 LMC459145:LMC459152 LVY459145:LVY459152 MFU459145:MFU459152 MPQ459145:MPQ459152 MZM459145:MZM459152 NJI459145:NJI459152 NTE459145:NTE459152 ODA459145:ODA459152 OMW459145:OMW459152 OWS459145:OWS459152 PGO459145:PGO459152 PQK459145:PQK459152 QAG459145:QAG459152 QKC459145:QKC459152 QTY459145:QTY459152 RDU459145:RDU459152 RNQ459145:RNQ459152 RXM459145:RXM459152 SHI459145:SHI459152 SRE459145:SRE459152 TBA459145:TBA459152 TKW459145:TKW459152 TUS459145:TUS459152 UEO459145:UEO459152 UOK459145:UOK459152 UYG459145:UYG459152 VIC459145:VIC459152 VRY459145:VRY459152 WBU459145:WBU459152 WLQ459145:WLQ459152 WVM459145:WVM459152 E524681:E524688 JA524681:JA524688 SW524681:SW524688 ACS524681:ACS524688 AMO524681:AMO524688 AWK524681:AWK524688 BGG524681:BGG524688 BQC524681:BQC524688 BZY524681:BZY524688 CJU524681:CJU524688 CTQ524681:CTQ524688 DDM524681:DDM524688 DNI524681:DNI524688 DXE524681:DXE524688 EHA524681:EHA524688 EQW524681:EQW524688 FAS524681:FAS524688 FKO524681:FKO524688 FUK524681:FUK524688 GEG524681:GEG524688 GOC524681:GOC524688 GXY524681:GXY524688 HHU524681:HHU524688 HRQ524681:HRQ524688 IBM524681:IBM524688 ILI524681:ILI524688 IVE524681:IVE524688 JFA524681:JFA524688 JOW524681:JOW524688 JYS524681:JYS524688 KIO524681:KIO524688 KSK524681:KSK524688 LCG524681:LCG524688 LMC524681:LMC524688 LVY524681:LVY524688 MFU524681:MFU524688 MPQ524681:MPQ524688 MZM524681:MZM524688 NJI524681:NJI524688 NTE524681:NTE524688 ODA524681:ODA524688 OMW524681:OMW524688 OWS524681:OWS524688 PGO524681:PGO524688 PQK524681:PQK524688 QAG524681:QAG524688 QKC524681:QKC524688 QTY524681:QTY524688 RDU524681:RDU524688 RNQ524681:RNQ524688 RXM524681:RXM524688 SHI524681:SHI524688 SRE524681:SRE524688 TBA524681:TBA524688 TKW524681:TKW524688 TUS524681:TUS524688 UEO524681:UEO524688 UOK524681:UOK524688 UYG524681:UYG524688 VIC524681:VIC524688 VRY524681:VRY524688 WBU524681:WBU524688 WLQ524681:WLQ524688 WVM524681:WVM524688 E590217:E590224 JA590217:JA590224 SW590217:SW590224 ACS590217:ACS590224 AMO590217:AMO590224 AWK590217:AWK590224 BGG590217:BGG590224 BQC590217:BQC590224 BZY590217:BZY590224 CJU590217:CJU590224 CTQ590217:CTQ590224 DDM590217:DDM590224 DNI590217:DNI590224 DXE590217:DXE590224 EHA590217:EHA590224 EQW590217:EQW590224 FAS590217:FAS590224 FKO590217:FKO590224 FUK590217:FUK590224 GEG590217:GEG590224 GOC590217:GOC590224 GXY590217:GXY590224 HHU590217:HHU590224 HRQ590217:HRQ590224 IBM590217:IBM590224 ILI590217:ILI590224 IVE590217:IVE590224 JFA590217:JFA590224 JOW590217:JOW590224 JYS590217:JYS590224 KIO590217:KIO590224 KSK590217:KSK590224 LCG590217:LCG590224 LMC590217:LMC590224 LVY590217:LVY590224 MFU590217:MFU590224 MPQ590217:MPQ590224 MZM590217:MZM590224 NJI590217:NJI590224 NTE590217:NTE590224 ODA590217:ODA590224 OMW590217:OMW590224 OWS590217:OWS590224 PGO590217:PGO590224 PQK590217:PQK590224 QAG590217:QAG590224 QKC590217:QKC590224 QTY590217:QTY590224 RDU590217:RDU590224 RNQ590217:RNQ590224 RXM590217:RXM590224 SHI590217:SHI590224 SRE590217:SRE590224 TBA590217:TBA590224 TKW590217:TKW590224 TUS590217:TUS590224 UEO590217:UEO590224 UOK590217:UOK590224 UYG590217:UYG590224 VIC590217:VIC590224 VRY590217:VRY590224 WBU590217:WBU590224 WLQ590217:WLQ590224 WVM590217:WVM590224 E655753:E655760 JA655753:JA655760 SW655753:SW655760 ACS655753:ACS655760 AMO655753:AMO655760 AWK655753:AWK655760 BGG655753:BGG655760 BQC655753:BQC655760 BZY655753:BZY655760 CJU655753:CJU655760 CTQ655753:CTQ655760 DDM655753:DDM655760 DNI655753:DNI655760 DXE655753:DXE655760 EHA655753:EHA655760 EQW655753:EQW655760 FAS655753:FAS655760 FKO655753:FKO655760 FUK655753:FUK655760 GEG655753:GEG655760 GOC655753:GOC655760 GXY655753:GXY655760 HHU655753:HHU655760 HRQ655753:HRQ655760 IBM655753:IBM655760 ILI655753:ILI655760 IVE655753:IVE655760 JFA655753:JFA655760 JOW655753:JOW655760 JYS655753:JYS655760 KIO655753:KIO655760 KSK655753:KSK655760 LCG655753:LCG655760 LMC655753:LMC655760 LVY655753:LVY655760 MFU655753:MFU655760 MPQ655753:MPQ655760 MZM655753:MZM655760 NJI655753:NJI655760 NTE655753:NTE655760 ODA655753:ODA655760 OMW655753:OMW655760 OWS655753:OWS655760 PGO655753:PGO655760 PQK655753:PQK655760 QAG655753:QAG655760 QKC655753:QKC655760 QTY655753:QTY655760 RDU655753:RDU655760 RNQ655753:RNQ655760 RXM655753:RXM655760 SHI655753:SHI655760 SRE655753:SRE655760 TBA655753:TBA655760 TKW655753:TKW655760 TUS655753:TUS655760 UEO655753:UEO655760 UOK655753:UOK655760 UYG655753:UYG655760 VIC655753:VIC655760 VRY655753:VRY655760 WBU655753:WBU655760 WLQ655753:WLQ655760 WVM655753:WVM655760 E721289:E721296 JA721289:JA721296 SW721289:SW721296 ACS721289:ACS721296 AMO721289:AMO721296 AWK721289:AWK721296 BGG721289:BGG721296 BQC721289:BQC721296 BZY721289:BZY721296 CJU721289:CJU721296 CTQ721289:CTQ721296 DDM721289:DDM721296 DNI721289:DNI721296 DXE721289:DXE721296 EHA721289:EHA721296 EQW721289:EQW721296 FAS721289:FAS721296 FKO721289:FKO721296 FUK721289:FUK721296 GEG721289:GEG721296 GOC721289:GOC721296 GXY721289:GXY721296 HHU721289:HHU721296 HRQ721289:HRQ721296 IBM721289:IBM721296 ILI721289:ILI721296 IVE721289:IVE721296 JFA721289:JFA721296 JOW721289:JOW721296 JYS721289:JYS721296 KIO721289:KIO721296 KSK721289:KSK721296 LCG721289:LCG721296 LMC721289:LMC721296 LVY721289:LVY721296 MFU721289:MFU721296 MPQ721289:MPQ721296 MZM721289:MZM721296 NJI721289:NJI721296 NTE721289:NTE721296 ODA721289:ODA721296 OMW721289:OMW721296 OWS721289:OWS721296 PGO721289:PGO721296 PQK721289:PQK721296 QAG721289:QAG721296 QKC721289:QKC721296 QTY721289:QTY721296 RDU721289:RDU721296 RNQ721289:RNQ721296 RXM721289:RXM721296 SHI721289:SHI721296 SRE721289:SRE721296 TBA721289:TBA721296 TKW721289:TKW721296 TUS721289:TUS721296 UEO721289:UEO721296 UOK721289:UOK721296 UYG721289:UYG721296 VIC721289:VIC721296 VRY721289:VRY721296 WBU721289:WBU721296 WLQ721289:WLQ721296 WVM721289:WVM721296 E786825:E786832 JA786825:JA786832 SW786825:SW786832 ACS786825:ACS786832 AMO786825:AMO786832 AWK786825:AWK786832 BGG786825:BGG786832 BQC786825:BQC786832 BZY786825:BZY786832 CJU786825:CJU786832 CTQ786825:CTQ786832 DDM786825:DDM786832 DNI786825:DNI786832 DXE786825:DXE786832 EHA786825:EHA786832 EQW786825:EQW786832 FAS786825:FAS786832 FKO786825:FKO786832 FUK786825:FUK786832 GEG786825:GEG786832 GOC786825:GOC786832 GXY786825:GXY786832 HHU786825:HHU786832 HRQ786825:HRQ786832 IBM786825:IBM786832 ILI786825:ILI786832 IVE786825:IVE786832 JFA786825:JFA786832 JOW786825:JOW786832 JYS786825:JYS786832 KIO786825:KIO786832 KSK786825:KSK786832 LCG786825:LCG786832 LMC786825:LMC786832 LVY786825:LVY786832 MFU786825:MFU786832 MPQ786825:MPQ786832 MZM786825:MZM786832 NJI786825:NJI786832 NTE786825:NTE786832 ODA786825:ODA786832 OMW786825:OMW786832 OWS786825:OWS786832 PGO786825:PGO786832 PQK786825:PQK786832 QAG786825:QAG786832 QKC786825:QKC786832 QTY786825:QTY786832 RDU786825:RDU786832 RNQ786825:RNQ786832 RXM786825:RXM786832 SHI786825:SHI786832 SRE786825:SRE786832 TBA786825:TBA786832 TKW786825:TKW786832 TUS786825:TUS786832 UEO786825:UEO786832 UOK786825:UOK786832 UYG786825:UYG786832 VIC786825:VIC786832 VRY786825:VRY786832 WBU786825:WBU786832 WLQ786825:WLQ786832 WVM786825:WVM786832 E852361:E852368 JA852361:JA852368 SW852361:SW852368 ACS852361:ACS852368 AMO852361:AMO852368 AWK852361:AWK852368 BGG852361:BGG852368 BQC852361:BQC852368 BZY852361:BZY852368 CJU852361:CJU852368 CTQ852361:CTQ852368 DDM852361:DDM852368 DNI852361:DNI852368 DXE852361:DXE852368 EHA852361:EHA852368 EQW852361:EQW852368 FAS852361:FAS852368 FKO852361:FKO852368 FUK852361:FUK852368 GEG852361:GEG852368 GOC852361:GOC852368 GXY852361:GXY852368 HHU852361:HHU852368 HRQ852361:HRQ852368 IBM852361:IBM852368 ILI852361:ILI852368 IVE852361:IVE852368 JFA852361:JFA852368 JOW852361:JOW852368 JYS852361:JYS852368 KIO852361:KIO852368 KSK852361:KSK852368 LCG852361:LCG852368 LMC852361:LMC852368 LVY852361:LVY852368 MFU852361:MFU852368 MPQ852361:MPQ852368 MZM852361:MZM852368 NJI852361:NJI852368 NTE852361:NTE852368 ODA852361:ODA852368 OMW852361:OMW852368 OWS852361:OWS852368 PGO852361:PGO852368 PQK852361:PQK852368 QAG852361:QAG852368 QKC852361:QKC852368 QTY852361:QTY852368 RDU852361:RDU852368 RNQ852361:RNQ852368 RXM852361:RXM852368 SHI852361:SHI852368 SRE852361:SRE852368 TBA852361:TBA852368 TKW852361:TKW852368 TUS852361:TUS852368 UEO852361:UEO852368 UOK852361:UOK852368 UYG852361:UYG852368 VIC852361:VIC852368 VRY852361:VRY852368 WBU852361:WBU852368 WLQ852361:WLQ852368 WVM852361:WVM852368 E917897:E917904 JA917897:JA917904 SW917897:SW917904 ACS917897:ACS917904 AMO917897:AMO917904 AWK917897:AWK917904 BGG917897:BGG917904 BQC917897:BQC917904 BZY917897:BZY917904 CJU917897:CJU917904 CTQ917897:CTQ917904 DDM917897:DDM917904 DNI917897:DNI917904 DXE917897:DXE917904 EHA917897:EHA917904 EQW917897:EQW917904 FAS917897:FAS917904 FKO917897:FKO917904 FUK917897:FUK917904 GEG917897:GEG917904 GOC917897:GOC917904 GXY917897:GXY917904 HHU917897:HHU917904 HRQ917897:HRQ917904 IBM917897:IBM917904 ILI917897:ILI917904 IVE917897:IVE917904 JFA917897:JFA917904 JOW917897:JOW917904 JYS917897:JYS917904 KIO917897:KIO917904 KSK917897:KSK917904 LCG917897:LCG917904 LMC917897:LMC917904 LVY917897:LVY917904 MFU917897:MFU917904 MPQ917897:MPQ917904 MZM917897:MZM917904 NJI917897:NJI917904 NTE917897:NTE917904 ODA917897:ODA917904 OMW917897:OMW917904 OWS917897:OWS917904 PGO917897:PGO917904 PQK917897:PQK917904 QAG917897:QAG917904 QKC917897:QKC917904 QTY917897:QTY917904 RDU917897:RDU917904 RNQ917897:RNQ917904 RXM917897:RXM917904 SHI917897:SHI917904 SRE917897:SRE917904 TBA917897:TBA917904 TKW917897:TKW917904 TUS917897:TUS917904 UEO917897:UEO917904 UOK917897:UOK917904 UYG917897:UYG917904 VIC917897:VIC917904 VRY917897:VRY917904 WBU917897:WBU917904 WLQ917897:WLQ917904 WVM917897:WVM917904 E983433:E983440 JA983433:JA983440 SW983433:SW983440 ACS983433:ACS983440 AMO983433:AMO983440 AWK983433:AWK983440 BGG983433:BGG983440 BQC983433:BQC983440 BZY983433:BZY983440 CJU983433:CJU983440 CTQ983433:CTQ983440 DDM983433:DDM983440 DNI983433:DNI983440 DXE983433:DXE983440 EHA983433:EHA983440 EQW983433:EQW983440 FAS983433:FAS983440 FKO983433:FKO983440 FUK983433:FUK983440 GEG983433:GEG983440 GOC983433:GOC983440 GXY983433:GXY983440 HHU983433:HHU983440 HRQ983433:HRQ983440 IBM983433:IBM983440 ILI983433:ILI983440 IVE983433:IVE983440 JFA983433:JFA983440 JOW983433:JOW983440 JYS983433:JYS983440 KIO983433:KIO983440 KSK983433:KSK983440 LCG983433:LCG983440 LMC983433:LMC983440 LVY983433:LVY983440 MFU983433:MFU983440 MPQ983433:MPQ983440 MZM983433:MZM983440 NJI983433:NJI983440 NTE983433:NTE983440 ODA983433:ODA983440 OMW983433:OMW983440 OWS983433:OWS983440 PGO983433:PGO983440 PQK983433:PQK983440 QAG983433:QAG983440 QKC983433:QKC983440 QTY983433:QTY983440 RDU983433:RDU983440 RNQ983433:RNQ983440 RXM983433:RXM983440 SHI983433:SHI983440 SRE983433:SRE983440 TBA983433:TBA983440 TKW983433:TKW983440 TUS983433:TUS983440 UEO983433:UEO983440 UOK983433:UOK983440 UYG983433:UYG983440 VIC983433:VIC983440 VRY983433:VRY983440 WBU983433:WBU983440 WLQ983433:WLQ983440 WVM983433:WVM983440" xr:uid="{DBABD176-712B-4709-A7D9-C4C1E2616DA8}">
      <formula1>"jr, ,"</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要項</vt:lpstr>
      <vt:lpstr>申込書</vt:lpstr>
      <vt:lpstr>登録No</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FMV-USER</dc:creator>
  <cp:lastModifiedBy>kawanamikazuyuki</cp:lastModifiedBy>
  <cp:lastPrinted>2021-01-05T23:53:13Z</cp:lastPrinted>
  <dcterms:created xsi:type="dcterms:W3CDTF">2002-10-30T23:29:22Z</dcterms:created>
  <dcterms:modified xsi:type="dcterms:W3CDTF">2021-01-05T23:53:45Z</dcterms:modified>
</cp:coreProperties>
</file>