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24226"/>
  <mc:AlternateContent xmlns:mc="http://schemas.openxmlformats.org/markup-compatibility/2006">
    <mc:Choice Requires="x15">
      <x15ac:absPath xmlns:x15ac="http://schemas.microsoft.com/office/spreadsheetml/2010/11/ac" url="C:\Users\kawanamikazuyuki\Documents\h-teniss\"/>
    </mc:Choice>
  </mc:AlternateContent>
  <xr:revisionPtr revIDLastSave="0" documentId="8_{2CB00835-1092-4DFF-8C80-3F90DD4BCBA8}" xr6:coauthVersionLast="45" xr6:coauthVersionMax="45" xr10:uidLastSave="{00000000-0000-0000-0000-000000000000}"/>
  <bookViews>
    <workbookView xWindow="-120" yWindow="-120" windowWidth="29040" windowHeight="15840" activeTab="2" xr2:uid="{00000000-000D-0000-FFFF-FFFF00000000}"/>
  </bookViews>
  <sheets>
    <sheet name="結果" sheetId="13" r:id="rId1"/>
    <sheet name="メンバー表" sheetId="1" r:id="rId2"/>
    <sheet name="歴代入賞チーム" sheetId="11" r:id="rId3"/>
    <sheet name="登録ナンバー" sheetId="7" r:id="rId4"/>
    <sheet name="写真集" sheetId="2" r:id="rId5"/>
    <sheet name="Sheet3" sheetId="3" r:id="rId6"/>
  </sheets>
  <definedNames>
    <definedName name="_xlnm.Print_Area" localSheetId="3">登録ナンバー!$A$535:$C$609</definedName>
  </definedNames>
  <calcPr calcId="181029"/>
</workbook>
</file>

<file path=xl/calcChain.xml><?xml version="1.0" encoding="utf-8"?>
<calcChain xmlns="http://schemas.openxmlformats.org/spreadsheetml/2006/main">
  <c r="BF45" i="13" l="1"/>
  <c r="D152" i="1"/>
  <c r="H148" i="1" l="1"/>
  <c r="P157" i="1"/>
  <c r="N152" i="1"/>
  <c r="L152" i="1"/>
  <c r="J152" i="1"/>
  <c r="H152" i="1"/>
  <c r="F152" i="1"/>
  <c r="N148" i="1"/>
  <c r="L148" i="1"/>
  <c r="J148" i="1"/>
  <c r="F148" i="1"/>
  <c r="D148" i="1"/>
  <c r="D144" i="1"/>
  <c r="N140" i="1"/>
  <c r="L140" i="1"/>
  <c r="J140" i="1"/>
  <c r="H140" i="1"/>
  <c r="F140" i="1"/>
  <c r="D140" i="1"/>
  <c r="N136" i="1"/>
  <c r="L136" i="1"/>
  <c r="J136" i="1"/>
  <c r="H136" i="1"/>
  <c r="F136" i="1"/>
  <c r="D136" i="1"/>
  <c r="D132" i="1"/>
  <c r="N128" i="1"/>
  <c r="L128" i="1"/>
  <c r="J128" i="1"/>
  <c r="H128" i="1"/>
  <c r="F128" i="1"/>
  <c r="D128" i="1"/>
  <c r="N124" i="1"/>
  <c r="L124" i="1"/>
  <c r="J124" i="1"/>
  <c r="H124" i="1"/>
  <c r="F124" i="1"/>
  <c r="D124" i="1"/>
  <c r="D120" i="1"/>
  <c r="N116" i="1"/>
  <c r="L116" i="1"/>
  <c r="J116" i="1"/>
  <c r="H116" i="1"/>
  <c r="F116" i="1"/>
  <c r="D116" i="1"/>
  <c r="N112" i="1"/>
  <c r="L112" i="1"/>
  <c r="J112" i="1"/>
  <c r="H112" i="1"/>
  <c r="F112" i="1"/>
  <c r="D112" i="1"/>
  <c r="D108" i="1"/>
  <c r="N97" i="1"/>
  <c r="L97" i="1"/>
  <c r="J97" i="1"/>
  <c r="H97" i="1"/>
  <c r="F97" i="1"/>
  <c r="D97" i="1"/>
  <c r="N93" i="1"/>
  <c r="L93" i="1"/>
  <c r="J93" i="1"/>
  <c r="H93" i="1"/>
  <c r="F93" i="1"/>
  <c r="D93" i="1"/>
  <c r="D89" i="1"/>
  <c r="N85" i="1"/>
  <c r="L85" i="1"/>
  <c r="J85" i="1"/>
  <c r="H85" i="1"/>
  <c r="F85" i="1"/>
  <c r="D85" i="1"/>
  <c r="N81" i="1"/>
  <c r="L81" i="1"/>
  <c r="J81" i="1"/>
  <c r="H81" i="1"/>
  <c r="F81" i="1"/>
  <c r="D81" i="1"/>
  <c r="D77" i="1"/>
  <c r="N73" i="1"/>
  <c r="L73" i="1"/>
  <c r="J73" i="1"/>
  <c r="H73" i="1"/>
  <c r="F73" i="1"/>
  <c r="D73" i="1"/>
  <c r="N69" i="1"/>
  <c r="L69" i="1"/>
  <c r="J69" i="1"/>
  <c r="H69" i="1"/>
  <c r="F69" i="1"/>
  <c r="D69" i="1"/>
  <c r="D65" i="1"/>
  <c r="N61" i="1"/>
  <c r="L61" i="1"/>
  <c r="J61" i="1"/>
  <c r="H61" i="1"/>
  <c r="F61" i="1"/>
  <c r="D61" i="1"/>
  <c r="N57" i="1"/>
  <c r="L57" i="1"/>
  <c r="J57" i="1"/>
  <c r="H57" i="1"/>
  <c r="F57" i="1"/>
  <c r="D57" i="1"/>
  <c r="D53" i="1"/>
  <c r="N49" i="1"/>
  <c r="L49" i="1"/>
  <c r="J49" i="1"/>
  <c r="H49" i="1"/>
  <c r="F49" i="1"/>
  <c r="D49" i="1"/>
  <c r="N45" i="1"/>
  <c r="L45" i="1"/>
  <c r="J45" i="1"/>
  <c r="H45" i="1"/>
  <c r="F45" i="1"/>
  <c r="D45" i="1"/>
  <c r="D41" i="1"/>
  <c r="N37" i="1"/>
  <c r="L37" i="1"/>
  <c r="J37" i="1"/>
  <c r="F37" i="1"/>
  <c r="D37" i="1"/>
  <c r="N33" i="1"/>
  <c r="L33" i="1"/>
  <c r="J33" i="1"/>
  <c r="H33" i="1"/>
  <c r="F33" i="1"/>
  <c r="D33" i="1"/>
  <c r="D29" i="1"/>
  <c r="N25" i="1"/>
  <c r="L25" i="1"/>
  <c r="J25" i="1"/>
  <c r="H25" i="1"/>
  <c r="F25" i="1"/>
  <c r="D25" i="1"/>
  <c r="N21" i="1"/>
  <c r="L21" i="1"/>
  <c r="J21" i="1"/>
  <c r="H21" i="1"/>
  <c r="F21" i="1"/>
  <c r="N13" i="1"/>
  <c r="L13" i="1"/>
  <c r="J13" i="1"/>
  <c r="H13" i="1"/>
  <c r="F13" i="1"/>
  <c r="D13" i="1"/>
  <c r="N9" i="1"/>
  <c r="L9" i="1"/>
  <c r="J9" i="1"/>
  <c r="H9" i="1"/>
  <c r="F9" i="1"/>
  <c r="D5" i="1"/>
  <c r="D21" i="1"/>
  <c r="D17" i="1"/>
  <c r="B93" i="13" l="1"/>
  <c r="BU75" i="13"/>
  <c r="BU73" i="13" s="1"/>
  <c r="BP75" i="13"/>
  <c r="BK75" i="13"/>
  <c r="BK73" i="13" s="1"/>
  <c r="BF75" i="13"/>
  <c r="BP73" i="13"/>
  <c r="BF73" i="13"/>
  <c r="BU72" i="13"/>
  <c r="BP72" i="13"/>
  <c r="BK72" i="13"/>
  <c r="BK70" i="13" s="1"/>
  <c r="BF72" i="13"/>
  <c r="BF70" i="13" s="1"/>
  <c r="B84" i="13"/>
  <c r="BU70" i="13"/>
  <c r="BP70" i="13"/>
  <c r="BU69" i="13"/>
  <c r="BP69" i="13"/>
  <c r="BP67" i="13" s="1"/>
  <c r="BK69" i="13"/>
  <c r="BK67" i="13" s="1"/>
  <c r="BF69" i="13"/>
  <c r="BX67" i="13"/>
  <c r="CE66" i="13"/>
  <c r="BZ66" i="13"/>
  <c r="BK66" i="13"/>
  <c r="BK64" i="13" s="1"/>
  <c r="BF66" i="13"/>
  <c r="BF64" i="13"/>
  <c r="BK63" i="13"/>
  <c r="BK61" i="13" s="1"/>
  <c r="BF63" i="13"/>
  <c r="BF61" i="13" s="1"/>
  <c r="Z75" i="13"/>
  <c r="U75" i="13"/>
  <c r="U73" i="13" s="1"/>
  <c r="P75" i="13"/>
  <c r="P73" i="13" s="1"/>
  <c r="K75" i="13"/>
  <c r="K73" i="13" s="1"/>
  <c r="BN61" i="13"/>
  <c r="BI61" i="13"/>
  <c r="Z73" i="13"/>
  <c r="BK60" i="13"/>
  <c r="BF60" i="13"/>
  <c r="BF58" i="13" s="1"/>
  <c r="Z72" i="13"/>
  <c r="Z70" i="13" s="1"/>
  <c r="U72" i="13"/>
  <c r="P72" i="13"/>
  <c r="P70" i="13" s="1"/>
  <c r="K72" i="13"/>
  <c r="K70" i="13" s="1"/>
  <c r="AC70" i="13"/>
  <c r="U70" i="13"/>
  <c r="CE57" i="13"/>
  <c r="BZ57" i="13"/>
  <c r="BU57" i="13"/>
  <c r="BN64" i="13" s="1"/>
  <c r="BP57" i="13"/>
  <c r="BI64" i="13" s="1"/>
  <c r="Z69" i="13"/>
  <c r="U69" i="13"/>
  <c r="U67" i="13" s="1"/>
  <c r="P69" i="13"/>
  <c r="P67" i="13" s="1"/>
  <c r="K69" i="13"/>
  <c r="AC67" i="13"/>
  <c r="B67" i="13"/>
  <c r="AJ66" i="13"/>
  <c r="AC73" i="13" s="1"/>
  <c r="AE66" i="13"/>
  <c r="X73" i="13" s="1"/>
  <c r="P66" i="13"/>
  <c r="P64" i="13" s="1"/>
  <c r="K66" i="13"/>
  <c r="K64" i="13" s="1"/>
  <c r="P63" i="13"/>
  <c r="P61" i="13" s="1"/>
  <c r="K63" i="13"/>
  <c r="K61" i="13" s="1"/>
  <c r="BF49" i="13"/>
  <c r="P60" i="13"/>
  <c r="K60" i="13"/>
  <c r="K58" i="13" s="1"/>
  <c r="B58" i="13"/>
  <c r="BZ45" i="13"/>
  <c r="BP45" i="13"/>
  <c r="AJ57" i="13"/>
  <c r="S73" i="13" s="1"/>
  <c r="AE57" i="13"/>
  <c r="N73" i="13" s="1"/>
  <c r="Z57" i="13"/>
  <c r="U57" i="13"/>
  <c r="BZ43" i="13"/>
  <c r="BP43" i="13"/>
  <c r="BF43" i="13"/>
  <c r="K49" i="13"/>
  <c r="B49" i="13"/>
  <c r="U45" i="13"/>
  <c r="AE43" i="13"/>
  <c r="U43" i="13"/>
  <c r="K43" i="13"/>
  <c r="BU40" i="13"/>
  <c r="BU38" i="13" s="1"/>
  <c r="BP40" i="13"/>
  <c r="BP38" i="13" s="1"/>
  <c r="BK40" i="13"/>
  <c r="BK38" i="13" s="1"/>
  <c r="BF40" i="13"/>
  <c r="BF38" i="13" s="1"/>
  <c r="Z40" i="13"/>
  <c r="Z38" i="13" s="1"/>
  <c r="U40" i="13"/>
  <c r="U38" i="13" s="1"/>
  <c r="P40" i="13"/>
  <c r="P38" i="13" s="1"/>
  <c r="K40" i="13"/>
  <c r="K38" i="13" s="1"/>
  <c r="BU37" i="13"/>
  <c r="BU35" i="13" s="1"/>
  <c r="BP37" i="13"/>
  <c r="BP35" i="13" s="1"/>
  <c r="BK37" i="13"/>
  <c r="BK35" i="13" s="1"/>
  <c r="BF37" i="13"/>
  <c r="BF35" i="13" s="1"/>
  <c r="Z37" i="13"/>
  <c r="Z35" i="13" s="1"/>
  <c r="U37" i="13"/>
  <c r="U35" i="13" s="1"/>
  <c r="P37" i="13"/>
  <c r="P35" i="13" s="1"/>
  <c r="K37" i="13"/>
  <c r="K35" i="13" s="1"/>
  <c r="BX35" i="13"/>
  <c r="BN35" i="13"/>
  <c r="BI35" i="13"/>
  <c r="BU34" i="13"/>
  <c r="BP34" i="13"/>
  <c r="BK34" i="13"/>
  <c r="BK32" i="13" s="1"/>
  <c r="BF34" i="13"/>
  <c r="Z34" i="13"/>
  <c r="U34" i="13"/>
  <c r="U32" i="13" s="1"/>
  <c r="P34" i="13"/>
  <c r="P32" i="13" s="1"/>
  <c r="K34" i="13"/>
  <c r="BX32" i="13"/>
  <c r="AW32" i="13"/>
  <c r="B32" i="13"/>
  <c r="CE31" i="13"/>
  <c r="BX38" i="13" s="1"/>
  <c r="BZ31" i="13"/>
  <c r="BS38" i="13" s="1"/>
  <c r="BK31" i="13"/>
  <c r="BF31" i="13"/>
  <c r="AJ31" i="13"/>
  <c r="AC38" i="13" s="1"/>
  <c r="AE31" i="13"/>
  <c r="X38" i="13" s="1"/>
  <c r="P31" i="13"/>
  <c r="K31" i="13"/>
  <c r="BK28" i="13"/>
  <c r="BF28" i="13"/>
  <c r="P28" i="13"/>
  <c r="K28" i="13"/>
  <c r="BN26" i="13"/>
  <c r="BK25" i="13"/>
  <c r="BF25" i="13"/>
  <c r="P25" i="13"/>
  <c r="K25" i="13"/>
  <c r="K23" i="13" s="1"/>
  <c r="AW23" i="13"/>
  <c r="B23" i="13"/>
  <c r="CE22" i="13"/>
  <c r="BN38" i="13" s="1"/>
  <c r="BZ22" i="13"/>
  <c r="BI38" i="13" s="1"/>
  <c r="BU22" i="13"/>
  <c r="BP22" i="13"/>
  <c r="BI29" i="13" s="1"/>
  <c r="AJ22" i="13"/>
  <c r="S38" i="13" s="1"/>
  <c r="AE22" i="13"/>
  <c r="N38" i="13" s="1"/>
  <c r="Z22" i="13"/>
  <c r="U22" i="13"/>
  <c r="BF14" i="13"/>
  <c r="AW14" i="13"/>
  <c r="K14" i="13"/>
  <c r="B14" i="13"/>
  <c r="BZ10" i="13"/>
  <c r="BP10" i="13"/>
  <c r="AE10" i="13"/>
  <c r="U10" i="13"/>
  <c r="BZ8" i="13"/>
  <c r="BP8" i="13"/>
  <c r="BF8" i="13"/>
  <c r="AE8" i="13"/>
  <c r="U8" i="13"/>
  <c r="K8" i="13"/>
  <c r="C401" i="7" l="1"/>
  <c r="K399" i="7"/>
  <c r="G399" i="7"/>
  <c r="F399" i="7"/>
  <c r="K398" i="7"/>
  <c r="G398" i="7"/>
  <c r="F398" i="7"/>
  <c r="K397" i="7"/>
  <c r="G397" i="7"/>
  <c r="F397" i="7"/>
  <c r="K396" i="7"/>
  <c r="G396" i="7"/>
  <c r="F396" i="7"/>
  <c r="K395" i="7"/>
  <c r="G395" i="7"/>
  <c r="F395" i="7"/>
  <c r="K394" i="7"/>
  <c r="G394" i="7"/>
  <c r="F394" i="7"/>
  <c r="K393" i="7"/>
  <c r="G393" i="7"/>
  <c r="F393" i="7"/>
  <c r="K392" i="7"/>
  <c r="G392" i="7"/>
  <c r="F392" i="7"/>
  <c r="K391" i="7"/>
  <c r="G391" i="7"/>
  <c r="F391" i="7"/>
  <c r="K390" i="7"/>
  <c r="G390" i="7"/>
  <c r="F390" i="7"/>
  <c r="L389" i="7"/>
  <c r="G388" i="7"/>
  <c r="H388" i="7" s="1"/>
  <c r="L386" i="7"/>
  <c r="L385" i="7"/>
  <c r="K383" i="7"/>
  <c r="K382" i="7"/>
  <c r="K381" i="7"/>
  <c r="K380" i="7"/>
  <c r="K379" i="7"/>
  <c r="K378" i="7"/>
  <c r="K377" i="7"/>
  <c r="K376" i="7"/>
  <c r="K375" i="7"/>
  <c r="K374" i="7"/>
  <c r="K373" i="7"/>
  <c r="K372" i="7"/>
  <c r="K371" i="7"/>
  <c r="K370" i="7"/>
  <c r="K369" i="7"/>
  <c r="K368" i="7"/>
  <c r="K367" i="7"/>
  <c r="K366" i="7"/>
  <c r="K365" i="7"/>
  <c r="K364" i="7"/>
  <c r="K363" i="7"/>
  <c r="K362" i="7"/>
  <c r="K361" i="7"/>
  <c r="K360" i="7"/>
  <c r="K359" i="7"/>
  <c r="K358" i="7"/>
  <c r="K357" i="7"/>
  <c r="K356" i="7"/>
  <c r="K355" i="7"/>
  <c r="K354" i="7"/>
  <c r="K353" i="7"/>
  <c r="K352" i="7"/>
  <c r="K351" i="7"/>
  <c r="K350" i="7"/>
  <c r="K349" i="7"/>
  <c r="K348" i="7"/>
  <c r="K347" i="7"/>
  <c r="K346" i="7"/>
  <c r="K345" i="7"/>
  <c r="K344" i="7"/>
  <c r="K343" i="7"/>
  <c r="K342" i="7"/>
  <c r="K341" i="7"/>
  <c r="K340" i="7"/>
  <c r="K339" i="7"/>
  <c r="K338" i="7"/>
  <c r="K337" i="7"/>
  <c r="K336" i="7"/>
  <c r="K335" i="7"/>
  <c r="K334" i="7"/>
  <c r="K333" i="7"/>
  <c r="K332" i="7"/>
  <c r="G331" i="7"/>
  <c r="H331" i="7" s="1"/>
  <c r="F331" i="7"/>
  <c r="L329" i="7"/>
  <c r="L328" i="7"/>
  <c r="L327" i="7"/>
  <c r="L326" i="7"/>
  <c r="L325" i="7"/>
  <c r="L324" i="7"/>
  <c r="K323" i="7"/>
  <c r="H323" i="7"/>
  <c r="G323" i="7"/>
  <c r="F323" i="7"/>
  <c r="D323" i="7"/>
  <c r="K322" i="7"/>
  <c r="H322" i="7"/>
  <c r="G322" i="7"/>
  <c r="F322" i="7"/>
  <c r="D322" i="7"/>
  <c r="K321" i="7"/>
  <c r="H321" i="7"/>
  <c r="G321" i="7"/>
  <c r="F321" i="7"/>
  <c r="D321" i="7"/>
  <c r="K320" i="7"/>
  <c r="H320" i="7"/>
  <c r="G320" i="7"/>
  <c r="F320" i="7"/>
  <c r="D320" i="7"/>
  <c r="K319" i="7"/>
  <c r="H319" i="7"/>
  <c r="G319" i="7"/>
  <c r="F319" i="7"/>
  <c r="D319" i="7"/>
  <c r="K318" i="7"/>
  <c r="H318" i="7"/>
  <c r="G318" i="7"/>
  <c r="F318" i="7"/>
  <c r="D318" i="7"/>
  <c r="K317" i="7"/>
  <c r="H317" i="7"/>
  <c r="G317" i="7"/>
  <c r="F317" i="7"/>
  <c r="D317" i="7"/>
  <c r="K316" i="7"/>
  <c r="H316" i="7"/>
  <c r="G316" i="7"/>
  <c r="F316" i="7"/>
  <c r="D316" i="7"/>
  <c r="J312" i="7"/>
  <c r="I312" i="7"/>
  <c r="L312" i="7" s="1"/>
  <c r="M312" i="7" s="1"/>
  <c r="L308" i="7"/>
  <c r="K307" i="7"/>
  <c r="H307" i="7"/>
  <c r="G307" i="7"/>
  <c r="F307" i="7"/>
  <c r="K306" i="7"/>
  <c r="H306" i="7"/>
  <c r="G306" i="7"/>
  <c r="F306" i="7"/>
  <c r="K305" i="7"/>
  <c r="H305" i="7"/>
  <c r="G305" i="7"/>
  <c r="F305" i="7"/>
  <c r="K304" i="7"/>
  <c r="H304" i="7"/>
  <c r="G304" i="7"/>
  <c r="F304" i="7"/>
  <c r="K303" i="7"/>
  <c r="H303" i="7"/>
  <c r="G303" i="7"/>
  <c r="F303" i="7"/>
  <c r="K302" i="7"/>
  <c r="H302" i="7"/>
  <c r="G302" i="7"/>
  <c r="F302" i="7"/>
  <c r="K301" i="7"/>
  <c r="H301" i="7"/>
  <c r="G301" i="7"/>
  <c r="F301" i="7"/>
  <c r="K300" i="7"/>
  <c r="H300" i="7"/>
  <c r="G300" i="7"/>
  <c r="F300" i="7"/>
  <c r="K299" i="7"/>
  <c r="H299" i="7"/>
  <c r="G299" i="7"/>
  <c r="F299" i="7"/>
  <c r="K298" i="7"/>
  <c r="H298" i="7"/>
  <c r="G298" i="7"/>
  <c r="F298" i="7"/>
  <c r="K297" i="7"/>
  <c r="H297" i="7"/>
  <c r="G297" i="7"/>
  <c r="F297" i="7"/>
  <c r="K296" i="7"/>
  <c r="H296" i="7"/>
  <c r="G296" i="7"/>
  <c r="F296" i="7"/>
  <c r="K295" i="7"/>
  <c r="H295" i="7"/>
  <c r="G295" i="7"/>
  <c r="F295" i="7"/>
  <c r="K294" i="7"/>
  <c r="H294" i="7"/>
  <c r="G294" i="7"/>
  <c r="F294" i="7"/>
  <c r="K293" i="7"/>
  <c r="H293" i="7"/>
  <c r="G293" i="7"/>
  <c r="F293" i="7"/>
  <c r="G292" i="7"/>
  <c r="L291" i="7"/>
  <c r="L290" i="7"/>
  <c r="I290" i="7"/>
  <c r="H290" i="7"/>
  <c r="L289" i="7"/>
  <c r="L288" i="7"/>
  <c r="K288" i="7"/>
  <c r="L287" i="7"/>
  <c r="K287" i="7"/>
  <c r="K280" i="7"/>
  <c r="G280" i="7"/>
  <c r="F280" i="7"/>
  <c r="K279" i="7"/>
  <c r="G279" i="7"/>
  <c r="F279" i="7"/>
  <c r="K278" i="7"/>
  <c r="G278" i="7"/>
  <c r="F278" i="7"/>
  <c r="K277" i="7"/>
  <c r="H277" i="7"/>
  <c r="G277" i="7"/>
  <c r="F277" i="7"/>
  <c r="K276" i="7"/>
  <c r="H276" i="7"/>
  <c r="G276" i="7"/>
  <c r="F276" i="7"/>
  <c r="K275" i="7"/>
  <c r="H275" i="7"/>
  <c r="G275" i="7"/>
  <c r="F275" i="7"/>
  <c r="K274" i="7"/>
  <c r="H274" i="7"/>
  <c r="G274" i="7"/>
  <c r="F274" i="7"/>
  <c r="K273" i="7"/>
  <c r="H273" i="7"/>
  <c r="G273" i="7"/>
  <c r="F273" i="7"/>
  <c r="K272" i="7"/>
  <c r="H272" i="7"/>
  <c r="G272" i="7"/>
  <c r="F272" i="7"/>
  <c r="K271" i="7"/>
  <c r="H271" i="7"/>
  <c r="G271" i="7"/>
  <c r="F271" i="7"/>
  <c r="K270" i="7"/>
  <c r="H270" i="7"/>
  <c r="G270" i="7"/>
  <c r="F270" i="7"/>
  <c r="K269" i="7"/>
  <c r="H269" i="7"/>
  <c r="G269" i="7"/>
  <c r="F269" i="7"/>
  <c r="K268" i="7"/>
  <c r="H268" i="7"/>
  <c r="G268" i="7"/>
  <c r="F268" i="7"/>
  <c r="K267" i="7"/>
  <c r="H267" i="7"/>
  <c r="G267" i="7"/>
  <c r="F267" i="7"/>
  <c r="K266" i="7"/>
  <c r="H266" i="7"/>
  <c r="G266" i="7"/>
  <c r="F266" i="7"/>
  <c r="K265" i="7"/>
  <c r="H265" i="7"/>
  <c r="G265" i="7"/>
  <c r="F265" i="7"/>
  <c r="K264" i="7"/>
  <c r="H264" i="7"/>
  <c r="G264" i="7"/>
  <c r="F264" i="7"/>
  <c r="K263" i="7"/>
  <c r="H263" i="7"/>
  <c r="G263" i="7"/>
  <c r="F263" i="7"/>
  <c r="K262" i="7"/>
  <c r="H262" i="7"/>
  <c r="G262" i="7"/>
  <c r="F262" i="7"/>
  <c r="K261" i="7"/>
  <c r="H261" i="7"/>
  <c r="G261" i="7"/>
  <c r="F261" i="7"/>
  <c r="K260" i="7"/>
  <c r="H260" i="7"/>
  <c r="G260" i="7"/>
  <c r="F260" i="7"/>
  <c r="K259" i="7"/>
  <c r="H259" i="7"/>
  <c r="G259" i="7"/>
  <c r="F259" i="7"/>
  <c r="K258" i="7"/>
  <c r="H258" i="7"/>
  <c r="G258" i="7"/>
  <c r="F258" i="7"/>
  <c r="K257" i="7"/>
  <c r="H257" i="7"/>
  <c r="G257" i="7"/>
  <c r="F257" i="7"/>
  <c r="G256" i="7"/>
  <c r="G255" i="7"/>
  <c r="H255" i="7" s="1"/>
  <c r="L253" i="7"/>
  <c r="L250" i="7"/>
  <c r="K245" i="7"/>
  <c r="G245" i="7"/>
  <c r="F245" i="7"/>
  <c r="K244" i="7"/>
  <c r="G244" i="7"/>
  <c r="F244" i="7"/>
  <c r="K243" i="7"/>
  <c r="G243" i="7"/>
  <c r="F243" i="7"/>
  <c r="K242" i="7"/>
  <c r="G242" i="7"/>
  <c r="F242" i="7"/>
  <c r="K241" i="7"/>
  <c r="G241" i="7"/>
  <c r="F241" i="7"/>
  <c r="K240" i="7"/>
  <c r="G240" i="7"/>
  <c r="F240" i="7"/>
  <c r="K239" i="7"/>
  <c r="G239" i="7"/>
  <c r="F239" i="7"/>
  <c r="K238" i="7"/>
  <c r="G238" i="7"/>
  <c r="F238" i="7"/>
  <c r="K237" i="7"/>
  <c r="G237" i="7"/>
  <c r="F237" i="7"/>
  <c r="K236" i="7"/>
  <c r="G236" i="7"/>
  <c r="F236" i="7"/>
  <c r="K235" i="7"/>
  <c r="G235" i="7"/>
  <c r="F235" i="7"/>
  <c r="K234" i="7"/>
  <c r="G234" i="7"/>
  <c r="F234" i="7"/>
  <c r="K233" i="7"/>
  <c r="G233" i="7"/>
  <c r="F233" i="7"/>
  <c r="K232" i="7"/>
  <c r="G232" i="7"/>
  <c r="F232" i="7"/>
  <c r="K231" i="7"/>
  <c r="G231" i="7"/>
  <c r="F231" i="7"/>
  <c r="K230" i="7"/>
  <c r="G230" i="7"/>
  <c r="F230" i="7"/>
  <c r="K229" i="7"/>
  <c r="G229" i="7"/>
  <c r="F229" i="7"/>
  <c r="K228" i="7"/>
  <c r="G228" i="7"/>
  <c r="F228" i="7"/>
  <c r="K227" i="7"/>
  <c r="G227" i="7"/>
  <c r="F227" i="7"/>
  <c r="K226" i="7"/>
  <c r="G226" i="7"/>
  <c r="F226" i="7"/>
  <c r="K225" i="7"/>
  <c r="G225" i="7"/>
  <c r="F225" i="7"/>
  <c r="K224" i="7"/>
  <c r="G224" i="7"/>
  <c r="F224" i="7"/>
  <c r="K223" i="7"/>
  <c r="G223" i="7"/>
  <c r="F223" i="7"/>
  <c r="K222" i="7"/>
  <c r="G222" i="7"/>
  <c r="F222" i="7"/>
  <c r="K221" i="7"/>
  <c r="G221" i="7"/>
  <c r="F221" i="7"/>
  <c r="K220" i="7"/>
  <c r="G220" i="7"/>
  <c r="F220" i="7"/>
  <c r="K219" i="7"/>
  <c r="G219" i="7"/>
  <c r="F219" i="7"/>
  <c r="K218" i="7"/>
  <c r="G218" i="7"/>
  <c r="F218" i="7"/>
  <c r="K217" i="7"/>
  <c r="G217" i="7"/>
  <c r="F217" i="7"/>
  <c r="K216" i="7"/>
  <c r="G216" i="7"/>
  <c r="F216" i="7"/>
  <c r="K215" i="7"/>
  <c r="G215" i="7"/>
  <c r="F215" i="7"/>
  <c r="K214" i="7"/>
  <c r="G214" i="7"/>
  <c r="F214" i="7"/>
  <c r="K213" i="7"/>
  <c r="G213" i="7"/>
  <c r="F213" i="7"/>
  <c r="K212" i="7"/>
  <c r="G212" i="7"/>
  <c r="F212" i="7"/>
  <c r="H210" i="7"/>
  <c r="G210" i="7"/>
  <c r="K199" i="7"/>
  <c r="H199" i="7"/>
  <c r="K198" i="7"/>
  <c r="H198" i="7"/>
  <c r="K197" i="7"/>
  <c r="H197" i="7"/>
  <c r="K196" i="7"/>
  <c r="H196" i="7"/>
  <c r="K195" i="7"/>
  <c r="H195" i="7"/>
  <c r="K194" i="7"/>
  <c r="H194" i="7"/>
  <c r="K193" i="7"/>
  <c r="H193" i="7"/>
  <c r="K192" i="7"/>
  <c r="H192" i="7"/>
  <c r="K191" i="7"/>
  <c r="H191" i="7"/>
  <c r="K190" i="7"/>
  <c r="H190" i="7"/>
  <c r="K189" i="7"/>
  <c r="H189" i="7"/>
  <c r="K188" i="7"/>
  <c r="H188" i="7"/>
  <c r="K187" i="7"/>
  <c r="H187" i="7"/>
  <c r="K186" i="7"/>
  <c r="H186" i="7"/>
  <c r="K185" i="7"/>
  <c r="H185" i="7"/>
  <c r="K184" i="7"/>
  <c r="H184" i="7"/>
  <c r="K183" i="7"/>
  <c r="H183" i="7"/>
  <c r="K182" i="7"/>
  <c r="H182" i="7"/>
  <c r="K181" i="7"/>
  <c r="H181" i="7"/>
  <c r="K180" i="7"/>
  <c r="H180" i="7"/>
  <c r="K179" i="7"/>
  <c r="H179" i="7"/>
  <c r="K178" i="7"/>
  <c r="H178" i="7"/>
  <c r="K177" i="7"/>
  <c r="H177" i="7"/>
  <c r="K176" i="7"/>
  <c r="H176" i="7"/>
  <c r="K175" i="7"/>
  <c r="H175" i="7"/>
  <c r="K174" i="7"/>
  <c r="H174" i="7"/>
  <c r="K173" i="7"/>
  <c r="H173" i="7"/>
  <c r="K172" i="7"/>
  <c r="H172" i="7"/>
  <c r="K171" i="7"/>
  <c r="H171" i="7"/>
  <c r="K170" i="7"/>
  <c r="H170" i="7"/>
  <c r="K169" i="7"/>
  <c r="H169" i="7"/>
  <c r="K168" i="7"/>
  <c r="H168" i="7"/>
  <c r="K167" i="7"/>
  <c r="H167" i="7"/>
  <c r="K166" i="7"/>
  <c r="H166" i="7"/>
  <c r="K165" i="7"/>
  <c r="H165" i="7"/>
  <c r="K164" i="7"/>
  <c r="H164" i="7"/>
  <c r="K163" i="7"/>
  <c r="H163" i="7"/>
  <c r="K162" i="7"/>
  <c r="H162" i="7"/>
  <c r="K161" i="7"/>
  <c r="H161" i="7"/>
  <c r="K160" i="7"/>
  <c r="H160" i="7"/>
  <c r="K159" i="7"/>
  <c r="H159" i="7"/>
  <c r="K158" i="7"/>
  <c r="H158" i="7"/>
  <c r="K157" i="7"/>
  <c r="H157" i="7"/>
  <c r="K156" i="7"/>
  <c r="H156" i="7"/>
  <c r="K155" i="7"/>
  <c r="H155" i="7"/>
  <c r="K154" i="7"/>
  <c r="H154" i="7"/>
  <c r="K153" i="7"/>
  <c r="H153" i="7"/>
  <c r="K152" i="7"/>
  <c r="H152" i="7"/>
  <c r="L151" i="7"/>
  <c r="L150" i="7"/>
  <c r="K150" i="7"/>
  <c r="H149" i="7"/>
  <c r="L148" i="7"/>
  <c r="L147" i="7"/>
  <c r="K144" i="7"/>
  <c r="G144" i="7"/>
  <c r="K143" i="7"/>
  <c r="G143" i="7"/>
  <c r="K142" i="7"/>
  <c r="G142" i="7"/>
  <c r="K141" i="7"/>
  <c r="K140" i="7"/>
  <c r="K139" i="7"/>
  <c r="K138" i="7"/>
  <c r="G138" i="7"/>
  <c r="K137" i="7"/>
  <c r="G137" i="7"/>
  <c r="K136" i="7"/>
  <c r="G136" i="7"/>
  <c r="K135" i="7"/>
  <c r="G135" i="7"/>
  <c r="K134" i="7"/>
  <c r="G134" i="7"/>
  <c r="K133" i="7"/>
  <c r="G133" i="7"/>
  <c r="K132" i="7"/>
  <c r="G132" i="7"/>
  <c r="K131" i="7"/>
  <c r="G131" i="7"/>
  <c r="K130" i="7"/>
  <c r="G130" i="7"/>
  <c r="K129" i="7"/>
  <c r="G129" i="7"/>
  <c r="K128" i="7"/>
  <c r="G128" i="7"/>
  <c r="K127" i="7"/>
  <c r="G127" i="7"/>
  <c r="K126" i="7"/>
  <c r="G126" i="7"/>
  <c r="K125" i="7"/>
  <c r="G125" i="7"/>
  <c r="K124" i="7"/>
  <c r="G124" i="7"/>
  <c r="K123" i="7"/>
  <c r="G123" i="7"/>
  <c r="K122" i="7"/>
  <c r="G122" i="7"/>
  <c r="L121" i="7"/>
  <c r="K121" i="7"/>
  <c r="K120" i="7"/>
  <c r="H120" i="7"/>
  <c r="G120" i="7"/>
  <c r="K119" i="7"/>
  <c r="F119" i="7"/>
  <c r="L118" i="7"/>
  <c r="K118" i="7"/>
  <c r="L117" i="7"/>
  <c r="K117" i="7"/>
  <c r="L116" i="7"/>
  <c r="K116" i="7"/>
  <c r="L115" i="7"/>
  <c r="K115" i="7"/>
  <c r="K114" i="7"/>
  <c r="G114" i="7"/>
  <c r="L114" i="7" s="1"/>
  <c r="F114" i="7"/>
  <c r="K113" i="7"/>
  <c r="G113" i="7"/>
  <c r="L113" i="7" s="1"/>
  <c r="F113" i="7"/>
  <c r="K112" i="7"/>
  <c r="G112" i="7"/>
  <c r="F112" i="7"/>
  <c r="K111" i="7"/>
  <c r="G111" i="7"/>
  <c r="F111" i="7"/>
  <c r="K110" i="7"/>
  <c r="G110" i="7"/>
  <c r="F110" i="7"/>
  <c r="K109" i="7"/>
  <c r="G109" i="7"/>
  <c r="F109" i="7"/>
  <c r="K108" i="7"/>
  <c r="G108" i="7"/>
  <c r="F108" i="7"/>
  <c r="K107" i="7"/>
  <c r="G107" i="7"/>
  <c r="F107" i="7"/>
  <c r="K106" i="7"/>
  <c r="G106" i="7"/>
  <c r="F106" i="7"/>
  <c r="K105" i="7"/>
  <c r="G105" i="7"/>
  <c r="F105" i="7"/>
  <c r="K104" i="7"/>
  <c r="G104" i="7"/>
  <c r="F104" i="7"/>
  <c r="K103" i="7"/>
  <c r="G103" i="7"/>
  <c r="F103" i="7"/>
  <c r="K102" i="7"/>
  <c r="G102" i="7"/>
  <c r="F102" i="7"/>
  <c r="K101" i="7"/>
  <c r="G101" i="7"/>
  <c r="F101" i="7"/>
  <c r="K100" i="7"/>
  <c r="G100" i="7"/>
  <c r="F100" i="7"/>
  <c r="K99" i="7"/>
  <c r="G99" i="7"/>
  <c r="F99" i="7"/>
  <c r="K98" i="7"/>
  <c r="G98" i="7"/>
  <c r="F98" i="7"/>
  <c r="K97" i="7"/>
  <c r="G97" i="7"/>
  <c r="F97" i="7"/>
  <c r="K96" i="7"/>
  <c r="G96" i="7"/>
  <c r="F96" i="7"/>
  <c r="K95" i="7"/>
  <c r="G95" i="7"/>
  <c r="F95" i="7"/>
  <c r="K94" i="7"/>
  <c r="G94" i="7"/>
  <c r="F94" i="7"/>
  <c r="K93" i="7"/>
  <c r="G93" i="7"/>
  <c r="F93" i="7"/>
  <c r="K92" i="7"/>
  <c r="G92" i="7"/>
  <c r="F92" i="7"/>
  <c r="K91" i="7"/>
  <c r="G91" i="7"/>
  <c r="F91" i="7"/>
  <c r="K90" i="7"/>
  <c r="G90" i="7"/>
  <c r="F90" i="7"/>
  <c r="K89" i="7"/>
  <c r="G89" i="7"/>
  <c r="F89" i="7"/>
  <c r="K88" i="7"/>
  <c r="G88" i="7"/>
  <c r="F88" i="7"/>
  <c r="K87" i="7"/>
  <c r="G87" i="7"/>
  <c r="F87" i="7"/>
  <c r="K86" i="7"/>
  <c r="G86" i="7"/>
  <c r="F86" i="7"/>
  <c r="K85" i="7"/>
  <c r="G85" i="7"/>
  <c r="F85" i="7"/>
  <c r="K84" i="7"/>
  <c r="G84" i="7"/>
  <c r="F84" i="7"/>
  <c r="K83" i="7"/>
  <c r="G83" i="7"/>
  <c r="F83" i="7"/>
  <c r="K82" i="7"/>
  <c r="G82" i="7"/>
  <c r="F82" i="7"/>
  <c r="K81" i="7"/>
  <c r="G81" i="7"/>
  <c r="F81" i="7"/>
  <c r="K80" i="7"/>
  <c r="G80" i="7"/>
  <c r="F80" i="7"/>
  <c r="K79" i="7"/>
  <c r="G79" i="7"/>
  <c r="F79" i="7"/>
  <c r="K78" i="7"/>
  <c r="G78" i="7"/>
  <c r="F78" i="7"/>
  <c r="K77" i="7"/>
  <c r="F77" i="7"/>
  <c r="K76" i="7"/>
  <c r="G76" i="7"/>
  <c r="F76" i="7"/>
  <c r="K75" i="7"/>
  <c r="G75" i="7"/>
  <c r="F75" i="7"/>
  <c r="K74" i="7"/>
  <c r="G74" i="7"/>
  <c r="F74" i="7"/>
  <c r="G73" i="7"/>
  <c r="F73" i="7"/>
  <c r="F72" i="7"/>
  <c r="I71" i="7"/>
  <c r="H71" i="7"/>
  <c r="K65" i="7"/>
  <c r="H65" i="7"/>
  <c r="G65" i="7"/>
  <c r="F65" i="7"/>
  <c r="D65" i="7"/>
  <c r="K64" i="7"/>
  <c r="H64" i="7"/>
  <c r="G64" i="7"/>
  <c r="F64" i="7"/>
  <c r="D64" i="7"/>
  <c r="K63" i="7"/>
  <c r="H63" i="7"/>
  <c r="G63" i="7"/>
  <c r="F63" i="7"/>
  <c r="D63" i="7"/>
  <c r="K62" i="7"/>
  <c r="H62" i="7"/>
  <c r="G62" i="7"/>
  <c r="F62" i="7"/>
  <c r="D62" i="7"/>
  <c r="K61" i="7"/>
  <c r="H61" i="7"/>
  <c r="G61" i="7"/>
  <c r="F61" i="7"/>
  <c r="D61" i="7"/>
  <c r="K60" i="7"/>
  <c r="H60" i="7"/>
  <c r="G60" i="7"/>
  <c r="F60" i="7"/>
  <c r="D60" i="7"/>
  <c r="K59" i="7"/>
  <c r="H59" i="7"/>
  <c r="G59" i="7"/>
  <c r="F59" i="7"/>
  <c r="D59" i="7"/>
  <c r="K58" i="7"/>
  <c r="H58" i="7"/>
  <c r="G58" i="7"/>
  <c r="F58" i="7"/>
  <c r="D58" i="7"/>
  <c r="K57" i="7"/>
  <c r="H57" i="7"/>
  <c r="G57" i="7"/>
  <c r="F57" i="7"/>
  <c r="D57" i="7"/>
  <c r="K56" i="7"/>
  <c r="H56" i="7"/>
  <c r="G56" i="7"/>
  <c r="F56" i="7"/>
  <c r="D56" i="7"/>
  <c r="K55" i="7"/>
  <c r="H55" i="7"/>
  <c r="G55" i="7"/>
  <c r="F55" i="7"/>
  <c r="D55" i="7"/>
  <c r="K54" i="7"/>
  <c r="H54" i="7"/>
  <c r="G54" i="7"/>
  <c r="F54" i="7"/>
  <c r="D54" i="7"/>
  <c r="K53" i="7"/>
  <c r="H53" i="7"/>
  <c r="G53" i="7"/>
  <c r="F53" i="7"/>
  <c r="D53" i="7"/>
  <c r="K52" i="7"/>
  <c r="H52" i="7"/>
  <c r="G52" i="7"/>
  <c r="F52" i="7"/>
  <c r="D52" i="7"/>
  <c r="K51" i="7"/>
  <c r="H51" i="7"/>
  <c r="G51" i="7"/>
  <c r="F51" i="7"/>
  <c r="D51" i="7"/>
  <c r="K50" i="7"/>
  <c r="H50" i="7"/>
  <c r="G50" i="7"/>
  <c r="F50" i="7"/>
  <c r="D50" i="7"/>
  <c r="K49" i="7"/>
  <c r="H49" i="7"/>
  <c r="G49" i="7"/>
  <c r="F49" i="7"/>
  <c r="D49" i="7"/>
  <c r="K48" i="7"/>
  <c r="H48" i="7"/>
  <c r="G48" i="7"/>
  <c r="F48" i="7"/>
  <c r="D48" i="7"/>
  <c r="K47" i="7"/>
  <c r="H47" i="7"/>
  <c r="G47" i="7"/>
  <c r="F47" i="7"/>
  <c r="D47" i="7"/>
  <c r="K46" i="7"/>
  <c r="H46" i="7"/>
  <c r="G46" i="7"/>
  <c r="F46" i="7"/>
  <c r="D46" i="7"/>
  <c r="K45" i="7"/>
  <c r="H45" i="7"/>
  <c r="G45" i="7"/>
  <c r="F45" i="7"/>
  <c r="D45" i="7"/>
  <c r="K44" i="7"/>
  <c r="H44" i="7"/>
  <c r="G44" i="7"/>
  <c r="F44" i="7"/>
  <c r="D44" i="7"/>
  <c r="K43" i="7"/>
  <c r="H43" i="7"/>
  <c r="G43" i="7"/>
  <c r="F43" i="7"/>
  <c r="D43" i="7"/>
  <c r="K42" i="7"/>
  <c r="H42" i="7"/>
  <c r="G42" i="7"/>
  <c r="F42" i="7"/>
  <c r="D42" i="7"/>
  <c r="K41" i="7"/>
  <c r="H41" i="7"/>
  <c r="G41" i="7"/>
  <c r="F41" i="7"/>
  <c r="D41" i="7"/>
  <c r="K40" i="7"/>
  <c r="H40" i="7"/>
  <c r="G40" i="7"/>
  <c r="F40" i="7"/>
  <c r="D40" i="7"/>
  <c r="K39" i="7"/>
  <c r="H39" i="7"/>
  <c r="G39" i="7"/>
  <c r="F39" i="7"/>
  <c r="D39" i="7"/>
  <c r="K38" i="7"/>
  <c r="H38" i="7"/>
  <c r="G38" i="7"/>
  <c r="F38" i="7"/>
  <c r="D38" i="7"/>
  <c r="K37" i="7"/>
  <c r="H37" i="7"/>
  <c r="G37" i="7"/>
  <c r="F37" i="7"/>
  <c r="D37" i="7"/>
  <c r="K36" i="7"/>
  <c r="K35" i="7"/>
  <c r="I34" i="7"/>
  <c r="H34" i="7"/>
  <c r="L32" i="7"/>
  <c r="K26" i="7"/>
  <c r="G26" i="7"/>
  <c r="F26" i="7"/>
  <c r="K25" i="7"/>
  <c r="G25" i="7"/>
  <c r="F25" i="7"/>
  <c r="K24" i="7"/>
  <c r="G24" i="7"/>
  <c r="F24" i="7"/>
  <c r="K23" i="7"/>
  <c r="G23" i="7"/>
  <c r="F23" i="7"/>
  <c r="K22" i="7"/>
  <c r="G22" i="7"/>
  <c r="F22" i="7"/>
  <c r="K21" i="7"/>
  <c r="G21" i="7"/>
  <c r="F21" i="7"/>
  <c r="K20" i="7"/>
  <c r="G20" i="7"/>
  <c r="F20" i="7"/>
  <c r="K19" i="7"/>
  <c r="G19" i="7"/>
  <c r="F19" i="7"/>
  <c r="K18" i="7"/>
  <c r="G18" i="7"/>
  <c r="F18" i="7"/>
  <c r="K17" i="7"/>
  <c r="G17" i="7"/>
  <c r="F17" i="7"/>
  <c r="K16" i="7"/>
  <c r="G16" i="7"/>
  <c r="F16" i="7"/>
  <c r="K15" i="7"/>
  <c r="H15" i="7"/>
  <c r="G15" i="7"/>
  <c r="F15" i="7"/>
  <c r="D15" i="7"/>
  <c r="K14" i="7"/>
  <c r="H14" i="7"/>
  <c r="G14" i="7"/>
  <c r="F14" i="7"/>
  <c r="D14" i="7"/>
  <c r="K13" i="7"/>
  <c r="H13" i="7"/>
  <c r="G13" i="7"/>
  <c r="F13" i="7"/>
  <c r="D13" i="7"/>
  <c r="K12" i="7"/>
  <c r="H12" i="7"/>
  <c r="G12" i="7"/>
  <c r="F12" i="7"/>
  <c r="D12" i="7"/>
  <c r="K11" i="7"/>
  <c r="H11" i="7"/>
  <c r="G11" i="7"/>
  <c r="F11" i="7"/>
  <c r="D11" i="7"/>
  <c r="K10" i="7"/>
  <c r="H10" i="7"/>
  <c r="G10" i="7"/>
  <c r="F10" i="7"/>
  <c r="D10" i="7"/>
  <c r="K9" i="7"/>
  <c r="H9" i="7"/>
  <c r="G9" i="7"/>
  <c r="F9" i="7"/>
  <c r="D9" i="7"/>
  <c r="K8" i="7"/>
  <c r="H8" i="7"/>
  <c r="G8" i="7"/>
  <c r="F8" i="7"/>
  <c r="D8" i="7"/>
  <c r="K7" i="7"/>
  <c r="H7" i="7"/>
  <c r="G7" i="7"/>
  <c r="F7" i="7"/>
  <c r="D7" i="7"/>
  <c r="K6" i="7"/>
  <c r="H6" i="7"/>
  <c r="G6" i="7"/>
  <c r="F6" i="7"/>
  <c r="D6" i="7"/>
  <c r="K5" i="7"/>
  <c r="H5" i="7"/>
  <c r="G5" i="7"/>
  <c r="F5" i="7"/>
  <c r="D5" i="7"/>
  <c r="K4" i="7"/>
  <c r="G4" i="7"/>
  <c r="H2" i="7"/>
  <c r="I3" i="7" s="1"/>
  <c r="G401" i="7" l="1"/>
  <c r="I149" i="7"/>
  <c r="L144" i="7"/>
  <c r="L304" i="7"/>
  <c r="G406" i="7" l="1"/>
  <c r="L77" i="7"/>
  <c r="L139" i="7"/>
  <c r="L125" i="7"/>
  <c r="L276" i="7"/>
  <c r="L296" i="7"/>
  <c r="L76" i="7"/>
  <c r="L21" i="7"/>
  <c r="L12" i="7"/>
  <c r="L8" i="7"/>
  <c r="L143" i="7"/>
  <c r="L110" i="7"/>
  <c r="L106" i="7"/>
  <c r="L102" i="7"/>
  <c r="L98" i="7"/>
  <c r="L94" i="7"/>
  <c r="L90" i="7"/>
  <c r="L86" i="7"/>
  <c r="L82" i="7"/>
  <c r="L97" i="7"/>
  <c r="L89" i="7"/>
  <c r="L81" i="7"/>
  <c r="L136" i="7"/>
  <c r="L132" i="7"/>
  <c r="L128" i="7"/>
  <c r="L124" i="7"/>
  <c r="L111" i="7"/>
  <c r="L107" i="7"/>
  <c r="L103" i="7"/>
  <c r="L99" i="7"/>
  <c r="L91" i="7"/>
  <c r="L83" i="7"/>
  <c r="L165" i="7"/>
  <c r="L141" i="7"/>
  <c r="L133" i="7"/>
  <c r="L78" i="7"/>
  <c r="L292" i="7"/>
  <c r="L300" i="7"/>
  <c r="L25" i="7"/>
  <c r="L14" i="7"/>
  <c r="L10" i="7"/>
  <c r="L6" i="7"/>
  <c r="L112" i="7"/>
  <c r="L108" i="7"/>
  <c r="L104" i="7"/>
  <c r="L100" i="7"/>
  <c r="L96" i="7"/>
  <c r="L92" i="7"/>
  <c r="L88" i="7"/>
  <c r="L84" i="7"/>
  <c r="L80" i="7"/>
  <c r="L93" i="7"/>
  <c r="L85" i="7"/>
  <c r="L138" i="7"/>
  <c r="L134" i="7"/>
  <c r="L130" i="7"/>
  <c r="L126" i="7"/>
  <c r="L122" i="7"/>
  <c r="L109" i="7"/>
  <c r="L105" i="7"/>
  <c r="L101" i="7"/>
  <c r="L95" i="7"/>
  <c r="L87" i="7"/>
  <c r="L79" i="7"/>
  <c r="L216" i="7" l="1"/>
  <c r="L226" i="7"/>
  <c r="L234" i="7"/>
  <c r="L392" i="7"/>
  <c r="L19" i="7"/>
  <c r="L74" i="7"/>
  <c r="L137" i="7"/>
  <c r="L161" i="7"/>
  <c r="L214" i="7"/>
  <c r="L220" i="7"/>
  <c r="L228" i="7"/>
  <c r="L236" i="7"/>
  <c r="L394" i="7"/>
  <c r="L5" i="7"/>
  <c r="L9" i="7"/>
  <c r="L13" i="7"/>
  <c r="L316" i="7"/>
  <c r="L270" i="7"/>
  <c r="L262" i="7"/>
  <c r="L198" i="7"/>
  <c r="L194" i="7"/>
  <c r="L190" i="7"/>
  <c r="L186" i="7"/>
  <c r="L182" i="7"/>
  <c r="L178" i="7"/>
  <c r="L174" i="7"/>
  <c r="L170" i="7"/>
  <c r="L166" i="7"/>
  <c r="L162" i="7"/>
  <c r="L158" i="7"/>
  <c r="L154" i="7"/>
  <c r="L15" i="7"/>
  <c r="L272" i="7"/>
  <c r="L264" i="7"/>
  <c r="L199" i="7"/>
  <c r="L195" i="7"/>
  <c r="L191" i="7"/>
  <c r="L187" i="7"/>
  <c r="L183" i="7"/>
  <c r="L179" i="7"/>
  <c r="L175" i="7"/>
  <c r="L171" i="7"/>
  <c r="L18" i="7"/>
  <c r="L306" i="7"/>
  <c r="L26" i="7"/>
  <c r="L38" i="7"/>
  <c r="L40" i="7"/>
  <c r="L42" i="7"/>
  <c r="L44" i="7"/>
  <c r="L46" i="7"/>
  <c r="L48" i="7"/>
  <c r="L50" i="7"/>
  <c r="L52" i="7"/>
  <c r="L54" i="7"/>
  <c r="L56" i="7"/>
  <c r="L58" i="7"/>
  <c r="L60" i="7"/>
  <c r="L157" i="7"/>
  <c r="L212" i="7"/>
  <c r="L222" i="7"/>
  <c r="L230" i="7"/>
  <c r="L238" i="7"/>
  <c r="L396" i="7"/>
  <c r="L23" i="7"/>
  <c r="L129" i="7"/>
  <c r="L140" i="7"/>
  <c r="L153" i="7"/>
  <c r="L169" i="7"/>
  <c r="L218" i="7"/>
  <c r="L224" i="7"/>
  <c r="L232" i="7"/>
  <c r="L390" i="7"/>
  <c r="L398" i="7"/>
  <c r="L7" i="7"/>
  <c r="L11" i="7"/>
  <c r="L318" i="7"/>
  <c r="L274" i="7"/>
  <c r="L266" i="7"/>
  <c r="L258" i="7"/>
  <c r="L196" i="7"/>
  <c r="L192" i="7"/>
  <c r="L188" i="7"/>
  <c r="L184" i="7"/>
  <c r="L180" i="7"/>
  <c r="L176" i="7"/>
  <c r="L172" i="7"/>
  <c r="L168" i="7"/>
  <c r="L164" i="7"/>
  <c r="L160" i="7"/>
  <c r="L156" i="7"/>
  <c r="L152" i="7"/>
  <c r="L268" i="7"/>
  <c r="L260" i="7"/>
  <c r="L197" i="7"/>
  <c r="L193" i="7"/>
  <c r="L189" i="7"/>
  <c r="L185" i="7"/>
  <c r="L181" i="7"/>
  <c r="L177" i="7"/>
  <c r="L173" i="7"/>
  <c r="L16" i="7"/>
  <c r="L20" i="7"/>
  <c r="L24" i="7"/>
  <c r="L37" i="7"/>
  <c r="L39" i="7"/>
  <c r="L41" i="7"/>
  <c r="L43" i="7"/>
  <c r="L45" i="7"/>
  <c r="L47" i="7"/>
  <c r="L49" i="7"/>
  <c r="L51" i="7"/>
  <c r="L53" i="7"/>
  <c r="L55" i="7"/>
  <c r="L59" i="7"/>
  <c r="L62" i="7"/>
  <c r="L64" i="7"/>
  <c r="L75" i="7"/>
  <c r="L127" i="7"/>
  <c r="L135" i="7"/>
  <c r="L155" i="7"/>
  <c r="L163" i="7"/>
  <c r="L213" i="7"/>
  <c r="L217" i="7"/>
  <c r="L221" i="7"/>
  <c r="L225" i="7"/>
  <c r="L229" i="7"/>
  <c r="L233" i="7"/>
  <c r="L237" i="7"/>
  <c r="L391" i="7"/>
  <c r="L395" i="7"/>
  <c r="L399" i="7"/>
  <c r="L242" i="7"/>
  <c r="L257" i="7"/>
  <c r="L265" i="7"/>
  <c r="L273" i="7"/>
  <c r="L278" i="7"/>
  <c r="L293" i="7"/>
  <c r="L301" i="7"/>
  <c r="L383" i="7"/>
  <c r="L381" i="7"/>
  <c r="L379" i="7"/>
  <c r="L377" i="7"/>
  <c r="L375" i="7"/>
  <c r="L373" i="7"/>
  <c r="L371" i="7"/>
  <c r="L369" i="7"/>
  <c r="L367" i="7"/>
  <c r="L365" i="7"/>
  <c r="L363" i="7"/>
  <c r="L361" i="7"/>
  <c r="L359" i="7"/>
  <c r="L357" i="7"/>
  <c r="L355" i="7"/>
  <c r="L353" i="7"/>
  <c r="L351" i="7"/>
  <c r="L349" i="7"/>
  <c r="L347" i="7"/>
  <c r="L345" i="7"/>
  <c r="L343" i="7"/>
  <c r="L341" i="7"/>
  <c r="L339" i="7"/>
  <c r="L337" i="7"/>
  <c r="L335" i="7"/>
  <c r="L333" i="7"/>
  <c r="L17" i="7"/>
  <c r="L241" i="7"/>
  <c r="L245" i="7"/>
  <c r="L263" i="7"/>
  <c r="L271" i="7"/>
  <c r="L279" i="7"/>
  <c r="L295" i="7"/>
  <c r="L299" i="7"/>
  <c r="L303" i="7"/>
  <c r="L317" i="7"/>
  <c r="L320" i="7"/>
  <c r="L322" i="7"/>
  <c r="L323" i="7"/>
  <c r="L57" i="7"/>
  <c r="L61" i="7"/>
  <c r="L63" i="7"/>
  <c r="L65" i="7"/>
  <c r="L123" i="7"/>
  <c r="L131" i="7"/>
  <c r="L142" i="7"/>
  <c r="L159" i="7"/>
  <c r="L167" i="7"/>
  <c r="L215" i="7"/>
  <c r="L219" i="7"/>
  <c r="L223" i="7"/>
  <c r="L227" i="7"/>
  <c r="L231" i="7"/>
  <c r="L235" i="7"/>
  <c r="L239" i="7"/>
  <c r="L393" i="7"/>
  <c r="L397" i="7"/>
  <c r="L240" i="7"/>
  <c r="L244" i="7"/>
  <c r="L261" i="7"/>
  <c r="L269" i="7"/>
  <c r="L277" i="7"/>
  <c r="L280" i="7"/>
  <c r="L297" i="7"/>
  <c r="L305" i="7"/>
  <c r="L382" i="7"/>
  <c r="L380" i="7"/>
  <c r="L378" i="7"/>
  <c r="L376" i="7"/>
  <c r="L374" i="7"/>
  <c r="L372" i="7"/>
  <c r="L370" i="7"/>
  <c r="L368" i="7"/>
  <c r="L366" i="7"/>
  <c r="L364" i="7"/>
  <c r="L362" i="7"/>
  <c r="L360" i="7"/>
  <c r="L358" i="7"/>
  <c r="L356" i="7"/>
  <c r="L354" i="7"/>
  <c r="L352" i="7"/>
  <c r="L350" i="7"/>
  <c r="L348" i="7"/>
  <c r="L346" i="7"/>
  <c r="L344" i="7"/>
  <c r="L342" i="7"/>
  <c r="L340" i="7"/>
  <c r="L338" i="7"/>
  <c r="L336" i="7"/>
  <c r="L334" i="7"/>
  <c r="L332" i="7"/>
  <c r="L22" i="7"/>
  <c r="L243" i="7"/>
  <c r="L259" i="7"/>
  <c r="L267" i="7"/>
  <c r="L275" i="7"/>
  <c r="L294" i="7"/>
  <c r="L298" i="7"/>
  <c r="L302" i="7"/>
  <c r="L307" i="7"/>
  <c r="L319" i="7"/>
  <c r="L321" i="7"/>
</calcChain>
</file>

<file path=xl/sharedStrings.xml><?xml version="1.0" encoding="utf-8"?>
<sst xmlns="http://schemas.openxmlformats.org/spreadsheetml/2006/main" count="2995" uniqueCount="1432">
  <si>
    <t>-</t>
  </si>
  <si>
    <t>男</t>
  </si>
  <si>
    <t>岡本</t>
  </si>
  <si>
    <t>小倉俊郎</t>
  </si>
  <si>
    <t>片岡</t>
  </si>
  <si>
    <t>北野智尋</t>
  </si>
  <si>
    <t>田中</t>
  </si>
  <si>
    <t>田中宏樹</t>
  </si>
  <si>
    <t>坪田</t>
  </si>
  <si>
    <t>女</t>
  </si>
  <si>
    <t>池端</t>
    <rPh sb="0" eb="2">
      <t>イケバタ</t>
    </rPh>
    <phoneticPr fontId="4"/>
  </si>
  <si>
    <t>誠治</t>
    <rPh sb="0" eb="2">
      <t>セイジ</t>
    </rPh>
    <phoneticPr fontId="4"/>
  </si>
  <si>
    <t>ぼんズ</t>
    <phoneticPr fontId="4"/>
  </si>
  <si>
    <t>上野</t>
    <rPh sb="0" eb="2">
      <t>ウエノ</t>
    </rPh>
    <phoneticPr fontId="4"/>
  </si>
  <si>
    <t>和彦</t>
    <rPh sb="0" eb="2">
      <t>カズヒコ</t>
    </rPh>
    <phoneticPr fontId="4"/>
  </si>
  <si>
    <t>太郎</t>
    <rPh sb="0" eb="2">
      <t>タロウ</t>
    </rPh>
    <phoneticPr fontId="4"/>
  </si>
  <si>
    <t>谷口</t>
    <rPh sb="0" eb="2">
      <t>タニグチ</t>
    </rPh>
    <phoneticPr fontId="4"/>
  </si>
  <si>
    <t>成宮</t>
    <rPh sb="0" eb="2">
      <t>ナルミヤ</t>
    </rPh>
    <phoneticPr fontId="4"/>
  </si>
  <si>
    <t>康弘</t>
    <rPh sb="0" eb="2">
      <t>ヤスヒロ</t>
    </rPh>
    <phoneticPr fontId="4"/>
  </si>
  <si>
    <t>西川</t>
    <rPh sb="0" eb="2">
      <t>ニシカワ</t>
    </rPh>
    <phoneticPr fontId="4"/>
  </si>
  <si>
    <t>西村</t>
    <rPh sb="0" eb="2">
      <t>ニシムラ</t>
    </rPh>
    <phoneticPr fontId="4"/>
  </si>
  <si>
    <t>橋本</t>
    <rPh sb="0" eb="2">
      <t>ハシモト</t>
    </rPh>
    <phoneticPr fontId="4"/>
  </si>
  <si>
    <t>古市</t>
    <rPh sb="0" eb="2">
      <t>フルイチ</t>
    </rPh>
    <phoneticPr fontId="4"/>
  </si>
  <si>
    <t>松本</t>
    <rPh sb="0" eb="2">
      <t>マツモト</t>
    </rPh>
    <phoneticPr fontId="4"/>
  </si>
  <si>
    <t>啓吾</t>
    <rPh sb="0" eb="2">
      <t>ケイゴ</t>
    </rPh>
    <phoneticPr fontId="4"/>
  </si>
  <si>
    <t>村上</t>
    <rPh sb="0" eb="2">
      <t>ムラカミ</t>
    </rPh>
    <phoneticPr fontId="4"/>
  </si>
  <si>
    <t>八木</t>
    <rPh sb="0" eb="2">
      <t>ヤギ</t>
    </rPh>
    <phoneticPr fontId="4"/>
  </si>
  <si>
    <t>山口</t>
    <rPh sb="0" eb="2">
      <t>ヤマグチ</t>
    </rPh>
    <phoneticPr fontId="4"/>
  </si>
  <si>
    <t>正雄</t>
    <rPh sb="0" eb="2">
      <t>マサオ</t>
    </rPh>
    <phoneticPr fontId="4"/>
  </si>
  <si>
    <t>山本</t>
    <rPh sb="0" eb="2">
      <t>ヤマモト</t>
    </rPh>
    <phoneticPr fontId="4"/>
  </si>
  <si>
    <t>将義</t>
    <rPh sb="0" eb="2">
      <t>マサヨシ</t>
    </rPh>
    <phoneticPr fontId="4"/>
  </si>
  <si>
    <t>伊吹</t>
    <rPh sb="0" eb="2">
      <t>イブキ</t>
    </rPh>
    <phoneticPr fontId="4"/>
  </si>
  <si>
    <t>邦子</t>
    <rPh sb="0" eb="2">
      <t>クニコ</t>
    </rPh>
    <phoneticPr fontId="4"/>
  </si>
  <si>
    <t>中村</t>
    <rPh sb="0" eb="2">
      <t>ナカムラ</t>
    </rPh>
    <phoneticPr fontId="4"/>
  </si>
  <si>
    <t>千春</t>
    <rPh sb="0" eb="2">
      <t>チハル</t>
    </rPh>
    <phoneticPr fontId="4"/>
  </si>
  <si>
    <t>村田</t>
    <rPh sb="0" eb="2">
      <t>ムラタ</t>
    </rPh>
    <phoneticPr fontId="4"/>
  </si>
  <si>
    <t>京セラTC</t>
  </si>
  <si>
    <t>春己</t>
  </si>
  <si>
    <t>京セラ</t>
  </si>
  <si>
    <t>京セラTC</t>
    <phoneticPr fontId="4"/>
  </si>
  <si>
    <t>竹村</t>
  </si>
  <si>
    <t>山本</t>
  </si>
  <si>
    <t>廣瀬</t>
  </si>
  <si>
    <t>智也</t>
  </si>
  <si>
    <t>太田</t>
  </si>
  <si>
    <t>圭亮</t>
  </si>
  <si>
    <t>上村</t>
  </si>
  <si>
    <t>　武</t>
  </si>
  <si>
    <t>西田</t>
  </si>
  <si>
    <t>馬場</t>
  </si>
  <si>
    <t>英年</t>
  </si>
  <si>
    <t>善和</t>
  </si>
  <si>
    <t>西村</t>
  </si>
  <si>
    <t>坂元</t>
  </si>
  <si>
    <t>智成</t>
  </si>
  <si>
    <t>永田</t>
  </si>
  <si>
    <t>寛教</t>
  </si>
  <si>
    <t>吉本</t>
  </si>
  <si>
    <t>泰二</t>
  </si>
  <si>
    <t>宮道</t>
  </si>
  <si>
    <t>祐介</t>
  </si>
  <si>
    <t>曽我</t>
  </si>
  <si>
    <t>卓矢</t>
  </si>
  <si>
    <t>　彰</t>
  </si>
  <si>
    <t>理和</t>
  </si>
  <si>
    <t>牛尾</t>
  </si>
  <si>
    <t>紳之介</t>
  </si>
  <si>
    <t>淳</t>
  </si>
  <si>
    <t>貴子</t>
  </si>
  <si>
    <t>青木</t>
    <rPh sb="0" eb="2">
      <t>アオキ</t>
    </rPh>
    <phoneticPr fontId="4"/>
  </si>
  <si>
    <t>久保</t>
    <rPh sb="0" eb="2">
      <t>クボ</t>
    </rPh>
    <phoneticPr fontId="4"/>
  </si>
  <si>
    <t>貴</t>
    <rPh sb="0" eb="1">
      <t>タカシ</t>
    </rPh>
    <phoneticPr fontId="4"/>
  </si>
  <si>
    <t>清水</t>
    <rPh sb="0" eb="2">
      <t>シミズ</t>
    </rPh>
    <phoneticPr fontId="4"/>
  </si>
  <si>
    <t>幹</t>
    <rPh sb="0" eb="1">
      <t>ミキ</t>
    </rPh>
    <phoneticPr fontId="4"/>
  </si>
  <si>
    <t>岩崎</t>
    <rPh sb="0" eb="2">
      <t>イワサキ</t>
    </rPh>
    <phoneticPr fontId="4"/>
  </si>
  <si>
    <t>佳子</t>
    <rPh sb="0" eb="2">
      <t>ヨシコ</t>
    </rPh>
    <phoneticPr fontId="4"/>
  </si>
  <si>
    <t>筒井</t>
    <rPh sb="0" eb="2">
      <t>ツツイ</t>
    </rPh>
    <phoneticPr fontId="4"/>
  </si>
  <si>
    <t>珠世</t>
    <rPh sb="0" eb="2">
      <t>タマヨ</t>
    </rPh>
    <phoneticPr fontId="4"/>
  </si>
  <si>
    <t>藤居</t>
    <rPh sb="0" eb="2">
      <t>フジイ</t>
    </rPh>
    <phoneticPr fontId="4"/>
  </si>
  <si>
    <t>藤村</t>
    <rPh sb="0" eb="2">
      <t>フジムラ</t>
    </rPh>
    <phoneticPr fontId="4"/>
  </si>
  <si>
    <t>加代子</t>
    <rPh sb="0" eb="3">
      <t>カヨコ</t>
    </rPh>
    <phoneticPr fontId="4"/>
  </si>
  <si>
    <t>松井</t>
    <rPh sb="0" eb="2">
      <t>マツイ</t>
    </rPh>
    <phoneticPr fontId="4"/>
  </si>
  <si>
    <t>美和子</t>
    <rPh sb="0" eb="3">
      <t>ミワコ</t>
    </rPh>
    <phoneticPr fontId="4"/>
  </si>
  <si>
    <t>松井美和子</t>
    <rPh sb="0" eb="2">
      <t>マツイ</t>
    </rPh>
    <rPh sb="2" eb="5">
      <t>ミワコ</t>
    </rPh>
    <phoneticPr fontId="4"/>
  </si>
  <si>
    <t>美弥子</t>
    <rPh sb="0" eb="3">
      <t>ミヤコ</t>
    </rPh>
    <phoneticPr fontId="4"/>
  </si>
  <si>
    <t>陽子</t>
    <rPh sb="0" eb="2">
      <t>ヨウコ</t>
    </rPh>
    <phoneticPr fontId="4"/>
  </si>
  <si>
    <t>吉岡</t>
    <rPh sb="0" eb="2">
      <t>ヨシオカ</t>
    </rPh>
    <phoneticPr fontId="4"/>
  </si>
  <si>
    <t>京子</t>
    <rPh sb="0" eb="2">
      <t>キョウコ</t>
    </rPh>
    <phoneticPr fontId="4"/>
  </si>
  <si>
    <t>吉岡京子</t>
    <rPh sb="0" eb="2">
      <t>ヨシオカ</t>
    </rPh>
    <rPh sb="2" eb="4">
      <t>キョウコ</t>
    </rPh>
    <phoneticPr fontId="4"/>
  </si>
  <si>
    <t>グリフィンズ</t>
  </si>
  <si>
    <t>福島</t>
    <rPh sb="0" eb="2">
      <t>フクシマ</t>
    </rPh>
    <phoneticPr fontId="4"/>
  </si>
  <si>
    <t>豊</t>
    <rPh sb="0" eb="1">
      <t>ユタカ</t>
    </rPh>
    <phoneticPr fontId="4"/>
  </si>
  <si>
    <t>男</t>
    <phoneticPr fontId="4"/>
  </si>
  <si>
    <t>岡</t>
    <rPh sb="0" eb="1">
      <t>オカ</t>
    </rPh>
    <phoneticPr fontId="4"/>
  </si>
  <si>
    <t>グリフィンズ</t>
    <phoneticPr fontId="4"/>
  </si>
  <si>
    <t>佐藤</t>
    <rPh sb="0" eb="2">
      <t>サトウ</t>
    </rPh>
    <phoneticPr fontId="4"/>
  </si>
  <si>
    <t>女</t>
    <phoneticPr fontId="4"/>
  </si>
  <si>
    <t>川上</t>
  </si>
  <si>
    <t>稲岡</t>
  </si>
  <si>
    <t>和紀</t>
  </si>
  <si>
    <t>Kテニス</t>
  </si>
  <si>
    <t>Ｋテニスカレッジ</t>
  </si>
  <si>
    <t>川並</t>
  </si>
  <si>
    <t>和之</t>
  </si>
  <si>
    <t>木村</t>
  </si>
  <si>
    <t>　治</t>
  </si>
  <si>
    <t>真嘉</t>
  </si>
  <si>
    <t>永里</t>
  </si>
  <si>
    <t>裕次</t>
  </si>
  <si>
    <t>山口</t>
  </si>
  <si>
    <t>直彦</t>
  </si>
  <si>
    <t>真彦</t>
  </si>
  <si>
    <t>梶木</t>
  </si>
  <si>
    <t>和子</t>
  </si>
  <si>
    <t>和枝</t>
  </si>
  <si>
    <t>永松</t>
  </si>
  <si>
    <t>福永</t>
  </si>
  <si>
    <t>裕美</t>
  </si>
  <si>
    <t>川上</t>
    <phoneticPr fontId="4"/>
  </si>
  <si>
    <t>岡川</t>
  </si>
  <si>
    <t>謙二</t>
  </si>
  <si>
    <t>杉山</t>
  </si>
  <si>
    <t>邦夫</t>
  </si>
  <si>
    <t>英二</t>
  </si>
  <si>
    <t>泉谷</t>
  </si>
  <si>
    <t>純也</t>
  </si>
  <si>
    <t>浅田</t>
  </si>
  <si>
    <t>隆昭</t>
  </si>
  <si>
    <t>大脇</t>
  </si>
  <si>
    <t>和世</t>
  </si>
  <si>
    <t>速水</t>
  </si>
  <si>
    <t>直美</t>
  </si>
  <si>
    <t>堀田</t>
  </si>
  <si>
    <t>明子</t>
  </si>
  <si>
    <t>湖東プラチナ</t>
    <rPh sb="0" eb="2">
      <t>コトウ</t>
    </rPh>
    <phoneticPr fontId="4"/>
  </si>
  <si>
    <t>プラチナ</t>
    <phoneticPr fontId="4"/>
  </si>
  <si>
    <t>一男</t>
    <rPh sb="0" eb="2">
      <t>カズオ</t>
    </rPh>
    <phoneticPr fontId="4"/>
  </si>
  <si>
    <t>中野</t>
    <rPh sb="0" eb="2">
      <t>ナカノ</t>
    </rPh>
    <phoneticPr fontId="4"/>
  </si>
  <si>
    <t>哲也</t>
    <rPh sb="0" eb="2">
      <t>テツヤ</t>
    </rPh>
    <phoneticPr fontId="4"/>
  </si>
  <si>
    <t>藤本</t>
    <rPh sb="0" eb="2">
      <t>フジモト</t>
    </rPh>
    <phoneticPr fontId="4"/>
  </si>
  <si>
    <t>昌彦</t>
    <rPh sb="0" eb="2">
      <t>マサヒコ</t>
    </rPh>
    <phoneticPr fontId="4"/>
  </si>
  <si>
    <t>安田</t>
    <rPh sb="0" eb="2">
      <t>ヤスダ</t>
    </rPh>
    <phoneticPr fontId="4"/>
  </si>
  <si>
    <t>美智子</t>
    <rPh sb="0" eb="3">
      <t>ミチコ</t>
    </rPh>
    <phoneticPr fontId="4"/>
  </si>
  <si>
    <t>堀部</t>
    <rPh sb="0" eb="2">
      <t>ホリベ</t>
    </rPh>
    <phoneticPr fontId="4"/>
  </si>
  <si>
    <t>品子</t>
    <rPh sb="0" eb="2">
      <t>シナコ</t>
    </rPh>
    <phoneticPr fontId="4"/>
  </si>
  <si>
    <t>森谷</t>
    <rPh sb="0" eb="2">
      <t>モリタニ</t>
    </rPh>
    <phoneticPr fontId="4"/>
  </si>
  <si>
    <t>洋子</t>
    <rPh sb="0" eb="2">
      <t>ヨウコ</t>
    </rPh>
    <phoneticPr fontId="4"/>
  </si>
  <si>
    <t>吉田</t>
    <rPh sb="0" eb="2">
      <t>ヨシダ</t>
    </rPh>
    <phoneticPr fontId="4"/>
  </si>
  <si>
    <t>原</t>
    <rPh sb="0" eb="1">
      <t>ハラ</t>
    </rPh>
    <phoneticPr fontId="4"/>
  </si>
  <si>
    <t>竹下</t>
  </si>
  <si>
    <t>英伸</t>
  </si>
  <si>
    <t>高瀬</t>
  </si>
  <si>
    <t>うさかめ</t>
  </si>
  <si>
    <t>うさぎとかめの集い</t>
  </si>
  <si>
    <t>片岡</t>
    <rPh sb="0" eb="2">
      <t>カタオカ</t>
    </rPh>
    <phoneticPr fontId="4"/>
  </si>
  <si>
    <t>一寿</t>
    <rPh sb="0" eb="2">
      <t>カズトシ</t>
    </rPh>
    <phoneticPr fontId="4"/>
  </si>
  <si>
    <t>亀井</t>
    <rPh sb="0" eb="2">
      <t>カメイ</t>
    </rPh>
    <phoneticPr fontId="4"/>
  </si>
  <si>
    <t>雅嗣</t>
    <rPh sb="0" eb="2">
      <t>マサツグ</t>
    </rPh>
    <phoneticPr fontId="4"/>
  </si>
  <si>
    <t>竹田</t>
    <rPh sb="0" eb="2">
      <t>タケダ</t>
    </rPh>
    <phoneticPr fontId="4"/>
  </si>
  <si>
    <t>圭佑</t>
    <rPh sb="0" eb="2">
      <t>ケイスケ</t>
    </rPh>
    <phoneticPr fontId="4"/>
  </si>
  <si>
    <t>昌紀</t>
    <rPh sb="0" eb="2">
      <t>マサノリ</t>
    </rPh>
    <phoneticPr fontId="4"/>
  </si>
  <si>
    <t>浩之</t>
    <rPh sb="0" eb="2">
      <t>ヒロユキ</t>
    </rPh>
    <phoneticPr fontId="4"/>
  </si>
  <si>
    <t>有紀</t>
    <rPh sb="0" eb="2">
      <t>ユキ</t>
    </rPh>
    <phoneticPr fontId="4"/>
  </si>
  <si>
    <t>苗村</t>
    <rPh sb="0" eb="2">
      <t>ナエムラ</t>
    </rPh>
    <phoneticPr fontId="4"/>
  </si>
  <si>
    <t>直子</t>
    <rPh sb="0" eb="2">
      <t>ナオコ</t>
    </rPh>
    <phoneticPr fontId="4"/>
  </si>
  <si>
    <t>田中</t>
    <phoneticPr fontId="4"/>
  </si>
  <si>
    <t>登録ナンバー</t>
    <phoneticPr fontId="4"/>
  </si>
  <si>
    <t>女</t>
    <rPh sb="0" eb="1">
      <t>オンナ</t>
    </rPh>
    <phoneticPr fontId="4"/>
  </si>
  <si>
    <t>③</t>
    <phoneticPr fontId="4"/>
  </si>
  <si>
    <t>④</t>
    <phoneticPr fontId="4"/>
  </si>
  <si>
    <t>SUPER CUP 歴代入賞チーム</t>
    <rPh sb="10" eb="12">
      <t>レキダイ</t>
    </rPh>
    <rPh sb="12" eb="14">
      <t>ニュウショウ</t>
    </rPh>
    <phoneticPr fontId="4"/>
  </si>
  <si>
    <t>優　勝</t>
    <rPh sb="0" eb="1">
      <t>ユウ</t>
    </rPh>
    <rPh sb="2" eb="3">
      <t>カツ</t>
    </rPh>
    <phoneticPr fontId="4"/>
  </si>
  <si>
    <t>準優勝</t>
    <rPh sb="0" eb="1">
      <t>ジュン</t>
    </rPh>
    <rPh sb="1" eb="3">
      <t>ユウショウ</t>
    </rPh>
    <phoneticPr fontId="4"/>
  </si>
  <si>
    <t>3　位</t>
    <rPh sb="2" eb="3">
      <t>イ</t>
    </rPh>
    <phoneticPr fontId="4"/>
  </si>
  <si>
    <t>第1回　2009年</t>
    <rPh sb="0" eb="1">
      <t>ダイ</t>
    </rPh>
    <rPh sb="2" eb="3">
      <t>カイ</t>
    </rPh>
    <rPh sb="8" eb="9">
      <t>ネン</t>
    </rPh>
    <phoneticPr fontId="4"/>
  </si>
  <si>
    <t>ドラゴンワン</t>
    <phoneticPr fontId="4"/>
  </si>
  <si>
    <t>ＫテニスカレッジＡ</t>
    <phoneticPr fontId="4"/>
  </si>
  <si>
    <t>小菅真一</t>
    <rPh sb="0" eb="2">
      <t>コスガ</t>
    </rPh>
    <rPh sb="2" eb="4">
      <t>シンイチ</t>
    </rPh>
    <phoneticPr fontId="4"/>
  </si>
  <si>
    <t>藤田博美</t>
    <rPh sb="0" eb="2">
      <t>フジタ</t>
    </rPh>
    <rPh sb="2" eb="4">
      <t>ヒロミ</t>
    </rPh>
    <phoneticPr fontId="4"/>
  </si>
  <si>
    <t>由利　亨</t>
    <rPh sb="0" eb="2">
      <t>ユリ</t>
    </rPh>
    <phoneticPr fontId="4"/>
  </si>
  <si>
    <t>矢花万里</t>
    <rPh sb="0" eb="2">
      <t>ヤバナ</t>
    </rPh>
    <rPh sb="2" eb="3">
      <t>マン</t>
    </rPh>
    <rPh sb="3" eb="4">
      <t>リ</t>
    </rPh>
    <phoneticPr fontId="4"/>
  </si>
  <si>
    <t>川並和之</t>
    <rPh sb="0" eb="2">
      <t>カワナミ</t>
    </rPh>
    <rPh sb="2" eb="4">
      <t>カズユキ</t>
    </rPh>
    <phoneticPr fontId="4"/>
  </si>
  <si>
    <t>田中和枝</t>
    <rPh sb="0" eb="2">
      <t>タナカ</t>
    </rPh>
    <rPh sb="2" eb="4">
      <t>カズエ</t>
    </rPh>
    <phoneticPr fontId="4"/>
  </si>
  <si>
    <t>鈴木英夫</t>
    <rPh sb="0" eb="2">
      <t>スズキ</t>
    </rPh>
    <rPh sb="2" eb="4">
      <t>ヒデオ</t>
    </rPh>
    <phoneticPr fontId="4"/>
  </si>
  <si>
    <t>土肥祐子</t>
    <rPh sb="0" eb="2">
      <t>ドイ</t>
    </rPh>
    <rPh sb="2" eb="4">
      <t>ユウコ</t>
    </rPh>
    <phoneticPr fontId="4"/>
  </si>
  <si>
    <t>坪田真嘉</t>
    <rPh sb="0" eb="2">
      <t>ツボタ</t>
    </rPh>
    <rPh sb="2" eb="3">
      <t>シン</t>
    </rPh>
    <rPh sb="3" eb="4">
      <t>カ</t>
    </rPh>
    <phoneticPr fontId="4"/>
  </si>
  <si>
    <t>石原はる美</t>
    <rPh sb="0" eb="2">
      <t>イシハラ</t>
    </rPh>
    <rPh sb="4" eb="5">
      <t>ビ</t>
    </rPh>
    <phoneticPr fontId="4"/>
  </si>
  <si>
    <t>辻　義規</t>
    <rPh sb="0" eb="1">
      <t>ツジ</t>
    </rPh>
    <rPh sb="2" eb="3">
      <t>ギ</t>
    </rPh>
    <rPh sb="3" eb="4">
      <t>キ</t>
    </rPh>
    <phoneticPr fontId="4"/>
  </si>
  <si>
    <t>佐竹昌子</t>
    <rPh sb="0" eb="2">
      <t>サタケ</t>
    </rPh>
    <rPh sb="2" eb="4">
      <t>マサコ</t>
    </rPh>
    <phoneticPr fontId="4"/>
  </si>
  <si>
    <t>藤田　諭</t>
    <rPh sb="0" eb="2">
      <t>フジタ</t>
    </rPh>
    <rPh sb="3" eb="4">
      <t>サトシ</t>
    </rPh>
    <phoneticPr fontId="4"/>
  </si>
  <si>
    <t>三代梨絵</t>
    <rPh sb="0" eb="2">
      <t>ミシロ</t>
    </rPh>
    <rPh sb="2" eb="4">
      <t>リエ</t>
    </rPh>
    <phoneticPr fontId="4"/>
  </si>
  <si>
    <t>宮村知宏</t>
    <rPh sb="0" eb="2">
      <t>ミヤムラ</t>
    </rPh>
    <rPh sb="2" eb="4">
      <t>トモヒロ</t>
    </rPh>
    <phoneticPr fontId="4"/>
  </si>
  <si>
    <t>永松貴子</t>
    <rPh sb="0" eb="2">
      <t>ナガマツ</t>
    </rPh>
    <rPh sb="2" eb="4">
      <t>タカコ</t>
    </rPh>
    <phoneticPr fontId="4"/>
  </si>
  <si>
    <t>古市卓志</t>
    <rPh sb="0" eb="2">
      <t>フルイチ</t>
    </rPh>
    <rPh sb="2" eb="4">
      <t>タクシ</t>
    </rPh>
    <phoneticPr fontId="4"/>
  </si>
  <si>
    <t>森　薫史</t>
    <rPh sb="0" eb="1">
      <t>モリ</t>
    </rPh>
    <rPh sb="2" eb="3">
      <t>カオル</t>
    </rPh>
    <rPh sb="3" eb="4">
      <t>シ</t>
    </rPh>
    <phoneticPr fontId="4"/>
  </si>
  <si>
    <t>村地直也</t>
    <rPh sb="0" eb="1">
      <t>ムラ</t>
    </rPh>
    <rPh sb="1" eb="2">
      <t>チ</t>
    </rPh>
    <rPh sb="2" eb="4">
      <t>ナオヤ</t>
    </rPh>
    <phoneticPr fontId="4"/>
  </si>
  <si>
    <t>宮村朋子</t>
    <rPh sb="0" eb="2">
      <t>ミヤムラ</t>
    </rPh>
    <rPh sb="2" eb="4">
      <t>トモコ</t>
    </rPh>
    <phoneticPr fontId="4"/>
  </si>
  <si>
    <t>第2回　2010年</t>
    <rPh sb="0" eb="1">
      <t>ダイ</t>
    </rPh>
    <rPh sb="2" eb="3">
      <t>カイ</t>
    </rPh>
    <rPh sb="8" eb="9">
      <t>ネン</t>
    </rPh>
    <phoneticPr fontId="4"/>
  </si>
  <si>
    <t>今井順子</t>
    <rPh sb="0" eb="2">
      <t>イマイ</t>
    </rPh>
    <rPh sb="2" eb="4">
      <t>ジュンコ</t>
    </rPh>
    <phoneticPr fontId="4"/>
  </si>
  <si>
    <t>池端誠治</t>
    <rPh sb="0" eb="2">
      <t>イケハタ</t>
    </rPh>
    <rPh sb="2" eb="4">
      <t>セイジ</t>
    </rPh>
    <phoneticPr fontId="4"/>
  </si>
  <si>
    <t>伊吹邦子</t>
    <rPh sb="0" eb="2">
      <t>イブキ</t>
    </rPh>
    <rPh sb="2" eb="4">
      <t>クニコ</t>
    </rPh>
    <phoneticPr fontId="4"/>
  </si>
  <si>
    <t>山口直彦</t>
    <rPh sb="0" eb="2">
      <t>ヤマグチ</t>
    </rPh>
    <rPh sb="2" eb="4">
      <t>ナオヒコ</t>
    </rPh>
    <phoneticPr fontId="4"/>
  </si>
  <si>
    <t>山崎正雄</t>
    <rPh sb="0" eb="2">
      <t>ヤマザキ</t>
    </rPh>
    <rPh sb="2" eb="4">
      <t>マサオ</t>
    </rPh>
    <phoneticPr fontId="4"/>
  </si>
  <si>
    <t>藤川和美</t>
    <rPh sb="0" eb="2">
      <t>フジカワ</t>
    </rPh>
    <rPh sb="2" eb="4">
      <t>カズミ</t>
    </rPh>
    <phoneticPr fontId="4"/>
  </si>
  <si>
    <t>宮嶋利行</t>
    <rPh sb="0" eb="2">
      <t>ミヤジマ</t>
    </rPh>
    <rPh sb="2" eb="4">
      <t>トシユキ</t>
    </rPh>
    <phoneticPr fontId="4"/>
  </si>
  <si>
    <t>浅田亜祐子</t>
    <rPh sb="0" eb="2">
      <t>アサダ</t>
    </rPh>
    <rPh sb="2" eb="5">
      <t>アユコ</t>
    </rPh>
    <phoneticPr fontId="4"/>
  </si>
  <si>
    <t>津田侑季</t>
    <rPh sb="0" eb="2">
      <t>ツダ</t>
    </rPh>
    <rPh sb="2" eb="3">
      <t>ユウ</t>
    </rPh>
    <rPh sb="3" eb="4">
      <t>キ</t>
    </rPh>
    <phoneticPr fontId="4"/>
  </si>
  <si>
    <t>第3回　2011年</t>
    <rPh sb="0" eb="1">
      <t>ダイ</t>
    </rPh>
    <rPh sb="2" eb="3">
      <t>カイ</t>
    </rPh>
    <rPh sb="8" eb="9">
      <t>ネン</t>
    </rPh>
    <phoneticPr fontId="4"/>
  </si>
  <si>
    <t>ドラゴンワンA</t>
    <phoneticPr fontId="4"/>
  </si>
  <si>
    <t>三代康成</t>
    <rPh sb="0" eb="2">
      <t>ミシロ</t>
    </rPh>
    <rPh sb="2" eb="4">
      <t>ヤスナリ</t>
    </rPh>
    <phoneticPr fontId="4"/>
  </si>
  <si>
    <t>清水善弘</t>
    <rPh sb="0" eb="2">
      <t>シミズ</t>
    </rPh>
    <rPh sb="2" eb="4">
      <t>ヨシヒロ</t>
    </rPh>
    <phoneticPr fontId="4"/>
  </si>
  <si>
    <t>八木篤司</t>
    <rPh sb="0" eb="2">
      <t>ヤギ</t>
    </rPh>
    <rPh sb="2" eb="4">
      <t>アツシ</t>
    </rPh>
    <phoneticPr fontId="4"/>
  </si>
  <si>
    <t>山口真彦</t>
    <rPh sb="0" eb="2">
      <t>ヤマグチ</t>
    </rPh>
    <rPh sb="2" eb="4">
      <t>マサヒコ</t>
    </rPh>
    <phoneticPr fontId="4"/>
  </si>
  <si>
    <t>上原悠希</t>
    <rPh sb="0" eb="2">
      <t>ウエハラ</t>
    </rPh>
    <rPh sb="2" eb="3">
      <t>ユウ</t>
    </rPh>
    <phoneticPr fontId="4"/>
  </si>
  <si>
    <t>水本淳史</t>
    <rPh sb="0" eb="2">
      <t>ミズモト</t>
    </rPh>
    <rPh sb="2" eb="4">
      <t>アツシ</t>
    </rPh>
    <phoneticPr fontId="4"/>
  </si>
  <si>
    <t>藤田泰子</t>
    <rPh sb="0" eb="2">
      <t>フジタ</t>
    </rPh>
    <rPh sb="2" eb="4">
      <t>ヤスコ</t>
    </rPh>
    <phoneticPr fontId="4"/>
  </si>
  <si>
    <t>第４回　2012年</t>
    <rPh sb="0" eb="1">
      <t>ダイ</t>
    </rPh>
    <rPh sb="2" eb="3">
      <t>カイ</t>
    </rPh>
    <rPh sb="8" eb="9">
      <t>ネン</t>
    </rPh>
    <phoneticPr fontId="4"/>
  </si>
  <si>
    <t>代表　落合　良弘</t>
    <rPh sb="3" eb="5">
      <t>オチアイ</t>
    </rPh>
    <rPh sb="6" eb="8">
      <t>ヨシヒロ</t>
    </rPh>
    <phoneticPr fontId="4"/>
  </si>
  <si>
    <t xml:space="preserve">chai828@nifty.com  </t>
    <phoneticPr fontId="4"/>
  </si>
  <si>
    <t>東近江市民</t>
  </si>
  <si>
    <t>東近江市民率</t>
  </si>
  <si>
    <t>アビック</t>
    <phoneticPr fontId="4"/>
  </si>
  <si>
    <t>略称</t>
  </si>
  <si>
    <t>アビックＢＢ</t>
    <phoneticPr fontId="4"/>
  </si>
  <si>
    <t>正式名称</t>
  </si>
  <si>
    <t>あ０１</t>
    <phoneticPr fontId="4"/>
  </si>
  <si>
    <t>昌一</t>
    <rPh sb="0" eb="2">
      <t>マサカズ</t>
    </rPh>
    <phoneticPr fontId="4"/>
  </si>
  <si>
    <t>彦根市</t>
    <rPh sb="0" eb="3">
      <t>ヒコネシ</t>
    </rPh>
    <phoneticPr fontId="4"/>
  </si>
  <si>
    <t>あ０２</t>
    <phoneticPr fontId="4"/>
  </si>
  <si>
    <t>重之</t>
    <rPh sb="0" eb="2">
      <t>シゲユキ</t>
    </rPh>
    <phoneticPr fontId="4"/>
  </si>
  <si>
    <t>草津市</t>
    <rPh sb="0" eb="3">
      <t>クサツシ</t>
    </rPh>
    <phoneticPr fontId="4"/>
  </si>
  <si>
    <t>あ０３</t>
    <phoneticPr fontId="4"/>
  </si>
  <si>
    <t>川上</t>
    <rPh sb="0" eb="2">
      <t>カワカミ</t>
    </rPh>
    <phoneticPr fontId="4"/>
  </si>
  <si>
    <t>龍介</t>
    <rPh sb="0" eb="2">
      <t>リュウスケ</t>
    </rPh>
    <phoneticPr fontId="4"/>
  </si>
  <si>
    <t>あ０４</t>
    <phoneticPr fontId="4"/>
  </si>
  <si>
    <t>政之</t>
    <rPh sb="0" eb="2">
      <t>マサユキ</t>
    </rPh>
    <phoneticPr fontId="4"/>
  </si>
  <si>
    <t>京都市</t>
    <rPh sb="0" eb="3">
      <t>キョウトシ</t>
    </rPh>
    <phoneticPr fontId="4"/>
  </si>
  <si>
    <t>あ０５</t>
    <phoneticPr fontId="4"/>
  </si>
  <si>
    <t>亨</t>
    <rPh sb="0" eb="1">
      <t>トオル</t>
    </rPh>
    <phoneticPr fontId="4"/>
  </si>
  <si>
    <t>あ０６</t>
    <phoneticPr fontId="4"/>
  </si>
  <si>
    <t>谷崎</t>
    <rPh sb="0" eb="2">
      <t>タニザキ</t>
    </rPh>
    <phoneticPr fontId="4"/>
  </si>
  <si>
    <t>真也</t>
    <rPh sb="0" eb="2">
      <t>シンヤ</t>
    </rPh>
    <phoneticPr fontId="4"/>
  </si>
  <si>
    <t>甲賀市</t>
    <rPh sb="0" eb="2">
      <t>コウカ</t>
    </rPh>
    <rPh sb="2" eb="3">
      <t>シ</t>
    </rPh>
    <phoneticPr fontId="4"/>
  </si>
  <si>
    <t>あ０７</t>
    <phoneticPr fontId="4"/>
  </si>
  <si>
    <t>小路</t>
    <rPh sb="0" eb="2">
      <t>ショウジ</t>
    </rPh>
    <phoneticPr fontId="4"/>
  </si>
  <si>
    <t>あ０８</t>
    <phoneticPr fontId="4"/>
  </si>
  <si>
    <t>齋田</t>
    <rPh sb="0" eb="2">
      <t>サイダ</t>
    </rPh>
    <phoneticPr fontId="4"/>
  </si>
  <si>
    <t>優子</t>
    <rPh sb="0" eb="2">
      <t>ユウコ</t>
    </rPh>
    <phoneticPr fontId="4"/>
  </si>
  <si>
    <t>あ０９</t>
    <phoneticPr fontId="4"/>
  </si>
  <si>
    <t>平居</t>
    <rPh sb="0" eb="2">
      <t>ヒライ</t>
    </rPh>
    <phoneticPr fontId="4"/>
  </si>
  <si>
    <t>崇</t>
    <rPh sb="0" eb="1">
      <t>タカシ</t>
    </rPh>
    <phoneticPr fontId="4"/>
  </si>
  <si>
    <t>多賀町</t>
    <rPh sb="0" eb="3">
      <t>タガチョウ</t>
    </rPh>
    <phoneticPr fontId="4"/>
  </si>
  <si>
    <t>あ１０</t>
    <phoneticPr fontId="4"/>
  </si>
  <si>
    <t>大林</t>
    <rPh sb="0" eb="2">
      <t>オオバヤシ</t>
    </rPh>
    <phoneticPr fontId="4"/>
  </si>
  <si>
    <t>弘典</t>
    <rPh sb="0" eb="2">
      <t>ヒロノリ</t>
    </rPh>
    <phoneticPr fontId="4"/>
  </si>
  <si>
    <t>長浜市</t>
    <rPh sb="0" eb="3">
      <t>ナガハマシ</t>
    </rPh>
    <phoneticPr fontId="4"/>
  </si>
  <si>
    <t>あ１１</t>
    <phoneticPr fontId="4"/>
  </si>
  <si>
    <t>野上</t>
    <rPh sb="0" eb="2">
      <t>ノガミ</t>
    </rPh>
    <phoneticPr fontId="4"/>
  </si>
  <si>
    <t>恵梨子</t>
    <rPh sb="0" eb="3">
      <t>エリコ</t>
    </rPh>
    <phoneticPr fontId="4"/>
  </si>
  <si>
    <t>長浜市</t>
    <rPh sb="0" eb="2">
      <t>ナガハマ</t>
    </rPh>
    <rPh sb="2" eb="3">
      <t>シ</t>
    </rPh>
    <phoneticPr fontId="4"/>
  </si>
  <si>
    <t>あ１２</t>
    <phoneticPr fontId="4"/>
  </si>
  <si>
    <t>西山</t>
    <rPh sb="0" eb="2">
      <t>ニシヤマ</t>
    </rPh>
    <phoneticPr fontId="4"/>
  </si>
  <si>
    <t>抄千代</t>
    <rPh sb="0" eb="1">
      <t>ショウ</t>
    </rPh>
    <rPh sb="1" eb="3">
      <t>チヨ</t>
    </rPh>
    <phoneticPr fontId="4"/>
  </si>
  <si>
    <t>米原市</t>
    <rPh sb="0" eb="3">
      <t>マイバラシ</t>
    </rPh>
    <phoneticPr fontId="4"/>
  </si>
  <si>
    <t>あ１３</t>
    <phoneticPr fontId="4"/>
  </si>
  <si>
    <t>三原</t>
    <rPh sb="0" eb="2">
      <t>ミハラ</t>
    </rPh>
    <phoneticPr fontId="4"/>
  </si>
  <si>
    <t>啓子</t>
    <rPh sb="0" eb="2">
      <t>ケイコ</t>
    </rPh>
    <phoneticPr fontId="4"/>
  </si>
  <si>
    <t>あ１４</t>
    <phoneticPr fontId="4"/>
  </si>
  <si>
    <t>落合</t>
    <rPh sb="0" eb="2">
      <t>オチアイ</t>
    </rPh>
    <phoneticPr fontId="4"/>
  </si>
  <si>
    <t>良弘</t>
    <rPh sb="0" eb="2">
      <t>ヨシヒロ</t>
    </rPh>
    <phoneticPr fontId="4"/>
  </si>
  <si>
    <t>あ１５</t>
    <phoneticPr fontId="4"/>
  </si>
  <si>
    <t>杉原</t>
    <rPh sb="0" eb="2">
      <t>スギハラ</t>
    </rPh>
    <phoneticPr fontId="4"/>
  </si>
  <si>
    <t>徹</t>
    <rPh sb="0" eb="1">
      <t>トオル</t>
    </rPh>
    <phoneticPr fontId="4"/>
  </si>
  <si>
    <t>あ１６</t>
    <phoneticPr fontId="4"/>
  </si>
  <si>
    <t>澤村</t>
    <rPh sb="0" eb="2">
      <t>サワムラ</t>
    </rPh>
    <phoneticPr fontId="4"/>
  </si>
  <si>
    <t>東近江市</t>
    <rPh sb="0" eb="1">
      <t>ヒガシ</t>
    </rPh>
    <rPh sb="1" eb="3">
      <t>オウミ</t>
    </rPh>
    <rPh sb="3" eb="4">
      <t>シ</t>
    </rPh>
    <phoneticPr fontId="4"/>
  </si>
  <si>
    <t>あ１７</t>
    <phoneticPr fontId="4"/>
  </si>
  <si>
    <t xml:space="preserve">傳樹 </t>
  </si>
  <si>
    <t>あ１８</t>
    <phoneticPr fontId="4"/>
  </si>
  <si>
    <t>治田</t>
    <rPh sb="0" eb="1">
      <t>ジ</t>
    </rPh>
    <rPh sb="1" eb="2">
      <t>タ</t>
    </rPh>
    <phoneticPr fontId="4"/>
  </si>
  <si>
    <t>沙映子</t>
    <rPh sb="0" eb="3">
      <t>サエコ</t>
    </rPh>
    <phoneticPr fontId="4"/>
  </si>
  <si>
    <t>大阪市</t>
    <rPh sb="0" eb="3">
      <t>オオサカシ</t>
    </rPh>
    <phoneticPr fontId="4"/>
  </si>
  <si>
    <t>あ１９</t>
    <phoneticPr fontId="4"/>
  </si>
  <si>
    <t>寛司</t>
    <rPh sb="0" eb="2">
      <t>ヒロシ</t>
    </rPh>
    <phoneticPr fontId="4"/>
  </si>
  <si>
    <t>あ２０</t>
  </si>
  <si>
    <t>まき</t>
    <phoneticPr fontId="4"/>
  </si>
  <si>
    <t>あ２１</t>
    <phoneticPr fontId="4"/>
  </si>
  <si>
    <t>鹿取</t>
    <rPh sb="0" eb="2">
      <t>カトリ</t>
    </rPh>
    <phoneticPr fontId="4"/>
  </si>
  <si>
    <t>あつみ</t>
    <phoneticPr fontId="4"/>
  </si>
  <si>
    <t>あ２２</t>
    <phoneticPr fontId="4"/>
  </si>
  <si>
    <t>憲生</t>
    <rPh sb="0" eb="2">
      <t>ノリオ</t>
    </rPh>
    <phoneticPr fontId="4"/>
  </si>
  <si>
    <t>代表　上津慶和</t>
    <rPh sb="0" eb="2">
      <t>ダイヒョウ</t>
    </rPh>
    <rPh sb="3" eb="4">
      <t>ウワ</t>
    </rPh>
    <rPh sb="4" eb="5">
      <t>ツ</t>
    </rPh>
    <rPh sb="5" eb="7">
      <t>ヨシカズ</t>
    </rPh>
    <phoneticPr fontId="4"/>
  </si>
  <si>
    <t>smile.yu5052@gmail.com</t>
    <phoneticPr fontId="4"/>
  </si>
  <si>
    <t>アンヴァース</t>
    <phoneticPr fontId="4"/>
  </si>
  <si>
    <t>あん０１</t>
    <phoneticPr fontId="4"/>
  </si>
  <si>
    <t>青木</t>
  </si>
  <si>
    <t>知里</t>
  </si>
  <si>
    <t>彦根市</t>
  </si>
  <si>
    <t>あん０２</t>
    <phoneticPr fontId="4"/>
  </si>
  <si>
    <t>東</t>
    <rPh sb="0" eb="1">
      <t>アズマ</t>
    </rPh>
    <phoneticPr fontId="4"/>
  </si>
  <si>
    <t>佳菜子</t>
    <rPh sb="0" eb="3">
      <t>カナコ</t>
    </rPh>
    <phoneticPr fontId="4"/>
  </si>
  <si>
    <t>栗東市</t>
    <rPh sb="0" eb="3">
      <t>リットウシ</t>
    </rPh>
    <phoneticPr fontId="4"/>
  </si>
  <si>
    <t>あん０３</t>
  </si>
  <si>
    <t>梅森</t>
  </si>
  <si>
    <t>京都市</t>
  </si>
  <si>
    <t>あん０４</t>
  </si>
  <si>
    <t>片桐</t>
    <rPh sb="0" eb="2">
      <t>カタギリ</t>
    </rPh>
    <phoneticPr fontId="4"/>
  </si>
  <si>
    <t>美里</t>
    <rPh sb="0" eb="2">
      <t>ミサト</t>
    </rPh>
    <phoneticPr fontId="4"/>
  </si>
  <si>
    <t>あん０５</t>
  </si>
  <si>
    <t>末木</t>
  </si>
  <si>
    <t>久美子</t>
  </si>
  <si>
    <t>垂井町</t>
  </si>
  <si>
    <t>あん０６</t>
  </si>
  <si>
    <t>西野</t>
    <rPh sb="0" eb="2">
      <t>ニシノ</t>
    </rPh>
    <phoneticPr fontId="4"/>
  </si>
  <si>
    <t>美恵</t>
    <rPh sb="0" eb="2">
      <t>ミエ</t>
    </rPh>
    <phoneticPr fontId="4"/>
  </si>
  <si>
    <t>あん０７</t>
  </si>
  <si>
    <t>津曲</t>
    <rPh sb="0" eb="2">
      <t>ツマガリ</t>
    </rPh>
    <phoneticPr fontId="4"/>
  </si>
  <si>
    <t>崇志</t>
    <rPh sb="0" eb="2">
      <t>タカシ</t>
    </rPh>
    <phoneticPr fontId="4"/>
  </si>
  <si>
    <t>湖南市</t>
    <rPh sb="0" eb="2">
      <t>コナン</t>
    </rPh>
    <rPh sb="2" eb="3">
      <t>シ</t>
    </rPh>
    <phoneticPr fontId="4"/>
  </si>
  <si>
    <t>あん０８</t>
  </si>
  <si>
    <t>越智</t>
    <rPh sb="0" eb="2">
      <t>オチ</t>
    </rPh>
    <phoneticPr fontId="4"/>
  </si>
  <si>
    <t>友基</t>
    <rPh sb="0" eb="2">
      <t>トモキ</t>
    </rPh>
    <phoneticPr fontId="4"/>
  </si>
  <si>
    <t>野洲市</t>
    <rPh sb="0" eb="3">
      <t>ヤスシ</t>
    </rPh>
    <phoneticPr fontId="4"/>
  </si>
  <si>
    <t>あん０９</t>
  </si>
  <si>
    <t>辻本</t>
    <rPh sb="0" eb="2">
      <t>ツジモト</t>
    </rPh>
    <phoneticPr fontId="4"/>
  </si>
  <si>
    <t>将士</t>
    <rPh sb="0" eb="2">
      <t>マサシ</t>
    </rPh>
    <phoneticPr fontId="4"/>
  </si>
  <si>
    <t>あん１０</t>
  </si>
  <si>
    <t>智則</t>
    <rPh sb="0" eb="2">
      <t>トモノリ</t>
    </rPh>
    <phoneticPr fontId="4"/>
  </si>
  <si>
    <t>男</t>
    <rPh sb="0" eb="1">
      <t>オトコ</t>
    </rPh>
    <phoneticPr fontId="4"/>
  </si>
  <si>
    <t>あん１１</t>
  </si>
  <si>
    <t>石倉</t>
    <rPh sb="0" eb="2">
      <t>イシクラ</t>
    </rPh>
    <phoneticPr fontId="4"/>
  </si>
  <si>
    <t>翔太</t>
    <rPh sb="0" eb="2">
      <t>ショウタ</t>
    </rPh>
    <phoneticPr fontId="4"/>
  </si>
  <si>
    <t>蒲生郡</t>
    <rPh sb="0" eb="3">
      <t>ガモウグン</t>
    </rPh>
    <phoneticPr fontId="4"/>
  </si>
  <si>
    <t>あん１２</t>
  </si>
  <si>
    <t>ピーター</t>
    <phoneticPr fontId="4"/>
  </si>
  <si>
    <t>リーダー</t>
    <phoneticPr fontId="4"/>
  </si>
  <si>
    <t>あん１３</t>
  </si>
  <si>
    <t>鍋内</t>
    <rPh sb="0" eb="2">
      <t>ナベウチ</t>
    </rPh>
    <phoneticPr fontId="4"/>
  </si>
  <si>
    <t>雄樹</t>
    <rPh sb="0" eb="2">
      <t>ユウキ</t>
    </rPh>
    <phoneticPr fontId="4"/>
  </si>
  <si>
    <t>あん１４</t>
  </si>
  <si>
    <t>上津</t>
    <rPh sb="0" eb="1">
      <t>ウワ</t>
    </rPh>
    <rPh sb="1" eb="2">
      <t>ツ</t>
    </rPh>
    <phoneticPr fontId="4"/>
  </si>
  <si>
    <t>慶和</t>
    <rPh sb="0" eb="2">
      <t>ヨシカズ</t>
    </rPh>
    <phoneticPr fontId="4"/>
  </si>
  <si>
    <t>米原市</t>
    <rPh sb="0" eb="2">
      <t>マイバラ</t>
    </rPh>
    <rPh sb="2" eb="3">
      <t>シ</t>
    </rPh>
    <phoneticPr fontId="4"/>
  </si>
  <si>
    <t>あん１５</t>
  </si>
  <si>
    <t>猪飼</t>
    <rPh sb="0" eb="2">
      <t>イガイ</t>
    </rPh>
    <phoneticPr fontId="4"/>
  </si>
  <si>
    <t>尚輝</t>
    <rPh sb="0" eb="2">
      <t>ナオキ</t>
    </rPh>
    <phoneticPr fontId="4"/>
  </si>
  <si>
    <t>あん１６</t>
  </si>
  <si>
    <t>栄介</t>
    <rPh sb="0" eb="1">
      <t>エイ</t>
    </rPh>
    <rPh sb="1" eb="2">
      <t>スケ</t>
    </rPh>
    <phoneticPr fontId="4"/>
  </si>
  <si>
    <t>あん１７</t>
  </si>
  <si>
    <t>西嶌</t>
    <phoneticPr fontId="4"/>
  </si>
  <si>
    <t>達也</t>
    <rPh sb="0" eb="2">
      <t>タツヤ</t>
    </rPh>
    <phoneticPr fontId="4"/>
  </si>
  <si>
    <t>あん１８</t>
  </si>
  <si>
    <t>竜平</t>
  </si>
  <si>
    <t>長浜市</t>
  </si>
  <si>
    <t>あん１９</t>
  </si>
  <si>
    <t>寺元</t>
  </si>
  <si>
    <t>翔太</t>
  </si>
  <si>
    <t>あん２０</t>
  </si>
  <si>
    <t>靖之</t>
    <rPh sb="0" eb="1">
      <t>セイ</t>
    </rPh>
    <rPh sb="1" eb="2">
      <t>ユキ</t>
    </rPh>
    <phoneticPr fontId="4"/>
  </si>
  <si>
    <t>あん２１</t>
  </si>
  <si>
    <t>鈴木</t>
    <rPh sb="0" eb="2">
      <t>スズキ</t>
    </rPh>
    <phoneticPr fontId="4"/>
  </si>
  <si>
    <t>智彦</t>
    <rPh sb="0" eb="2">
      <t>トモヒコ</t>
    </rPh>
    <phoneticPr fontId="4"/>
  </si>
  <si>
    <t>大垣市</t>
    <rPh sb="0" eb="3">
      <t>オオガキシ</t>
    </rPh>
    <phoneticPr fontId="4"/>
  </si>
  <si>
    <t>あん２２</t>
  </si>
  <si>
    <t>島田</t>
    <rPh sb="0" eb="2">
      <t>シマダ</t>
    </rPh>
    <phoneticPr fontId="4"/>
  </si>
  <si>
    <t>洋平</t>
    <rPh sb="0" eb="2">
      <t>ヨウヘイ</t>
    </rPh>
    <phoneticPr fontId="4"/>
  </si>
  <si>
    <t>あん２３</t>
  </si>
  <si>
    <t>宮林</t>
    <rPh sb="0" eb="2">
      <t>ミヤバヤシ</t>
    </rPh>
    <phoneticPr fontId="4"/>
  </si>
  <si>
    <t>優至</t>
    <rPh sb="0" eb="1">
      <t>ユウ</t>
    </rPh>
    <rPh sb="1" eb="2">
      <t>イタル</t>
    </rPh>
    <phoneticPr fontId="4"/>
  </si>
  <si>
    <t>あん２４</t>
  </si>
  <si>
    <t>茂嘉</t>
    <rPh sb="0" eb="2">
      <t>シゲヨシ</t>
    </rPh>
    <phoneticPr fontId="4"/>
  </si>
  <si>
    <t>あん２５</t>
  </si>
  <si>
    <t>橋爪</t>
    <rPh sb="0" eb="2">
      <t>ハシツメ</t>
    </rPh>
    <phoneticPr fontId="4"/>
  </si>
  <si>
    <t>大津市</t>
    <rPh sb="0" eb="3">
      <t>オオツシ</t>
    </rPh>
    <phoneticPr fontId="4"/>
  </si>
  <si>
    <t>あん２６</t>
  </si>
  <si>
    <t>松村</t>
    <rPh sb="0" eb="2">
      <t>マツムラ</t>
    </rPh>
    <phoneticPr fontId="4"/>
  </si>
  <si>
    <t>友喜</t>
    <rPh sb="0" eb="1">
      <t>トモ</t>
    </rPh>
    <rPh sb="1" eb="2">
      <t>キ</t>
    </rPh>
    <phoneticPr fontId="4"/>
  </si>
  <si>
    <t>あん２７</t>
  </si>
  <si>
    <t>田内</t>
    <rPh sb="0" eb="2">
      <t>タウチ</t>
    </rPh>
    <phoneticPr fontId="4"/>
  </si>
  <si>
    <t>孝幸</t>
    <rPh sb="0" eb="2">
      <t>タカユキ</t>
    </rPh>
    <phoneticPr fontId="4"/>
  </si>
  <si>
    <t>あん２８</t>
  </si>
  <si>
    <t>松尾</t>
    <rPh sb="0" eb="2">
      <t>マツオ</t>
    </rPh>
    <phoneticPr fontId="4"/>
  </si>
  <si>
    <t>紳司</t>
    <rPh sb="0" eb="2">
      <t>シンジ</t>
    </rPh>
    <phoneticPr fontId="4"/>
  </si>
  <si>
    <t>岐阜市</t>
    <rPh sb="0" eb="3">
      <t>ギフシ</t>
    </rPh>
    <phoneticPr fontId="4"/>
  </si>
  <si>
    <t>あん２９</t>
  </si>
  <si>
    <t>阿由子</t>
    <rPh sb="0" eb="1">
      <t>ア</t>
    </rPh>
    <rPh sb="1" eb="2">
      <t>ユ</t>
    </rPh>
    <rPh sb="2" eb="3">
      <t>コ</t>
    </rPh>
    <phoneticPr fontId="4"/>
  </si>
  <si>
    <t>代表：石田　文彦</t>
    <rPh sb="0" eb="2">
      <t>ダイヒョウ</t>
    </rPh>
    <rPh sb="3" eb="5">
      <t>イシダ</t>
    </rPh>
    <rPh sb="6" eb="8">
      <t>フミヒコ</t>
    </rPh>
    <phoneticPr fontId="4"/>
  </si>
  <si>
    <t>ishida5122@gmail.com</t>
    <phoneticPr fontId="4"/>
  </si>
  <si>
    <t>東近江市民</t>
    <phoneticPr fontId="4"/>
  </si>
  <si>
    <t>東近江市民率</t>
    <phoneticPr fontId="4"/>
  </si>
  <si>
    <t>京セラ</t>
    <rPh sb="0" eb="1">
      <t>キョウ</t>
    </rPh>
    <phoneticPr fontId="4"/>
  </si>
  <si>
    <t>京セラTC</t>
    <rPh sb="0" eb="1">
      <t>キョウ</t>
    </rPh>
    <phoneticPr fontId="4"/>
  </si>
  <si>
    <t>き０１</t>
    <phoneticPr fontId="4"/>
  </si>
  <si>
    <t>赤木</t>
    <rPh sb="0" eb="2">
      <t>アカギ</t>
    </rPh>
    <phoneticPr fontId="4"/>
  </si>
  <si>
    <t>拓</t>
    <rPh sb="0" eb="1">
      <t>タク</t>
    </rPh>
    <phoneticPr fontId="4"/>
  </si>
  <si>
    <t>近江八幡市</t>
    <rPh sb="0" eb="5">
      <t>オウミハチマンシ</t>
    </rPh>
    <phoneticPr fontId="4"/>
  </si>
  <si>
    <t>き０２</t>
    <phoneticPr fontId="4"/>
  </si>
  <si>
    <t>浅田</t>
    <rPh sb="0" eb="2">
      <t>アサダ</t>
    </rPh>
    <phoneticPr fontId="4"/>
  </si>
  <si>
    <t>亜祐子</t>
    <rPh sb="0" eb="1">
      <t>ア</t>
    </rPh>
    <rPh sb="1" eb="3">
      <t>ユウコ</t>
    </rPh>
    <phoneticPr fontId="4"/>
  </si>
  <si>
    <t>き０３</t>
  </si>
  <si>
    <t>井澤　</t>
  </si>
  <si>
    <t>匡志</t>
    <phoneticPr fontId="4"/>
  </si>
  <si>
    <t>野洲市</t>
    <rPh sb="0" eb="2">
      <t>ヤス</t>
    </rPh>
    <rPh sb="2" eb="3">
      <t>シ</t>
    </rPh>
    <phoneticPr fontId="4"/>
  </si>
  <si>
    <t>き０４</t>
  </si>
  <si>
    <t>石田</t>
    <rPh sb="0" eb="2">
      <t>イシダ</t>
    </rPh>
    <phoneticPr fontId="4"/>
  </si>
  <si>
    <t>文彦</t>
    <rPh sb="0" eb="2">
      <t>フミヒコ</t>
    </rPh>
    <phoneticPr fontId="4"/>
  </si>
  <si>
    <t>石田文彦</t>
  </si>
  <si>
    <t>東近江市</t>
    <rPh sb="0" eb="4">
      <t>ヒガシオウミシ</t>
    </rPh>
    <phoneticPr fontId="4"/>
  </si>
  <si>
    <t>き０５</t>
  </si>
  <si>
    <t>一色</t>
    <phoneticPr fontId="4"/>
  </si>
  <si>
    <t>翼</t>
    <phoneticPr fontId="4"/>
  </si>
  <si>
    <t>き０６</t>
  </si>
  <si>
    <t>き０７</t>
  </si>
  <si>
    <t>大河原</t>
    <rPh sb="0" eb="3">
      <t>オオカワハラ</t>
    </rPh>
    <phoneticPr fontId="4"/>
  </si>
  <si>
    <t>き０８</t>
  </si>
  <si>
    <t>き０９</t>
  </si>
  <si>
    <t>き１０</t>
  </si>
  <si>
    <t>真理子</t>
    <phoneticPr fontId="4"/>
  </si>
  <si>
    <t>京セラ</t>
    <phoneticPr fontId="4"/>
  </si>
  <si>
    <t>京都市</t>
    <phoneticPr fontId="4"/>
  </si>
  <si>
    <t>き１１</t>
  </si>
  <si>
    <t>き１２</t>
  </si>
  <si>
    <t>片渕</t>
    <rPh sb="0" eb="2">
      <t>カタブチ</t>
    </rPh>
    <phoneticPr fontId="4"/>
  </si>
  <si>
    <t>友結</t>
    <rPh sb="0" eb="1">
      <t>トモ</t>
    </rPh>
    <rPh sb="1" eb="2">
      <t>ムス</t>
    </rPh>
    <phoneticPr fontId="4"/>
  </si>
  <si>
    <t>き１３</t>
  </si>
  <si>
    <t>菊井</t>
    <phoneticPr fontId="4"/>
  </si>
  <si>
    <t>鈴夏</t>
    <phoneticPr fontId="4"/>
  </si>
  <si>
    <t>大津市</t>
    <phoneticPr fontId="4"/>
  </si>
  <si>
    <t>き１４</t>
  </si>
  <si>
    <t>き１５</t>
  </si>
  <si>
    <t>櫻井</t>
    <rPh sb="0" eb="2">
      <t>サクライ</t>
    </rPh>
    <phoneticPr fontId="4"/>
  </si>
  <si>
    <t>貴哉</t>
    <phoneticPr fontId="4"/>
  </si>
  <si>
    <t>き１６</t>
  </si>
  <si>
    <t>澤田</t>
    <rPh sb="0" eb="2">
      <t>サワダ</t>
    </rPh>
    <phoneticPr fontId="4"/>
  </si>
  <si>
    <t>啓一</t>
    <rPh sb="0" eb="2">
      <t>ケイイチ</t>
    </rPh>
    <phoneticPr fontId="4"/>
  </si>
  <si>
    <t>き１７</t>
  </si>
  <si>
    <t>篠原</t>
    <rPh sb="0" eb="2">
      <t>シノハラ</t>
    </rPh>
    <phoneticPr fontId="4"/>
  </si>
  <si>
    <t>弘法</t>
    <rPh sb="0" eb="2">
      <t>ヒロノリ</t>
    </rPh>
    <phoneticPr fontId="4"/>
  </si>
  <si>
    <t>守山市</t>
    <rPh sb="0" eb="3">
      <t>モリヤマシ</t>
    </rPh>
    <phoneticPr fontId="4"/>
  </si>
  <si>
    <t>き１８</t>
  </si>
  <si>
    <t>島井</t>
    <phoneticPr fontId="4"/>
  </si>
  <si>
    <t>美帆</t>
    <phoneticPr fontId="4"/>
  </si>
  <si>
    <t>き１９</t>
  </si>
  <si>
    <t>清水</t>
    <phoneticPr fontId="4"/>
  </si>
  <si>
    <t>陽介</t>
    <phoneticPr fontId="4"/>
  </si>
  <si>
    <t>き２０</t>
  </si>
  <si>
    <t>き２１</t>
  </si>
  <si>
    <t>田端</t>
    <phoneticPr fontId="4"/>
  </si>
  <si>
    <t>輝子</t>
    <phoneticPr fontId="4"/>
  </si>
  <si>
    <t>八幡市</t>
    <phoneticPr fontId="4"/>
  </si>
  <si>
    <t>き２２</t>
  </si>
  <si>
    <t>中元寺</t>
    <phoneticPr fontId="4"/>
  </si>
  <si>
    <t>功貴</t>
    <phoneticPr fontId="4"/>
  </si>
  <si>
    <t>き２３</t>
  </si>
  <si>
    <t>西岡</t>
    <rPh sb="0" eb="2">
      <t>ニシオカ</t>
    </rPh>
    <phoneticPr fontId="4"/>
  </si>
  <si>
    <t>庸介</t>
    <rPh sb="0" eb="2">
      <t>ヨウスケ</t>
    </rPh>
    <phoneticPr fontId="4"/>
  </si>
  <si>
    <t>湖南市</t>
    <rPh sb="0" eb="3">
      <t>コナンシ</t>
    </rPh>
    <phoneticPr fontId="4"/>
  </si>
  <si>
    <t>き２４</t>
  </si>
  <si>
    <t>き２５</t>
  </si>
  <si>
    <t>一瀬</t>
    <rPh sb="0" eb="1">
      <t>ヒト</t>
    </rPh>
    <rPh sb="1" eb="2">
      <t>セ</t>
    </rPh>
    <phoneticPr fontId="4"/>
  </si>
  <si>
    <t>翔太</t>
    <phoneticPr fontId="4"/>
  </si>
  <si>
    <t>き２６</t>
  </si>
  <si>
    <t>き２７</t>
  </si>
  <si>
    <t>松島</t>
    <rPh sb="0" eb="2">
      <t>マツシマ</t>
    </rPh>
    <phoneticPr fontId="4"/>
  </si>
  <si>
    <t>き２８</t>
  </si>
  <si>
    <t>き２９</t>
  </si>
  <si>
    <t>村西</t>
    <phoneticPr fontId="4"/>
  </si>
  <si>
    <t>徹</t>
    <phoneticPr fontId="4"/>
  </si>
  <si>
    <t>守山市</t>
    <phoneticPr fontId="4"/>
  </si>
  <si>
    <t>き３０</t>
  </si>
  <si>
    <t>森</t>
    <phoneticPr fontId="4"/>
  </si>
  <si>
    <t>涼花</t>
    <phoneticPr fontId="4"/>
  </si>
  <si>
    <t>き３１</t>
  </si>
  <si>
    <t>愛捺花</t>
    <phoneticPr fontId="4"/>
  </si>
  <si>
    <t>き３２</t>
  </si>
  <si>
    <t>薮内</t>
    <phoneticPr fontId="4"/>
  </si>
  <si>
    <t>陸久</t>
    <phoneticPr fontId="4"/>
  </si>
  <si>
    <t>き３３</t>
  </si>
  <si>
    <t>山本</t>
    <phoneticPr fontId="4"/>
  </si>
  <si>
    <t>和樹</t>
    <phoneticPr fontId="4"/>
  </si>
  <si>
    <t>き３４</t>
  </si>
  <si>
    <t>き３５</t>
  </si>
  <si>
    <t>き３６</t>
  </si>
  <si>
    <t>智紀</t>
    <rPh sb="0" eb="2">
      <t>トモノリ</t>
    </rPh>
    <phoneticPr fontId="4"/>
  </si>
  <si>
    <t>き３７</t>
  </si>
  <si>
    <t>勇輔</t>
    <rPh sb="0" eb="2">
      <t>ユウスケ</t>
    </rPh>
    <phoneticPr fontId="4"/>
  </si>
  <si>
    <t>き３８</t>
  </si>
  <si>
    <t>中尾</t>
    <rPh sb="0" eb="2">
      <t>ナカオ</t>
    </rPh>
    <phoneticPr fontId="4"/>
  </si>
  <si>
    <t>慶太</t>
    <rPh sb="0" eb="2">
      <t>ケイタ</t>
    </rPh>
    <phoneticPr fontId="4"/>
  </si>
  <si>
    <t>き３９</t>
  </si>
  <si>
    <t>奥田</t>
    <rPh sb="0" eb="2">
      <t>オクダ</t>
    </rPh>
    <phoneticPr fontId="4"/>
  </si>
  <si>
    <t>響介</t>
    <rPh sb="0" eb="1">
      <t>ヒビ</t>
    </rPh>
    <rPh sb="1" eb="2">
      <t>スケ</t>
    </rPh>
    <phoneticPr fontId="4"/>
  </si>
  <si>
    <t>き４０</t>
    <phoneticPr fontId="4"/>
  </si>
  <si>
    <t>濵口</t>
    <rPh sb="0" eb="2">
      <t>ハマグチ</t>
    </rPh>
    <phoneticPr fontId="4"/>
  </si>
  <si>
    <t>里穂</t>
    <rPh sb="0" eb="2">
      <t>リホ</t>
    </rPh>
    <phoneticPr fontId="4"/>
  </si>
  <si>
    <t>き４１</t>
    <phoneticPr fontId="4"/>
  </si>
  <si>
    <t>大峯</t>
    <rPh sb="0" eb="2">
      <t>オオミネ</t>
    </rPh>
    <phoneticPr fontId="4"/>
  </si>
  <si>
    <t>啓志</t>
    <rPh sb="0" eb="2">
      <t>ケイシ</t>
    </rPh>
    <phoneticPr fontId="4"/>
  </si>
  <si>
    <t>miwako-matsui-216@hotmail.co.jp</t>
    <phoneticPr fontId="4"/>
  </si>
  <si>
    <t>略称</t>
    <rPh sb="0" eb="2">
      <t>リャクショウ</t>
    </rPh>
    <phoneticPr fontId="4"/>
  </si>
  <si>
    <t>正式名称</t>
    <rPh sb="0" eb="2">
      <t>セイシキ</t>
    </rPh>
    <rPh sb="2" eb="4">
      <t>メイショウ</t>
    </rPh>
    <phoneticPr fontId="4"/>
  </si>
  <si>
    <t>ふ０１</t>
    <phoneticPr fontId="4"/>
  </si>
  <si>
    <t>水本</t>
    <rPh sb="0" eb="2">
      <t>ミズモト</t>
    </rPh>
    <phoneticPr fontId="4"/>
  </si>
  <si>
    <t>淳史</t>
    <rPh sb="0" eb="1">
      <t>ジュン</t>
    </rPh>
    <rPh sb="1" eb="2">
      <t>シ</t>
    </rPh>
    <phoneticPr fontId="4"/>
  </si>
  <si>
    <t>フレンズ</t>
    <phoneticPr fontId="4"/>
  </si>
  <si>
    <t>ふ０２</t>
    <phoneticPr fontId="4"/>
  </si>
  <si>
    <t>善弘</t>
    <rPh sb="0" eb="1">
      <t>ヨシ</t>
    </rPh>
    <rPh sb="1" eb="2">
      <t>ヒロ</t>
    </rPh>
    <phoneticPr fontId="4"/>
  </si>
  <si>
    <t>ふ０３</t>
  </si>
  <si>
    <t>岡本</t>
    <rPh sb="0" eb="2">
      <t>オカモト</t>
    </rPh>
    <phoneticPr fontId="4"/>
  </si>
  <si>
    <t>大樹</t>
    <rPh sb="0" eb="2">
      <t>タイジュ</t>
    </rPh>
    <phoneticPr fontId="4"/>
  </si>
  <si>
    <t>ふ０４</t>
  </si>
  <si>
    <t>北野</t>
    <rPh sb="0" eb="2">
      <t>キタノ</t>
    </rPh>
    <phoneticPr fontId="4"/>
  </si>
  <si>
    <t>照幸</t>
    <rPh sb="0" eb="1">
      <t>テル</t>
    </rPh>
    <rPh sb="1" eb="2">
      <t>サチ</t>
    </rPh>
    <phoneticPr fontId="4"/>
  </si>
  <si>
    <t>ふ０５</t>
  </si>
  <si>
    <t>ふ０６</t>
  </si>
  <si>
    <t>佑人</t>
    <rPh sb="0" eb="1">
      <t>ユウ</t>
    </rPh>
    <rPh sb="1" eb="2">
      <t>ヒト</t>
    </rPh>
    <phoneticPr fontId="4"/>
  </si>
  <si>
    <t>ふ０７</t>
  </si>
  <si>
    <t>西和田</t>
    <rPh sb="0" eb="1">
      <t>ニシ</t>
    </rPh>
    <rPh sb="1" eb="3">
      <t>ワダ</t>
    </rPh>
    <phoneticPr fontId="4"/>
  </si>
  <si>
    <t>昌恭</t>
    <rPh sb="0" eb="1">
      <t>マサ</t>
    </rPh>
    <rPh sb="1" eb="2">
      <t>ヤスシ</t>
    </rPh>
    <phoneticPr fontId="4"/>
  </si>
  <si>
    <t>犬上郡</t>
    <rPh sb="0" eb="3">
      <t>イヌカミグン</t>
    </rPh>
    <phoneticPr fontId="4"/>
  </si>
  <si>
    <t>ふ０８</t>
  </si>
  <si>
    <t>平塚</t>
    <rPh sb="0" eb="2">
      <t>ヒラツカ</t>
    </rPh>
    <phoneticPr fontId="4"/>
  </si>
  <si>
    <t xml:space="preserve"> 聡</t>
    <rPh sb="1" eb="2">
      <t>サトシ</t>
    </rPh>
    <phoneticPr fontId="4"/>
  </si>
  <si>
    <t>ふ０９</t>
  </si>
  <si>
    <t>ふ１０</t>
  </si>
  <si>
    <t>三代</t>
    <rPh sb="0" eb="2">
      <t>ミシロ</t>
    </rPh>
    <phoneticPr fontId="4"/>
  </si>
  <si>
    <t>康成</t>
    <rPh sb="0" eb="1">
      <t>ヤス</t>
    </rPh>
    <rPh sb="1" eb="2">
      <t>ナリ</t>
    </rPh>
    <phoneticPr fontId="4"/>
  </si>
  <si>
    <t>ふ１１</t>
  </si>
  <si>
    <t>卓志</t>
    <rPh sb="0" eb="1">
      <t>タク</t>
    </rPh>
    <rPh sb="1" eb="2">
      <t>シ</t>
    </rPh>
    <phoneticPr fontId="4"/>
  </si>
  <si>
    <t>ふ１２</t>
  </si>
  <si>
    <t>ふ１３</t>
  </si>
  <si>
    <t>ふ１４</t>
  </si>
  <si>
    <t>ふ１５</t>
  </si>
  <si>
    <t>梨絵</t>
    <rPh sb="0" eb="2">
      <t>リエ</t>
    </rPh>
    <phoneticPr fontId="4"/>
  </si>
  <si>
    <t>ふ１６</t>
  </si>
  <si>
    <t>土肥</t>
    <rPh sb="0" eb="2">
      <t>ドヒ</t>
    </rPh>
    <phoneticPr fontId="4"/>
  </si>
  <si>
    <t>祐子</t>
    <rPh sb="0" eb="2">
      <t>ユウコ</t>
    </rPh>
    <phoneticPr fontId="4"/>
  </si>
  <si>
    <t>ふ１７</t>
  </si>
  <si>
    <t>岡野</t>
    <rPh sb="0" eb="2">
      <t>オカノ</t>
    </rPh>
    <phoneticPr fontId="4"/>
  </si>
  <si>
    <t>羽</t>
    <rPh sb="0" eb="1">
      <t>ハネ</t>
    </rPh>
    <phoneticPr fontId="4"/>
  </si>
  <si>
    <t>ふ１８</t>
  </si>
  <si>
    <t>明香</t>
    <rPh sb="0" eb="2">
      <t>トモカ</t>
    </rPh>
    <phoneticPr fontId="4"/>
  </si>
  <si>
    <t>松村明香</t>
    <rPh sb="0" eb="2">
      <t>マツムラ</t>
    </rPh>
    <rPh sb="2" eb="3">
      <t>アキラ</t>
    </rPh>
    <rPh sb="3" eb="4">
      <t>カオリ</t>
    </rPh>
    <phoneticPr fontId="4"/>
  </si>
  <si>
    <t>宇治市</t>
    <rPh sb="0" eb="3">
      <t>ウジシ</t>
    </rPh>
    <phoneticPr fontId="4"/>
  </si>
  <si>
    <t>ふ１９</t>
  </si>
  <si>
    <t>大野</t>
    <rPh sb="0" eb="2">
      <t>オオノ</t>
    </rPh>
    <phoneticPr fontId="4"/>
  </si>
  <si>
    <t>美南</t>
    <rPh sb="0" eb="1">
      <t>ミ</t>
    </rPh>
    <rPh sb="1" eb="2">
      <t>ナン</t>
    </rPh>
    <phoneticPr fontId="4"/>
  </si>
  <si>
    <t>大野美南</t>
    <rPh sb="0" eb="2">
      <t>オオノ</t>
    </rPh>
    <rPh sb="2" eb="3">
      <t>ミ</t>
    </rPh>
    <rPh sb="3" eb="4">
      <t>ナン</t>
    </rPh>
    <phoneticPr fontId="4"/>
  </si>
  <si>
    <t>ふ２０</t>
  </si>
  <si>
    <t>鍵弥</t>
    <rPh sb="0" eb="1">
      <t>カギ</t>
    </rPh>
    <rPh sb="1" eb="2">
      <t>ヤ</t>
    </rPh>
    <phoneticPr fontId="4"/>
  </si>
  <si>
    <t>初美</t>
    <rPh sb="0" eb="2">
      <t>ハツミ</t>
    </rPh>
    <phoneticPr fontId="4"/>
  </si>
  <si>
    <t>鍵弥初美</t>
    <rPh sb="0" eb="2">
      <t>カギヤ</t>
    </rPh>
    <rPh sb="2" eb="4">
      <t>ハツミ</t>
    </rPh>
    <phoneticPr fontId="4"/>
  </si>
  <si>
    <t>ふ２１</t>
  </si>
  <si>
    <t>愛荘町</t>
    <rPh sb="0" eb="2">
      <t>アイショウ</t>
    </rPh>
    <rPh sb="2" eb="3">
      <t>チョウ</t>
    </rPh>
    <phoneticPr fontId="4"/>
  </si>
  <si>
    <t>ふ２２</t>
  </si>
  <si>
    <t>河西</t>
    <rPh sb="0" eb="2">
      <t>カワニシ</t>
    </rPh>
    <phoneticPr fontId="4"/>
  </si>
  <si>
    <t>礼</t>
    <rPh sb="0" eb="1">
      <t>レイ</t>
    </rPh>
    <phoneticPr fontId="4"/>
  </si>
  <si>
    <t>ふ２３</t>
  </si>
  <si>
    <t>出縄</t>
    <rPh sb="0" eb="1">
      <t>デ</t>
    </rPh>
    <rPh sb="1" eb="2">
      <t>ナワ</t>
    </rPh>
    <phoneticPr fontId="4"/>
  </si>
  <si>
    <t>久子</t>
    <rPh sb="0" eb="2">
      <t>ヒサコ</t>
    </rPh>
    <phoneticPr fontId="4"/>
  </si>
  <si>
    <t>甲賀市</t>
    <rPh sb="0" eb="2">
      <t>コウガ</t>
    </rPh>
    <rPh sb="2" eb="3">
      <t>シ</t>
    </rPh>
    <phoneticPr fontId="4"/>
  </si>
  <si>
    <t>代表　鍵谷　浩太</t>
    <rPh sb="3" eb="5">
      <t>カギタニ</t>
    </rPh>
    <rPh sb="6" eb="8">
      <t>コウタ</t>
    </rPh>
    <phoneticPr fontId="4"/>
  </si>
  <si>
    <t>kyu-chosu0808@outlook.jp</t>
    <phoneticPr fontId="4"/>
  </si>
  <si>
    <t>グリフィンズ　</t>
    <phoneticPr fontId="4"/>
  </si>
  <si>
    <t>東近江グリフィンズ</t>
    <rPh sb="0" eb="3">
      <t>ヒガシオウミ</t>
    </rPh>
    <phoneticPr fontId="4"/>
  </si>
  <si>
    <t>ぐ０１</t>
  </si>
  <si>
    <t>鍵谷</t>
    <rPh sb="0" eb="2">
      <t>カギタニ</t>
    </rPh>
    <phoneticPr fontId="4"/>
  </si>
  <si>
    <t>浩太</t>
    <rPh sb="0" eb="2">
      <t>コウタ</t>
    </rPh>
    <phoneticPr fontId="4"/>
  </si>
  <si>
    <t>鍵谷浩太</t>
  </si>
  <si>
    <t>ぐ０２</t>
  </si>
  <si>
    <t>恵亮</t>
    <rPh sb="0" eb="2">
      <t>ケイスケ</t>
    </rPh>
    <phoneticPr fontId="4"/>
  </si>
  <si>
    <t>浅田恵亮</t>
  </si>
  <si>
    <t>ぐ０３</t>
  </si>
  <si>
    <t>中西</t>
    <rPh sb="0" eb="2">
      <t>ナカニシ</t>
    </rPh>
    <phoneticPr fontId="4"/>
  </si>
  <si>
    <t>泰輝</t>
    <rPh sb="0" eb="2">
      <t>タイキ</t>
    </rPh>
    <phoneticPr fontId="4"/>
  </si>
  <si>
    <t>中西泰輝</t>
  </si>
  <si>
    <t>ぐ０４</t>
  </si>
  <si>
    <t>梅本</t>
    <rPh sb="0" eb="2">
      <t>ウメモト</t>
    </rPh>
    <phoneticPr fontId="4"/>
  </si>
  <si>
    <t>彬充</t>
    <rPh sb="0" eb="1">
      <t>アキラ</t>
    </rPh>
    <rPh sb="1" eb="2">
      <t>ミツ</t>
    </rPh>
    <phoneticPr fontId="4"/>
  </si>
  <si>
    <t>梅本彬充</t>
  </si>
  <si>
    <t>ぐ０５</t>
  </si>
  <si>
    <t>侑暉</t>
    <rPh sb="0" eb="1">
      <t>ユウ</t>
    </rPh>
    <rPh sb="1" eb="2">
      <t>カガヤ</t>
    </rPh>
    <phoneticPr fontId="4"/>
  </si>
  <si>
    <t>久保侑暉</t>
  </si>
  <si>
    <t>ぐ０６</t>
  </si>
  <si>
    <t>井ノ口</t>
    <rPh sb="0" eb="1">
      <t>イ</t>
    </rPh>
    <rPh sb="2" eb="3">
      <t>グチ</t>
    </rPh>
    <phoneticPr fontId="4"/>
  </si>
  <si>
    <t>幹也</t>
    <rPh sb="0" eb="2">
      <t>ミキヤ</t>
    </rPh>
    <phoneticPr fontId="4"/>
  </si>
  <si>
    <t>井ノ口幹也</t>
  </si>
  <si>
    <t>ぐ０７</t>
  </si>
  <si>
    <t>漆原</t>
    <rPh sb="0" eb="2">
      <t>ウルシハラ</t>
    </rPh>
    <phoneticPr fontId="4"/>
  </si>
  <si>
    <t>大介</t>
    <rPh sb="0" eb="2">
      <t>ダイスケ</t>
    </rPh>
    <phoneticPr fontId="4"/>
  </si>
  <si>
    <t>漆原大介</t>
    <rPh sb="0" eb="2">
      <t>ウルシハラ</t>
    </rPh>
    <rPh sb="2" eb="4">
      <t>ダイスケ</t>
    </rPh>
    <phoneticPr fontId="4"/>
  </si>
  <si>
    <t>ぐ０８</t>
  </si>
  <si>
    <t>土田</t>
    <rPh sb="0" eb="2">
      <t>ツチダ</t>
    </rPh>
    <phoneticPr fontId="4"/>
  </si>
  <si>
    <t>土田哲也</t>
    <rPh sb="0" eb="2">
      <t>ツチダ</t>
    </rPh>
    <rPh sb="2" eb="4">
      <t>テツヤ</t>
    </rPh>
    <phoneticPr fontId="4"/>
  </si>
  <si>
    <t>ぐ０９</t>
  </si>
  <si>
    <t>金谷</t>
    <rPh sb="0" eb="2">
      <t>カナタニ</t>
    </rPh>
    <phoneticPr fontId="4"/>
  </si>
  <si>
    <t>金谷太郎</t>
    <rPh sb="0" eb="2">
      <t>カネタニ</t>
    </rPh>
    <rPh sb="2" eb="4">
      <t>タロウ</t>
    </rPh>
    <phoneticPr fontId="4"/>
  </si>
  <si>
    <t>ぐ１０</t>
  </si>
  <si>
    <t>佐野</t>
    <rPh sb="0" eb="2">
      <t>サノ</t>
    </rPh>
    <phoneticPr fontId="4"/>
  </si>
  <si>
    <t>望</t>
    <rPh sb="0" eb="1">
      <t>ノゾ</t>
    </rPh>
    <phoneticPr fontId="4"/>
  </si>
  <si>
    <t>佐野望</t>
    <rPh sb="0" eb="2">
      <t>サノ</t>
    </rPh>
    <rPh sb="2" eb="3">
      <t>ノゾミ</t>
    </rPh>
    <phoneticPr fontId="4"/>
  </si>
  <si>
    <t>ぐ１１</t>
  </si>
  <si>
    <t>吉野</t>
    <rPh sb="0" eb="2">
      <t>ヨシノ</t>
    </rPh>
    <phoneticPr fontId="4"/>
  </si>
  <si>
    <t>淳也</t>
    <rPh sb="0" eb="2">
      <t>ジュンヤ</t>
    </rPh>
    <phoneticPr fontId="4"/>
  </si>
  <si>
    <t>吉野淳也</t>
    <rPh sb="0" eb="2">
      <t>ヨシノ</t>
    </rPh>
    <rPh sb="2" eb="4">
      <t>ジュンヤ</t>
    </rPh>
    <phoneticPr fontId="4"/>
  </si>
  <si>
    <t>ぐ１２</t>
  </si>
  <si>
    <t>中山</t>
    <rPh sb="0" eb="2">
      <t>ナカヤマ</t>
    </rPh>
    <phoneticPr fontId="4"/>
  </si>
  <si>
    <t>幸典</t>
    <rPh sb="0" eb="2">
      <t>ユキノリ</t>
    </rPh>
    <phoneticPr fontId="4"/>
  </si>
  <si>
    <t>中山幸典</t>
    <rPh sb="0" eb="2">
      <t>ナカヤマ</t>
    </rPh>
    <rPh sb="2" eb="4">
      <t>ユキノリ</t>
    </rPh>
    <phoneticPr fontId="4"/>
  </si>
  <si>
    <t>ぐ１３</t>
  </si>
  <si>
    <t>卓</t>
    <rPh sb="0" eb="1">
      <t>タク</t>
    </rPh>
    <phoneticPr fontId="4"/>
  </si>
  <si>
    <t>村上卓</t>
    <rPh sb="0" eb="2">
      <t>ムラカミ</t>
    </rPh>
    <rPh sb="2" eb="3">
      <t>タク</t>
    </rPh>
    <phoneticPr fontId="4"/>
  </si>
  <si>
    <t>ぐ１４</t>
  </si>
  <si>
    <t>山本将義</t>
    <rPh sb="0" eb="2">
      <t>ヤマモト</t>
    </rPh>
    <rPh sb="2" eb="4">
      <t>マサヨシ</t>
    </rPh>
    <phoneticPr fontId="4"/>
  </si>
  <si>
    <t>ぐ１５</t>
  </si>
  <si>
    <t>西原</t>
    <rPh sb="0" eb="2">
      <t>ニシハラ</t>
    </rPh>
    <phoneticPr fontId="4"/>
  </si>
  <si>
    <t>西原達也</t>
    <rPh sb="0" eb="2">
      <t>ニシハラ</t>
    </rPh>
    <rPh sb="2" eb="4">
      <t>タツヤ</t>
    </rPh>
    <phoneticPr fontId="4"/>
  </si>
  <si>
    <t>ぐ１６</t>
  </si>
  <si>
    <t>孝宜</t>
    <rPh sb="0" eb="1">
      <t>タカシ</t>
    </rPh>
    <rPh sb="1" eb="2">
      <t>ギ</t>
    </rPh>
    <phoneticPr fontId="4"/>
  </si>
  <si>
    <t>田内孝宜</t>
    <rPh sb="0" eb="2">
      <t>タウチ</t>
    </rPh>
    <rPh sb="2" eb="3">
      <t>タカ</t>
    </rPh>
    <rPh sb="3" eb="4">
      <t>ヨロ</t>
    </rPh>
    <phoneticPr fontId="4"/>
  </si>
  <si>
    <t>ぐ１７</t>
  </si>
  <si>
    <t>森</t>
    <rPh sb="0" eb="1">
      <t>モリ</t>
    </rPh>
    <phoneticPr fontId="4"/>
  </si>
  <si>
    <t>寿人</t>
    <rPh sb="0" eb="2">
      <t>カズト</t>
    </rPh>
    <phoneticPr fontId="4"/>
  </si>
  <si>
    <t>森寿人</t>
    <rPh sb="0" eb="1">
      <t>モリ</t>
    </rPh>
    <rPh sb="1" eb="3">
      <t>カズト</t>
    </rPh>
    <phoneticPr fontId="4"/>
  </si>
  <si>
    <t>ぐ１８</t>
  </si>
  <si>
    <t>藤井</t>
    <rPh sb="0" eb="2">
      <t>フジイ</t>
    </rPh>
    <phoneticPr fontId="4"/>
  </si>
  <si>
    <t>正和</t>
    <rPh sb="0" eb="2">
      <t>マサカズ</t>
    </rPh>
    <phoneticPr fontId="4"/>
  </si>
  <si>
    <t>藤井正和</t>
    <rPh sb="0" eb="2">
      <t>フジイ</t>
    </rPh>
    <rPh sb="2" eb="4">
      <t>マサカズ</t>
    </rPh>
    <phoneticPr fontId="4"/>
  </si>
  <si>
    <t>ぐ１９</t>
  </si>
  <si>
    <t>武藤</t>
    <rPh sb="0" eb="2">
      <t>ムトウ</t>
    </rPh>
    <phoneticPr fontId="4"/>
  </si>
  <si>
    <t>幸宏</t>
    <rPh sb="0" eb="2">
      <t>ユキヒロ</t>
    </rPh>
    <phoneticPr fontId="4"/>
  </si>
  <si>
    <t>武藤幸宏</t>
    <rPh sb="0" eb="2">
      <t>ムトウ</t>
    </rPh>
    <rPh sb="2" eb="4">
      <t>ユキヒロ</t>
    </rPh>
    <phoneticPr fontId="4"/>
  </si>
  <si>
    <t>京都府</t>
    <rPh sb="0" eb="3">
      <t>キョウトフ</t>
    </rPh>
    <phoneticPr fontId="4"/>
  </si>
  <si>
    <t>ぐ２０</t>
  </si>
  <si>
    <t>小出</t>
    <rPh sb="0" eb="2">
      <t>コイデ</t>
    </rPh>
    <phoneticPr fontId="4"/>
  </si>
  <si>
    <t>周平</t>
    <rPh sb="0" eb="2">
      <t>シュウヘイ</t>
    </rPh>
    <phoneticPr fontId="4"/>
  </si>
  <si>
    <t>小出周平</t>
    <rPh sb="0" eb="2">
      <t>コイデ</t>
    </rPh>
    <rPh sb="2" eb="4">
      <t>シュウヘイ</t>
    </rPh>
    <phoneticPr fontId="4"/>
  </si>
  <si>
    <t>ぐ２１</t>
  </si>
  <si>
    <t>濱田</t>
    <rPh sb="0" eb="2">
      <t>ハマダ</t>
    </rPh>
    <phoneticPr fontId="4"/>
  </si>
  <si>
    <t>彬弘</t>
    <rPh sb="0" eb="1">
      <t>アキ</t>
    </rPh>
    <rPh sb="1" eb="2">
      <t>ヒロ</t>
    </rPh>
    <phoneticPr fontId="4"/>
  </si>
  <si>
    <t>濱田彬弘</t>
    <rPh sb="0" eb="2">
      <t>ハマダ</t>
    </rPh>
    <rPh sb="2" eb="3">
      <t>アキ</t>
    </rPh>
    <rPh sb="3" eb="4">
      <t>ヒロ</t>
    </rPh>
    <phoneticPr fontId="4"/>
  </si>
  <si>
    <t>ぐ２２</t>
  </si>
  <si>
    <t>中根</t>
    <rPh sb="0" eb="2">
      <t>ナカネ</t>
    </rPh>
    <phoneticPr fontId="4"/>
  </si>
  <si>
    <t>啓伍</t>
    <rPh sb="0" eb="2">
      <t>ケイゴ</t>
    </rPh>
    <phoneticPr fontId="4"/>
  </si>
  <si>
    <t>中根啓伍</t>
    <rPh sb="0" eb="2">
      <t>ナカネ</t>
    </rPh>
    <rPh sb="2" eb="4">
      <t>ケイゴ</t>
    </rPh>
    <phoneticPr fontId="4"/>
  </si>
  <si>
    <t>ぐ２３</t>
  </si>
  <si>
    <t>瀬古</t>
    <rPh sb="0" eb="2">
      <t>セコ</t>
    </rPh>
    <phoneticPr fontId="4"/>
  </si>
  <si>
    <t>悠貴</t>
    <rPh sb="0" eb="2">
      <t>ユキ</t>
    </rPh>
    <phoneticPr fontId="4"/>
  </si>
  <si>
    <t>瀬古悠貴</t>
    <rPh sb="0" eb="2">
      <t>セコ</t>
    </rPh>
    <rPh sb="2" eb="4">
      <t>ユウキ</t>
    </rPh>
    <phoneticPr fontId="4"/>
  </si>
  <si>
    <t>ぐ２４</t>
  </si>
  <si>
    <t>向井</t>
    <rPh sb="0" eb="2">
      <t>ムカイ</t>
    </rPh>
    <phoneticPr fontId="4"/>
  </si>
  <si>
    <t>章人</t>
    <rPh sb="0" eb="2">
      <t>アキヒト</t>
    </rPh>
    <phoneticPr fontId="4"/>
  </si>
  <si>
    <t>向井章人</t>
    <rPh sb="0" eb="2">
      <t>ムカイ</t>
    </rPh>
    <rPh sb="2" eb="4">
      <t>アキヒト</t>
    </rPh>
    <phoneticPr fontId="4"/>
  </si>
  <si>
    <t>ぐ２５</t>
  </si>
  <si>
    <t>菊地</t>
    <rPh sb="0" eb="2">
      <t>キクチ</t>
    </rPh>
    <phoneticPr fontId="4"/>
  </si>
  <si>
    <t>健太郎</t>
    <rPh sb="0" eb="3">
      <t>ケンタロウ</t>
    </rPh>
    <phoneticPr fontId="4"/>
  </si>
  <si>
    <t>菊地健太郎</t>
    <rPh sb="0" eb="2">
      <t>キクチ</t>
    </rPh>
    <rPh sb="2" eb="5">
      <t>ケンタロウ</t>
    </rPh>
    <phoneticPr fontId="4"/>
  </si>
  <si>
    <t>ぐ２６</t>
  </si>
  <si>
    <t>鹿野</t>
    <rPh sb="0" eb="2">
      <t>シカノ</t>
    </rPh>
    <phoneticPr fontId="4"/>
  </si>
  <si>
    <t>雄大</t>
    <rPh sb="0" eb="2">
      <t>ユウダイ</t>
    </rPh>
    <phoneticPr fontId="4"/>
  </si>
  <si>
    <t>鹿野雄大</t>
    <rPh sb="0" eb="2">
      <t>シカノ</t>
    </rPh>
    <rPh sb="2" eb="4">
      <t>ユウダイ</t>
    </rPh>
    <phoneticPr fontId="4"/>
  </si>
  <si>
    <t>ぐ２７</t>
  </si>
  <si>
    <t>澁谷</t>
    <rPh sb="0" eb="1">
      <t>シブ</t>
    </rPh>
    <rPh sb="1" eb="2">
      <t>タニ</t>
    </rPh>
    <phoneticPr fontId="4"/>
  </si>
  <si>
    <t>晃大</t>
    <rPh sb="0" eb="2">
      <t>コウダイ</t>
    </rPh>
    <phoneticPr fontId="4"/>
  </si>
  <si>
    <t>澁谷晃大</t>
    <rPh sb="0" eb="2">
      <t>シブヤ</t>
    </rPh>
    <rPh sb="2" eb="4">
      <t>コウダイ</t>
    </rPh>
    <phoneticPr fontId="4"/>
  </si>
  <si>
    <t>ぐ２８</t>
  </si>
  <si>
    <t>孟</t>
    <rPh sb="0" eb="1">
      <t>タケル</t>
    </rPh>
    <phoneticPr fontId="4"/>
  </si>
  <si>
    <t>谷口孟</t>
    <rPh sb="0" eb="2">
      <t>タニグチ</t>
    </rPh>
    <rPh sb="2" eb="3">
      <t>タケル</t>
    </rPh>
    <phoneticPr fontId="4"/>
  </si>
  <si>
    <t>ぐ２９</t>
  </si>
  <si>
    <t>遼太郎</t>
    <rPh sb="0" eb="3">
      <t>リョウタロウ</t>
    </rPh>
    <phoneticPr fontId="4"/>
  </si>
  <si>
    <t>松本遼太郎</t>
    <rPh sb="0" eb="2">
      <t>マツモト</t>
    </rPh>
    <rPh sb="2" eb="5">
      <t>リョウタロウ</t>
    </rPh>
    <phoneticPr fontId="4"/>
  </si>
  <si>
    <t>ぐ３０</t>
  </si>
  <si>
    <t>高橋</t>
    <rPh sb="0" eb="2">
      <t>タカハシ</t>
    </rPh>
    <phoneticPr fontId="4"/>
  </si>
  <si>
    <t>和也</t>
    <rPh sb="0" eb="2">
      <t>カズヤ</t>
    </rPh>
    <phoneticPr fontId="4"/>
  </si>
  <si>
    <t>高橋和也</t>
    <rPh sb="0" eb="2">
      <t>タカハシ</t>
    </rPh>
    <rPh sb="2" eb="4">
      <t>カズヤ</t>
    </rPh>
    <phoneticPr fontId="4"/>
  </si>
  <si>
    <t>ぐ３１</t>
  </si>
  <si>
    <t>将隆</t>
    <rPh sb="0" eb="2">
      <t>マサタカ</t>
    </rPh>
    <phoneticPr fontId="4"/>
  </si>
  <si>
    <t>藤居将隆</t>
    <rPh sb="0" eb="2">
      <t>フジイ</t>
    </rPh>
    <rPh sb="2" eb="4">
      <t>マサタカ</t>
    </rPh>
    <phoneticPr fontId="4"/>
  </si>
  <si>
    <t>ぐ３２</t>
  </si>
  <si>
    <t>楠瀬</t>
    <rPh sb="0" eb="2">
      <t>クスノセ</t>
    </rPh>
    <phoneticPr fontId="4"/>
  </si>
  <si>
    <t>楠瀬正雄</t>
    <rPh sb="0" eb="2">
      <t>クスノセ</t>
    </rPh>
    <rPh sb="2" eb="4">
      <t>マサオ</t>
    </rPh>
    <phoneticPr fontId="4"/>
  </si>
  <si>
    <t>ぐ３３</t>
  </si>
  <si>
    <t>谷内口</t>
    <rPh sb="0" eb="3">
      <t>ヤチグチ</t>
    </rPh>
    <phoneticPr fontId="4"/>
  </si>
  <si>
    <t>惇</t>
    <rPh sb="0" eb="1">
      <t>アツシ</t>
    </rPh>
    <phoneticPr fontId="4"/>
  </si>
  <si>
    <t>谷内口淳</t>
    <rPh sb="0" eb="3">
      <t>ヤチグチ</t>
    </rPh>
    <rPh sb="3" eb="4">
      <t>アツシ</t>
    </rPh>
    <phoneticPr fontId="4"/>
  </si>
  <si>
    <t>ぐ３４</t>
  </si>
  <si>
    <t>友里</t>
    <rPh sb="0" eb="2">
      <t>ユリ</t>
    </rPh>
    <phoneticPr fontId="4"/>
  </si>
  <si>
    <t>漆原友里</t>
    <rPh sb="0" eb="2">
      <t>ウルシハラ</t>
    </rPh>
    <rPh sb="2" eb="4">
      <t>ユリ</t>
    </rPh>
    <phoneticPr fontId="4"/>
  </si>
  <si>
    <t>ぐ３５</t>
  </si>
  <si>
    <t>晴香</t>
    <rPh sb="0" eb="2">
      <t>ハルカ</t>
    </rPh>
    <phoneticPr fontId="4"/>
  </si>
  <si>
    <t>濱田晴香</t>
    <rPh sb="0" eb="2">
      <t>ハマダ</t>
    </rPh>
    <rPh sb="2" eb="4">
      <t>ハルカ</t>
    </rPh>
    <phoneticPr fontId="4"/>
  </si>
  <si>
    <t>ぐ３６</t>
  </si>
  <si>
    <t>和田</t>
    <rPh sb="0" eb="2">
      <t>ワダ</t>
    </rPh>
    <phoneticPr fontId="4"/>
  </si>
  <si>
    <t>桃子</t>
    <rPh sb="0" eb="2">
      <t>モモコ</t>
    </rPh>
    <phoneticPr fontId="4"/>
  </si>
  <si>
    <t>和田桃子</t>
    <rPh sb="0" eb="2">
      <t>ワダ</t>
    </rPh>
    <rPh sb="2" eb="4">
      <t>モモコ</t>
    </rPh>
    <phoneticPr fontId="4"/>
  </si>
  <si>
    <t>ぐ３７</t>
  </si>
  <si>
    <t>藤岡</t>
    <rPh sb="0" eb="2">
      <t>フジオカ</t>
    </rPh>
    <phoneticPr fontId="4"/>
  </si>
  <si>
    <t>藤岡美智子</t>
    <rPh sb="0" eb="2">
      <t>フジオカ</t>
    </rPh>
    <rPh sb="2" eb="5">
      <t>ミチコ</t>
    </rPh>
    <phoneticPr fontId="4"/>
  </si>
  <si>
    <t>ぐ３８</t>
  </si>
  <si>
    <t>順子</t>
    <rPh sb="0" eb="2">
      <t>ジュンコ</t>
    </rPh>
    <phoneticPr fontId="4"/>
  </si>
  <si>
    <t>岩崎順子</t>
    <rPh sb="0" eb="2">
      <t>イワサキ</t>
    </rPh>
    <rPh sb="2" eb="4">
      <t>ジュンコ</t>
    </rPh>
    <phoneticPr fontId="4"/>
  </si>
  <si>
    <t>ぐ３９</t>
  </si>
  <si>
    <t>吉村</t>
    <rPh sb="0" eb="2">
      <t>ヨシムラ</t>
    </rPh>
    <phoneticPr fontId="4"/>
  </si>
  <si>
    <t>安梨佐</t>
    <rPh sb="0" eb="1">
      <t>ヤス</t>
    </rPh>
    <rPh sb="1" eb="2">
      <t>リ</t>
    </rPh>
    <rPh sb="2" eb="3">
      <t>サ</t>
    </rPh>
    <phoneticPr fontId="4"/>
  </si>
  <si>
    <t>吉村安梨佐</t>
    <rPh sb="0" eb="2">
      <t>ヨシムラ</t>
    </rPh>
    <rPh sb="2" eb="3">
      <t>ヤス</t>
    </rPh>
    <rPh sb="3" eb="4">
      <t>ナシ</t>
    </rPh>
    <rPh sb="4" eb="5">
      <t>サ</t>
    </rPh>
    <phoneticPr fontId="4"/>
  </si>
  <si>
    <t>ぐ４０</t>
  </si>
  <si>
    <t>荒木</t>
    <rPh sb="0" eb="2">
      <t>アラキ</t>
    </rPh>
    <phoneticPr fontId="4"/>
  </si>
  <si>
    <t>麻友</t>
    <rPh sb="0" eb="2">
      <t>マユ</t>
    </rPh>
    <phoneticPr fontId="4"/>
  </si>
  <si>
    <t>荒木麻友</t>
    <rPh sb="0" eb="2">
      <t>アラキ</t>
    </rPh>
    <rPh sb="2" eb="4">
      <t>マユ</t>
    </rPh>
    <phoneticPr fontId="4"/>
  </si>
  <si>
    <t>ぐ４１</t>
  </si>
  <si>
    <t>山本順子</t>
    <rPh sb="0" eb="2">
      <t>ヤマモト</t>
    </rPh>
    <rPh sb="2" eb="4">
      <t>ジュンコ</t>
    </rPh>
    <phoneticPr fontId="4"/>
  </si>
  <si>
    <t>ぐ４２</t>
  </si>
  <si>
    <t>今井</t>
    <rPh sb="0" eb="2">
      <t>イマイ</t>
    </rPh>
    <phoneticPr fontId="4"/>
  </si>
  <si>
    <t>あづさ</t>
  </si>
  <si>
    <t>今井あづさ</t>
    <rPh sb="0" eb="2">
      <t>イマイ</t>
    </rPh>
    <phoneticPr fontId="4"/>
  </si>
  <si>
    <t>ぐ４３</t>
  </si>
  <si>
    <t>深尾</t>
    <rPh sb="0" eb="2">
      <t>フカオ</t>
    </rPh>
    <phoneticPr fontId="4"/>
  </si>
  <si>
    <t>純子</t>
    <rPh sb="0" eb="2">
      <t>ジュンコ</t>
    </rPh>
    <phoneticPr fontId="4"/>
  </si>
  <si>
    <t>深尾純子</t>
    <rPh sb="0" eb="2">
      <t>フカオ</t>
    </rPh>
    <rPh sb="2" eb="4">
      <t>ジュンコ</t>
    </rPh>
    <phoneticPr fontId="4"/>
  </si>
  <si>
    <t>ぐ４４</t>
  </si>
  <si>
    <t>香織</t>
    <rPh sb="0" eb="2">
      <t>カオリ</t>
    </rPh>
    <phoneticPr fontId="4"/>
  </si>
  <si>
    <t>佐野香織</t>
    <rPh sb="0" eb="2">
      <t>サノ</t>
    </rPh>
    <rPh sb="2" eb="4">
      <t>カオリ</t>
    </rPh>
    <phoneticPr fontId="4"/>
  </si>
  <si>
    <t>ぐ４５</t>
  </si>
  <si>
    <t>草野</t>
    <rPh sb="0" eb="2">
      <t>クサノ</t>
    </rPh>
    <phoneticPr fontId="4"/>
  </si>
  <si>
    <t>菜摘</t>
    <rPh sb="0" eb="2">
      <t>ナツミ</t>
    </rPh>
    <phoneticPr fontId="4"/>
  </si>
  <si>
    <t>草野菜摘</t>
    <rPh sb="0" eb="2">
      <t>クサノ</t>
    </rPh>
    <rPh sb="2" eb="4">
      <t>ナツミ</t>
    </rPh>
    <phoneticPr fontId="4"/>
  </si>
  <si>
    <t>ぐ４６</t>
  </si>
  <si>
    <t>武田</t>
    <rPh sb="0" eb="2">
      <t>タケダ</t>
    </rPh>
    <phoneticPr fontId="4"/>
  </si>
  <si>
    <t>亜加梨</t>
    <rPh sb="0" eb="3">
      <t>アカリ</t>
    </rPh>
    <phoneticPr fontId="4"/>
  </si>
  <si>
    <t>武田亜加梨</t>
    <rPh sb="0" eb="2">
      <t>タケダ</t>
    </rPh>
    <rPh sb="2" eb="5">
      <t>アカリ</t>
    </rPh>
    <phoneticPr fontId="4"/>
  </si>
  <si>
    <t>ぐ４７</t>
  </si>
  <si>
    <t>保乃実</t>
    <rPh sb="0" eb="1">
      <t>ホ</t>
    </rPh>
    <rPh sb="1" eb="2">
      <t>ノ</t>
    </rPh>
    <rPh sb="2" eb="3">
      <t>ミ</t>
    </rPh>
    <phoneticPr fontId="4"/>
  </si>
  <si>
    <t>西村保乃実</t>
    <rPh sb="0" eb="2">
      <t>ニシムラ</t>
    </rPh>
    <rPh sb="2" eb="3">
      <t>ホ</t>
    </rPh>
    <rPh sb="3" eb="4">
      <t>ノ</t>
    </rPh>
    <rPh sb="4" eb="5">
      <t>ミ</t>
    </rPh>
    <phoneticPr fontId="4"/>
  </si>
  <si>
    <t>ぐ４８</t>
  </si>
  <si>
    <t>千恵</t>
    <rPh sb="0" eb="2">
      <t>チエ</t>
    </rPh>
    <phoneticPr fontId="4"/>
  </si>
  <si>
    <t>山口千恵</t>
    <rPh sb="0" eb="2">
      <t>ヤマグチ</t>
    </rPh>
    <rPh sb="2" eb="4">
      <t>チエ</t>
    </rPh>
    <phoneticPr fontId="4"/>
  </si>
  <si>
    <t>ぐ４９</t>
    <phoneticPr fontId="4"/>
  </si>
  <si>
    <t>植田</t>
    <rPh sb="0" eb="2">
      <t>ウエダ</t>
    </rPh>
    <phoneticPr fontId="4"/>
  </si>
  <si>
    <t>壮彦</t>
    <rPh sb="0" eb="2">
      <t>ソウヒコ</t>
    </rPh>
    <phoneticPr fontId="4"/>
  </si>
  <si>
    <t>植田壮彦</t>
    <rPh sb="0" eb="2">
      <t>ウエダ</t>
    </rPh>
    <rPh sb="2" eb="4">
      <t>ソウヒコ</t>
    </rPh>
    <phoneticPr fontId="4"/>
  </si>
  <si>
    <t>OK</t>
    <phoneticPr fontId="4"/>
  </si>
  <si>
    <t>ぐ５０</t>
    <phoneticPr fontId="4"/>
  </si>
  <si>
    <t>早耶</t>
    <rPh sb="0" eb="2">
      <t>サヤ</t>
    </rPh>
    <phoneticPr fontId="4"/>
  </si>
  <si>
    <t>植田早耶</t>
    <rPh sb="0" eb="2">
      <t>ウエダ</t>
    </rPh>
    <rPh sb="2" eb="4">
      <t>サヤ</t>
    </rPh>
    <phoneticPr fontId="4"/>
  </si>
  <si>
    <t>川並和之</t>
  </si>
  <si>
    <t>kawanami0930@yahoo.co.jp</t>
  </si>
  <si>
    <t>法人会員</t>
  </si>
  <si>
    <t>け０１</t>
  </si>
  <si>
    <t>東近江市</t>
  </si>
  <si>
    <t>け０２</t>
    <phoneticPr fontId="4"/>
  </si>
  <si>
    <t>政治</t>
  </si>
  <si>
    <t>け０３</t>
  </si>
  <si>
    <t>け０４</t>
  </si>
  <si>
    <t>悠作</t>
  </si>
  <si>
    <t>け０５</t>
  </si>
  <si>
    <t>け０６</t>
  </si>
  <si>
    <t>犬上郡</t>
  </si>
  <si>
    <t>け０７</t>
  </si>
  <si>
    <t>日野町</t>
  </si>
  <si>
    <t>け０８</t>
  </si>
  <si>
    <t>け０９</t>
  </si>
  <si>
    <t>三重県</t>
  </si>
  <si>
    <t>け１０</t>
  </si>
  <si>
    <t>和教</t>
  </si>
  <si>
    <t>け１１</t>
  </si>
  <si>
    <t>け１２</t>
  </si>
  <si>
    <t>け１３</t>
  </si>
  <si>
    <t>池尻</t>
  </si>
  <si>
    <t>陽香</t>
  </si>
  <si>
    <t>守山市</t>
  </si>
  <si>
    <t>け１４</t>
  </si>
  <si>
    <t>姫欧</t>
  </si>
  <si>
    <t>け１５</t>
  </si>
  <si>
    <t>け１６</t>
  </si>
  <si>
    <t>け１７</t>
  </si>
  <si>
    <t>け１８</t>
  </si>
  <si>
    <t>美由希</t>
  </si>
  <si>
    <t>け１９</t>
  </si>
  <si>
    <t>雅之</t>
    <rPh sb="0" eb="2">
      <t>マサユキ</t>
    </rPh>
    <phoneticPr fontId="4"/>
  </si>
  <si>
    <t>け２０</t>
  </si>
  <si>
    <t>福永</t>
    <phoneticPr fontId="4"/>
  </si>
  <si>
    <t>一典</t>
    <rPh sb="0" eb="2">
      <t>カズノリ</t>
    </rPh>
    <phoneticPr fontId="4"/>
  </si>
  <si>
    <t>近江八幡市</t>
  </si>
  <si>
    <t>け２１</t>
  </si>
  <si>
    <t>畑</t>
    <rPh sb="0" eb="1">
      <t>ハタ</t>
    </rPh>
    <phoneticPr fontId="4"/>
  </si>
  <si>
    <t>　彰</t>
    <rPh sb="1" eb="2">
      <t>アキラ</t>
    </rPh>
    <phoneticPr fontId="4"/>
  </si>
  <si>
    <t>け２２</t>
  </si>
  <si>
    <t>梅田</t>
    <rPh sb="0" eb="2">
      <t>ウメダ</t>
    </rPh>
    <phoneticPr fontId="4"/>
  </si>
  <si>
    <t>け２３</t>
  </si>
  <si>
    <t>山口</t>
    <phoneticPr fontId="4"/>
  </si>
  <si>
    <t>小百合</t>
    <rPh sb="0" eb="3">
      <t>サユリ</t>
    </rPh>
    <phoneticPr fontId="4"/>
  </si>
  <si>
    <t>け２４</t>
  </si>
  <si>
    <t>小澤</t>
    <rPh sb="0" eb="2">
      <t>コザワ</t>
    </rPh>
    <phoneticPr fontId="4"/>
  </si>
  <si>
    <t>藤信</t>
    <rPh sb="0" eb="2">
      <t>フジノブ</t>
    </rPh>
    <phoneticPr fontId="4"/>
  </si>
  <si>
    <t>け２５</t>
  </si>
  <si>
    <t>疋田</t>
    <rPh sb="0" eb="2">
      <t>ヒキダ</t>
    </rPh>
    <phoneticPr fontId="4"/>
  </si>
  <si>
    <t>之宏</t>
    <rPh sb="0" eb="1">
      <t>コレ</t>
    </rPh>
    <rPh sb="1" eb="2">
      <t>ヒロシ</t>
    </rPh>
    <phoneticPr fontId="4"/>
  </si>
  <si>
    <t>東近江市</t>
    <phoneticPr fontId="4"/>
  </si>
  <si>
    <t>け２６</t>
  </si>
  <si>
    <t>岩切</t>
    <rPh sb="0" eb="2">
      <t>イワキリ</t>
    </rPh>
    <phoneticPr fontId="4"/>
  </si>
  <si>
    <t>佑磨</t>
    <rPh sb="0" eb="2">
      <t>ユウマ</t>
    </rPh>
    <phoneticPr fontId="4"/>
  </si>
  <si>
    <t>男</t>
    <rPh sb="0" eb="1">
      <t>ダン</t>
    </rPh>
    <phoneticPr fontId="4"/>
  </si>
  <si>
    <t>け２７</t>
  </si>
  <si>
    <t>朝日</t>
    <rPh sb="0" eb="2">
      <t>アサヒ</t>
    </rPh>
    <phoneticPr fontId="4"/>
  </si>
  <si>
    <t>尚紀</t>
    <rPh sb="0" eb="1">
      <t>ナオ</t>
    </rPh>
    <rPh sb="1" eb="2">
      <t>キ</t>
    </rPh>
    <phoneticPr fontId="4"/>
  </si>
  <si>
    <t>三重県</t>
    <phoneticPr fontId="4"/>
  </si>
  <si>
    <t>け２８</t>
  </si>
  <si>
    <t>智美</t>
    <rPh sb="0" eb="2">
      <t>トモミ</t>
    </rPh>
    <phoneticPr fontId="4"/>
  </si>
  <si>
    <t>け２９</t>
  </si>
  <si>
    <t>河野</t>
    <rPh sb="0" eb="2">
      <t>コウノ</t>
    </rPh>
    <phoneticPr fontId="4"/>
  </si>
  <si>
    <t>由子</t>
    <rPh sb="0" eb="2">
      <t>ユウコ</t>
    </rPh>
    <phoneticPr fontId="4"/>
  </si>
  <si>
    <t>け３０</t>
  </si>
  <si>
    <t>榎本</t>
    <rPh sb="0" eb="2">
      <t>エノモト</t>
    </rPh>
    <phoneticPr fontId="4"/>
  </si>
  <si>
    <t>匡秀</t>
    <rPh sb="0" eb="2">
      <t>タダヒデ</t>
    </rPh>
    <phoneticPr fontId="4"/>
  </si>
  <si>
    <t>け３１</t>
  </si>
  <si>
    <t>健治</t>
    <rPh sb="0" eb="2">
      <t>ケンジ</t>
    </rPh>
    <phoneticPr fontId="4"/>
  </si>
  <si>
    <t>彦根市</t>
    <phoneticPr fontId="4"/>
  </si>
  <si>
    <t>け３２</t>
  </si>
  <si>
    <t>谷　寿子</t>
    <rPh sb="0" eb="1">
      <t>タニ</t>
    </rPh>
    <rPh sb="2" eb="4">
      <t>ヒサコ</t>
    </rPh>
    <phoneticPr fontId="4"/>
  </si>
  <si>
    <t>け３３</t>
  </si>
  <si>
    <t>本多</t>
    <rPh sb="0" eb="2">
      <t>ホンダ</t>
    </rPh>
    <phoneticPr fontId="4"/>
  </si>
  <si>
    <t>勇輝</t>
    <rPh sb="0" eb="2">
      <t>ユウキ</t>
    </rPh>
    <phoneticPr fontId="4"/>
  </si>
  <si>
    <t>け３４</t>
  </si>
  <si>
    <t>浩一</t>
    <rPh sb="0" eb="2">
      <t>コウイチ</t>
    </rPh>
    <phoneticPr fontId="4"/>
  </si>
  <si>
    <t>代表者　辰巳悟朗</t>
    <phoneticPr fontId="4"/>
  </si>
  <si>
    <t>puntyan0412@zeus.eonet.ne.jp</t>
    <phoneticPr fontId="4"/>
  </si>
  <si>
    <t>村田ＴＣ</t>
  </si>
  <si>
    <t>村田八日市ＴＣ</t>
  </si>
  <si>
    <t>む０１</t>
    <phoneticPr fontId="4"/>
  </si>
  <si>
    <t>む０２</t>
    <phoneticPr fontId="4"/>
  </si>
  <si>
    <t>徳永</t>
    <phoneticPr fontId="4"/>
  </si>
  <si>
    <t>剛</t>
    <phoneticPr fontId="4"/>
  </si>
  <si>
    <t>栗東市</t>
    <phoneticPr fontId="4"/>
  </si>
  <si>
    <t>む０３</t>
  </si>
  <si>
    <t>む０４</t>
  </si>
  <si>
    <t>む０５</t>
  </si>
  <si>
    <t>む０６</t>
  </si>
  <si>
    <t>む０７</t>
  </si>
  <si>
    <t>森永</t>
  </si>
  <si>
    <t>洋介</t>
  </si>
  <si>
    <t>む０８</t>
  </si>
  <si>
    <t>辰巳</t>
  </si>
  <si>
    <t>悟朗</t>
  </si>
  <si>
    <t>む０９</t>
  </si>
  <si>
    <t>む１０</t>
  </si>
  <si>
    <t>む１１</t>
  </si>
  <si>
    <t>愛知郡</t>
  </si>
  <si>
    <t>む１２</t>
  </si>
  <si>
    <t>村田</t>
  </si>
  <si>
    <t>彩子</t>
  </si>
  <si>
    <t>む１３</t>
  </si>
  <si>
    <t>村川</t>
  </si>
  <si>
    <t>庸子</t>
  </si>
  <si>
    <t>む１４</t>
  </si>
  <si>
    <t>国太郎</t>
  </si>
  <si>
    <t>む１５</t>
  </si>
  <si>
    <t>春澄</t>
  </si>
  <si>
    <t>Jr</t>
  </si>
  <si>
    <t>む１６</t>
  </si>
  <si>
    <t>藤原</t>
    <phoneticPr fontId="4"/>
  </si>
  <si>
    <t>まい</t>
    <phoneticPr fontId="4"/>
  </si>
  <si>
    <t>む１７</t>
  </si>
  <si>
    <t>並河</t>
    <phoneticPr fontId="4"/>
  </si>
  <si>
    <t>康訓</t>
    <phoneticPr fontId="4"/>
  </si>
  <si>
    <t>近江八幡市</t>
    <phoneticPr fontId="4"/>
  </si>
  <si>
    <t>む１８</t>
  </si>
  <si>
    <t>む１９</t>
  </si>
  <si>
    <t>的場</t>
    <phoneticPr fontId="4"/>
  </si>
  <si>
    <t>弘明</t>
    <phoneticPr fontId="4"/>
  </si>
  <si>
    <t>野洲市</t>
    <phoneticPr fontId="4"/>
  </si>
  <si>
    <t>む２０</t>
  </si>
  <si>
    <t>典人</t>
    <rPh sb="0" eb="1">
      <t>ノリ</t>
    </rPh>
    <rPh sb="1" eb="2">
      <t>ヒト</t>
    </rPh>
    <phoneticPr fontId="4"/>
  </si>
  <si>
    <t>む２１</t>
  </si>
  <si>
    <t>荒深</t>
    <rPh sb="0" eb="1">
      <t>アラ</t>
    </rPh>
    <rPh sb="1" eb="2">
      <t>フカシ</t>
    </rPh>
    <phoneticPr fontId="4"/>
  </si>
  <si>
    <t>透</t>
    <rPh sb="0" eb="1">
      <t>トオ</t>
    </rPh>
    <phoneticPr fontId="4"/>
  </si>
  <si>
    <t>む２２</t>
  </si>
  <si>
    <t>本池</t>
    <phoneticPr fontId="4"/>
  </si>
  <si>
    <t>清子</t>
    <phoneticPr fontId="4"/>
  </si>
  <si>
    <t>む２３</t>
  </si>
  <si>
    <t>西村</t>
    <phoneticPr fontId="4"/>
  </si>
  <si>
    <t>文代</t>
    <phoneticPr fontId="4"/>
  </si>
  <si>
    <t>む２４</t>
  </si>
  <si>
    <t>美和</t>
    <rPh sb="0" eb="2">
      <t>ミワ</t>
    </rPh>
    <phoneticPr fontId="4"/>
  </si>
  <si>
    <t>tani0429@e-omi.ne.jp</t>
  </si>
  <si>
    <t>代表　谷口一男</t>
    <rPh sb="3" eb="5">
      <t>タニグチ</t>
    </rPh>
    <rPh sb="5" eb="7">
      <t>カズオ</t>
    </rPh>
    <phoneticPr fontId="4"/>
  </si>
  <si>
    <t xml:space="preserve"> </t>
    <phoneticPr fontId="4"/>
  </si>
  <si>
    <t>ぷ０１</t>
    <phoneticPr fontId="4"/>
  </si>
  <si>
    <t>青井</t>
    <rPh sb="0" eb="2">
      <t>アオイ</t>
    </rPh>
    <phoneticPr fontId="4"/>
  </si>
  <si>
    <t>亘</t>
    <rPh sb="0" eb="1">
      <t>ワタル</t>
    </rPh>
    <phoneticPr fontId="4"/>
  </si>
  <si>
    <t>近江八幡市</t>
    <rPh sb="0" eb="2">
      <t>オウミ</t>
    </rPh>
    <rPh sb="2" eb="4">
      <t>ハチマン</t>
    </rPh>
    <rPh sb="4" eb="5">
      <t>シ</t>
    </rPh>
    <phoneticPr fontId="4"/>
  </si>
  <si>
    <t>ぷ０２</t>
    <phoneticPr fontId="4"/>
  </si>
  <si>
    <t>羽田</t>
    <rPh sb="0" eb="2">
      <t>ハネダ</t>
    </rPh>
    <phoneticPr fontId="4"/>
  </si>
  <si>
    <t>昭夫</t>
    <rPh sb="0" eb="2">
      <t>アキオ</t>
    </rPh>
    <phoneticPr fontId="4"/>
  </si>
  <si>
    <t>日野町</t>
    <rPh sb="0" eb="2">
      <t>ヒノ</t>
    </rPh>
    <rPh sb="2" eb="3">
      <t>チョウ</t>
    </rPh>
    <phoneticPr fontId="4"/>
  </si>
  <si>
    <t>ぷ０３</t>
  </si>
  <si>
    <t>ぷ０４</t>
  </si>
  <si>
    <t>ぷ０５</t>
  </si>
  <si>
    <t>ぷ０６</t>
  </si>
  <si>
    <t>知司</t>
    <rPh sb="0" eb="1">
      <t>シ</t>
    </rPh>
    <rPh sb="1" eb="2">
      <t>ツカサ</t>
    </rPh>
    <phoneticPr fontId="4"/>
  </si>
  <si>
    <t>ぷ０７</t>
  </si>
  <si>
    <t>英夫</t>
    <rPh sb="0" eb="2">
      <t>ヒデオ</t>
    </rPh>
    <phoneticPr fontId="4"/>
  </si>
  <si>
    <t>ぷ０８</t>
  </si>
  <si>
    <t>ぷ０９</t>
  </si>
  <si>
    <t>鶴田</t>
    <rPh sb="0" eb="2">
      <t>ツルタ</t>
    </rPh>
    <phoneticPr fontId="4"/>
  </si>
  <si>
    <t>進</t>
    <rPh sb="0" eb="1">
      <t>スス</t>
    </rPh>
    <phoneticPr fontId="4"/>
  </si>
  <si>
    <t>ぷ１０</t>
  </si>
  <si>
    <t>ぷ１１</t>
  </si>
  <si>
    <t>油利</t>
    <rPh sb="0" eb="1">
      <t>アブラ</t>
    </rPh>
    <rPh sb="1" eb="2">
      <t>リ</t>
    </rPh>
    <phoneticPr fontId="4"/>
  </si>
  <si>
    <t>ぷ１２</t>
  </si>
  <si>
    <t>朋子</t>
    <rPh sb="0" eb="2">
      <t>トモコ</t>
    </rPh>
    <phoneticPr fontId="4"/>
  </si>
  <si>
    <t>ぷ１３</t>
  </si>
  <si>
    <t>小柳</t>
    <rPh sb="0" eb="2">
      <t>コヤナギ</t>
    </rPh>
    <phoneticPr fontId="4"/>
  </si>
  <si>
    <t>寛明</t>
    <rPh sb="0" eb="2">
      <t>ヒロアキ</t>
    </rPh>
    <phoneticPr fontId="4"/>
  </si>
  <si>
    <t>彦根市</t>
    <rPh sb="0" eb="2">
      <t>ヒコネ</t>
    </rPh>
    <rPh sb="2" eb="3">
      <t>シ</t>
    </rPh>
    <phoneticPr fontId="4"/>
  </si>
  <si>
    <t>ぷ１４</t>
  </si>
  <si>
    <t>堀川</t>
    <rPh sb="0" eb="2">
      <t>ホリカワ</t>
    </rPh>
    <phoneticPr fontId="4"/>
  </si>
  <si>
    <t>敬児</t>
    <rPh sb="0" eb="1">
      <t>ケイ</t>
    </rPh>
    <rPh sb="1" eb="2">
      <t>ジ</t>
    </rPh>
    <phoneticPr fontId="4"/>
  </si>
  <si>
    <t>ぷ１５</t>
  </si>
  <si>
    <t>高田</t>
    <rPh sb="0" eb="2">
      <t>タカダ</t>
    </rPh>
    <phoneticPr fontId="4"/>
  </si>
  <si>
    <t>洋治</t>
    <rPh sb="0" eb="2">
      <t>ヨウジ</t>
    </rPh>
    <phoneticPr fontId="4"/>
  </si>
  <si>
    <t>代表　国村 昌生</t>
    <rPh sb="3" eb="5">
      <t>クニムラ</t>
    </rPh>
    <rPh sb="6" eb="8">
      <t>マサオ</t>
    </rPh>
    <phoneticPr fontId="4"/>
  </si>
  <si>
    <t>kunimuram@sekisuijsuhi.co.jp</t>
    <phoneticPr fontId="4"/>
  </si>
  <si>
    <t>せ０１</t>
    <phoneticPr fontId="4"/>
  </si>
  <si>
    <t>国村</t>
    <rPh sb="0" eb="2">
      <t>クニムラ</t>
    </rPh>
    <phoneticPr fontId="4"/>
  </si>
  <si>
    <t>昌生</t>
    <rPh sb="0" eb="2">
      <t>マサオ</t>
    </rPh>
    <phoneticPr fontId="4"/>
  </si>
  <si>
    <t>せ０２</t>
  </si>
  <si>
    <t>宮崎</t>
    <rPh sb="0" eb="2">
      <t>ミヤザキ</t>
    </rPh>
    <phoneticPr fontId="4"/>
  </si>
  <si>
    <t>大悟</t>
    <rPh sb="0" eb="2">
      <t>ダイゴ</t>
    </rPh>
    <phoneticPr fontId="4"/>
  </si>
  <si>
    <t>せ０３</t>
  </si>
  <si>
    <t>平野</t>
    <rPh sb="0" eb="2">
      <t>ヒラノ</t>
    </rPh>
    <phoneticPr fontId="4"/>
  </si>
  <si>
    <t>せ０４</t>
  </si>
  <si>
    <t>上原</t>
    <rPh sb="0" eb="2">
      <t>ウエハラ</t>
    </rPh>
    <phoneticPr fontId="4"/>
  </si>
  <si>
    <t>悠</t>
    <rPh sb="0" eb="1">
      <t>ユウ</t>
    </rPh>
    <phoneticPr fontId="4"/>
  </si>
  <si>
    <t>せ０５</t>
  </si>
  <si>
    <t>永友</t>
    <rPh sb="0" eb="2">
      <t>ナガトモ</t>
    </rPh>
    <phoneticPr fontId="4"/>
  </si>
  <si>
    <t>草津市</t>
    <rPh sb="0" eb="2">
      <t>クサツ</t>
    </rPh>
    <rPh sb="2" eb="3">
      <t>シ</t>
    </rPh>
    <phoneticPr fontId="4"/>
  </si>
  <si>
    <t>せ０６</t>
  </si>
  <si>
    <t>白井</t>
    <rPh sb="0" eb="2">
      <t>シライ</t>
    </rPh>
    <phoneticPr fontId="4"/>
  </si>
  <si>
    <t>秀幸</t>
    <rPh sb="0" eb="2">
      <t>ヒデユキ</t>
    </rPh>
    <phoneticPr fontId="4"/>
  </si>
  <si>
    <t>せ０７</t>
  </si>
  <si>
    <t>雄介</t>
    <rPh sb="0" eb="2">
      <t>ユウスケ</t>
    </rPh>
    <phoneticPr fontId="4"/>
  </si>
  <si>
    <t>せ０８</t>
  </si>
  <si>
    <t>代表　片岡一寿</t>
    <rPh sb="0" eb="2">
      <t>ダイヒョウ</t>
    </rPh>
    <rPh sb="3" eb="5">
      <t>カタオカ</t>
    </rPh>
    <rPh sb="5" eb="7">
      <t>カズトシ</t>
    </rPh>
    <phoneticPr fontId="4"/>
  </si>
  <si>
    <t>ptkq67180＠yahoo.co.jp</t>
    <phoneticPr fontId="4"/>
  </si>
  <si>
    <t>う０１</t>
  </si>
  <si>
    <t>石岡</t>
    <rPh sb="0" eb="2">
      <t>イシオカ</t>
    </rPh>
    <phoneticPr fontId="4"/>
  </si>
  <si>
    <t>良典</t>
    <rPh sb="0" eb="2">
      <t>ヨシノリ</t>
    </rPh>
    <phoneticPr fontId="4"/>
  </si>
  <si>
    <t>石岡良典</t>
  </si>
  <si>
    <t>うさぎとかめの集い</t>
    <rPh sb="7" eb="8">
      <t>ツド</t>
    </rPh>
    <phoneticPr fontId="4"/>
  </si>
  <si>
    <t>う０２</t>
  </si>
  <si>
    <t>小倉</t>
    <rPh sb="0" eb="2">
      <t>オグラ</t>
    </rPh>
    <phoneticPr fontId="4"/>
  </si>
  <si>
    <t>俊郎</t>
    <rPh sb="0" eb="1">
      <t>トシ</t>
    </rPh>
    <rPh sb="1" eb="2">
      <t>ロウ</t>
    </rPh>
    <phoneticPr fontId="4"/>
  </si>
  <si>
    <t>う０３</t>
  </si>
  <si>
    <t>片岡一寿</t>
  </si>
  <si>
    <t>う０４</t>
  </si>
  <si>
    <t>長谷出</t>
    <rPh sb="0" eb="2">
      <t>ナガタニ</t>
    </rPh>
    <rPh sb="2" eb="3">
      <t>デ</t>
    </rPh>
    <phoneticPr fontId="4"/>
  </si>
  <si>
    <t xml:space="preserve"> 浩</t>
    <rPh sb="1" eb="2">
      <t>ヒロシ</t>
    </rPh>
    <phoneticPr fontId="4"/>
  </si>
  <si>
    <t>長谷出 浩</t>
  </si>
  <si>
    <t>う０５</t>
  </si>
  <si>
    <t xml:space="preserve">山崎 </t>
    <rPh sb="0" eb="2">
      <t>ヤマザキ</t>
    </rPh>
    <phoneticPr fontId="4"/>
  </si>
  <si>
    <t xml:space="preserve"> 豊</t>
    <rPh sb="1" eb="2">
      <t>ユタカ</t>
    </rPh>
    <phoneticPr fontId="4"/>
  </si>
  <si>
    <t>山崎  豊</t>
  </si>
  <si>
    <t>う０６</t>
  </si>
  <si>
    <t>亀井雅嗣</t>
  </si>
  <si>
    <t>う０７</t>
  </si>
  <si>
    <t>皓太</t>
    <rPh sb="0" eb="1">
      <t>コウ</t>
    </rPh>
    <rPh sb="1" eb="2">
      <t>タ</t>
    </rPh>
    <phoneticPr fontId="4"/>
  </si>
  <si>
    <t>亀井皓太</t>
  </si>
  <si>
    <t>う０８</t>
  </si>
  <si>
    <t>智尋</t>
    <rPh sb="0" eb="1">
      <t>トモ</t>
    </rPh>
    <rPh sb="1" eb="2">
      <t>ヒロ</t>
    </rPh>
    <phoneticPr fontId="4"/>
  </si>
  <si>
    <t>う０９</t>
  </si>
  <si>
    <t>久保田</t>
    <rPh sb="0" eb="3">
      <t>クボタ</t>
    </rPh>
    <phoneticPr fontId="4"/>
  </si>
  <si>
    <t>勉</t>
    <rPh sb="0" eb="1">
      <t>ツトム</t>
    </rPh>
    <phoneticPr fontId="4"/>
  </si>
  <si>
    <t>う１０</t>
  </si>
  <si>
    <t>久保田勉</t>
  </si>
  <si>
    <t>甲賀市</t>
    <rPh sb="0" eb="3">
      <t>コウカシ</t>
    </rPh>
    <phoneticPr fontId="4"/>
  </si>
  <si>
    <t>稙田</t>
    <rPh sb="0" eb="1">
      <t>ショク</t>
    </rPh>
    <rPh sb="1" eb="2">
      <t>タ</t>
    </rPh>
    <phoneticPr fontId="4"/>
  </si>
  <si>
    <t>優也</t>
    <rPh sb="0" eb="2">
      <t>ユウヤ</t>
    </rPh>
    <phoneticPr fontId="4"/>
  </si>
  <si>
    <t>う１１</t>
  </si>
  <si>
    <t>稙田優也</t>
  </si>
  <si>
    <t>う１２</t>
  </si>
  <si>
    <t>竹田圭佑</t>
  </si>
  <si>
    <t>堤内</t>
    <rPh sb="0" eb="1">
      <t>ツツミ</t>
    </rPh>
    <rPh sb="1" eb="2">
      <t>ウチ</t>
    </rPh>
    <phoneticPr fontId="4"/>
  </si>
  <si>
    <t>昭仁</t>
    <rPh sb="0" eb="2">
      <t>アキヒト</t>
    </rPh>
    <phoneticPr fontId="4"/>
  </si>
  <si>
    <t>う１３</t>
  </si>
  <si>
    <t>堤内昭仁</t>
  </si>
  <si>
    <t>中田</t>
    <rPh sb="0" eb="2">
      <t>ナカタ</t>
    </rPh>
    <phoneticPr fontId="4"/>
  </si>
  <si>
    <t>富憲</t>
    <rPh sb="0" eb="1">
      <t>フ</t>
    </rPh>
    <rPh sb="1" eb="2">
      <t>ケン</t>
    </rPh>
    <phoneticPr fontId="4"/>
  </si>
  <si>
    <t>う１４</t>
  </si>
  <si>
    <t>中田富憲</t>
  </si>
  <si>
    <t>深田</t>
    <rPh sb="0" eb="2">
      <t>フカダ</t>
    </rPh>
    <phoneticPr fontId="4"/>
  </si>
  <si>
    <t>う１５</t>
  </si>
  <si>
    <t>深田健太郎</t>
  </si>
  <si>
    <t>峰　</t>
  </si>
  <si>
    <t>祥靖</t>
  </si>
  <si>
    <t>う１６</t>
  </si>
  <si>
    <t>峰　祥靖</t>
  </si>
  <si>
    <t>健一</t>
    <rPh sb="0" eb="2">
      <t>ケンイチ</t>
    </rPh>
    <phoneticPr fontId="4"/>
  </si>
  <si>
    <t>う１７</t>
  </si>
  <si>
    <t>森健一</t>
  </si>
  <si>
    <t>う１８</t>
  </si>
  <si>
    <t>山本昌紀</t>
  </si>
  <si>
    <t>う１９</t>
  </si>
  <si>
    <t>山本浩之</t>
  </si>
  <si>
    <t>う２０</t>
  </si>
  <si>
    <t>吉村淳</t>
  </si>
  <si>
    <t>稗島</t>
    <rPh sb="0" eb="1">
      <t>ヒエ</t>
    </rPh>
    <rPh sb="1" eb="2">
      <t>シマ</t>
    </rPh>
    <phoneticPr fontId="4"/>
  </si>
  <si>
    <t>啓司</t>
    <rPh sb="0" eb="2">
      <t>ケイジ</t>
    </rPh>
    <phoneticPr fontId="4"/>
  </si>
  <si>
    <t>う２１</t>
  </si>
  <si>
    <t>稗島啓司</t>
    <rPh sb="0" eb="1">
      <t>ヒエ</t>
    </rPh>
    <rPh sb="1" eb="2">
      <t>シマ</t>
    </rPh>
    <rPh sb="2" eb="4">
      <t>ケイジ</t>
    </rPh>
    <phoneticPr fontId="4"/>
  </si>
  <si>
    <t>慎一郎</t>
    <rPh sb="0" eb="3">
      <t>シンイチロウ</t>
    </rPh>
    <phoneticPr fontId="4"/>
  </si>
  <si>
    <t>う２２</t>
  </si>
  <si>
    <t>佐野慎一郎</t>
    <rPh sb="0" eb="2">
      <t>サノ</t>
    </rPh>
    <rPh sb="2" eb="5">
      <t>シンイチロウ</t>
    </rPh>
    <phoneticPr fontId="4"/>
  </si>
  <si>
    <t>眞志</t>
  </si>
  <si>
    <t>う２３</t>
  </si>
  <si>
    <t>高瀬眞志</t>
  </si>
  <si>
    <t>う２４</t>
  </si>
  <si>
    <t>竹下英伸</t>
  </si>
  <si>
    <t>恭平</t>
    <rPh sb="0" eb="2">
      <t>キョウヘイ</t>
    </rPh>
    <phoneticPr fontId="4"/>
  </si>
  <si>
    <t>う２５</t>
  </si>
  <si>
    <t>竹下恭平</t>
  </si>
  <si>
    <t>邦明</t>
  </si>
  <si>
    <t>う２６</t>
  </si>
  <si>
    <t>田中邦明</t>
  </si>
  <si>
    <t>愛知郡</t>
    <rPh sb="0" eb="3">
      <t>エチグン</t>
    </rPh>
    <phoneticPr fontId="4"/>
  </si>
  <si>
    <t>伸一</t>
    <rPh sb="0" eb="2">
      <t>シンイチ</t>
    </rPh>
    <phoneticPr fontId="4"/>
  </si>
  <si>
    <t>う２７</t>
  </si>
  <si>
    <t>田中伸一</t>
  </si>
  <si>
    <t>米原市</t>
  </si>
  <si>
    <t>宏樹</t>
    <rPh sb="0" eb="1">
      <t>ヒロ</t>
    </rPh>
    <rPh sb="1" eb="2">
      <t>キ</t>
    </rPh>
    <phoneticPr fontId="4"/>
  </si>
  <si>
    <t>う２８</t>
  </si>
  <si>
    <t>奥内</t>
    <rPh sb="0" eb="1">
      <t>オク</t>
    </rPh>
    <rPh sb="1" eb="2">
      <t>ウチ</t>
    </rPh>
    <phoneticPr fontId="4"/>
  </si>
  <si>
    <t>栄治</t>
    <rPh sb="0" eb="2">
      <t>エイジ</t>
    </rPh>
    <phoneticPr fontId="4"/>
  </si>
  <si>
    <t>う２９</t>
  </si>
  <si>
    <t>奥内栄治</t>
  </si>
  <si>
    <t>脇野</t>
    <rPh sb="0" eb="2">
      <t>ワキノ</t>
    </rPh>
    <phoneticPr fontId="4"/>
  </si>
  <si>
    <t>佳邦</t>
    <rPh sb="0" eb="1">
      <t>ヨシ</t>
    </rPh>
    <rPh sb="1" eb="2">
      <t>クニ</t>
    </rPh>
    <phoneticPr fontId="4"/>
  </si>
  <si>
    <t>う３０</t>
  </si>
  <si>
    <t>脇野佳邦</t>
    <rPh sb="0" eb="2">
      <t>ワキノ</t>
    </rPh>
    <rPh sb="2" eb="3">
      <t>ヨシ</t>
    </rPh>
    <rPh sb="3" eb="4">
      <t>クニ</t>
    </rPh>
    <phoneticPr fontId="4"/>
  </si>
  <si>
    <t>牛道</t>
    <rPh sb="0" eb="1">
      <t>ウシ</t>
    </rPh>
    <rPh sb="1" eb="2">
      <t>ミチ</t>
    </rPh>
    <phoneticPr fontId="4"/>
  </si>
  <si>
    <t>う３１</t>
  </si>
  <si>
    <t>牛道雄介</t>
  </si>
  <si>
    <t>野村</t>
  </si>
  <si>
    <t>良平</t>
  </si>
  <si>
    <t>う３２</t>
  </si>
  <si>
    <t>野村良平</t>
  </si>
  <si>
    <t>土肥</t>
    <rPh sb="0" eb="2">
      <t>ドイ</t>
    </rPh>
    <phoneticPr fontId="4"/>
  </si>
  <si>
    <t>将博</t>
    <rPh sb="0" eb="2">
      <t>マサヒロ</t>
    </rPh>
    <phoneticPr fontId="4"/>
  </si>
  <si>
    <t>う３３</t>
  </si>
  <si>
    <t>土肥将博</t>
    <rPh sb="0" eb="2">
      <t>ドイ</t>
    </rPh>
    <rPh sb="2" eb="4">
      <t>マサヒロ</t>
    </rPh>
    <phoneticPr fontId="4"/>
  </si>
  <si>
    <t>利光</t>
  </si>
  <si>
    <t>龍司</t>
    <phoneticPr fontId="4"/>
  </si>
  <si>
    <t>利光龍司</t>
    <phoneticPr fontId="4"/>
  </si>
  <si>
    <t>う３４</t>
  </si>
  <si>
    <t>我孫子</t>
    <rPh sb="0" eb="1">
      <t>ワレ</t>
    </rPh>
    <rPh sb="1" eb="2">
      <t>ソン</t>
    </rPh>
    <rPh sb="2" eb="3">
      <t>コ</t>
    </rPh>
    <phoneticPr fontId="4"/>
  </si>
  <si>
    <t>我孫子幹</t>
    <rPh sb="0" eb="3">
      <t>アビコ</t>
    </rPh>
    <rPh sb="3" eb="4">
      <t>ミキ</t>
    </rPh>
    <phoneticPr fontId="4"/>
  </si>
  <si>
    <t>う３５</t>
  </si>
  <si>
    <t>梶木和子</t>
  </si>
  <si>
    <t>う３６</t>
  </si>
  <si>
    <t>今井順子</t>
  </si>
  <si>
    <t>う３７</t>
  </si>
  <si>
    <t>植垣</t>
    <rPh sb="0" eb="2">
      <t>ウエガキ</t>
    </rPh>
    <phoneticPr fontId="4"/>
  </si>
  <si>
    <t>貴美子</t>
    <rPh sb="0" eb="3">
      <t>キミコ</t>
    </rPh>
    <phoneticPr fontId="4"/>
  </si>
  <si>
    <t>植垣貴美子</t>
  </si>
  <si>
    <t>う３８</t>
  </si>
  <si>
    <t>川崎</t>
    <rPh sb="0" eb="2">
      <t>カワサキ</t>
    </rPh>
    <phoneticPr fontId="4"/>
  </si>
  <si>
    <t>悦子</t>
    <rPh sb="0" eb="2">
      <t>エツコ</t>
    </rPh>
    <phoneticPr fontId="4"/>
  </si>
  <si>
    <t>川崎悦子</t>
  </si>
  <si>
    <t>う３９</t>
  </si>
  <si>
    <t>辻</t>
    <rPh sb="0" eb="1">
      <t>ツジ</t>
    </rPh>
    <phoneticPr fontId="4"/>
  </si>
  <si>
    <t>辻佳子</t>
  </si>
  <si>
    <t>う４０</t>
  </si>
  <si>
    <t>西崎</t>
    <rPh sb="0" eb="2">
      <t>ニシザキ</t>
    </rPh>
    <phoneticPr fontId="4"/>
  </si>
  <si>
    <t>友香</t>
    <rPh sb="0" eb="2">
      <t>ユカ</t>
    </rPh>
    <phoneticPr fontId="4"/>
  </si>
  <si>
    <t>西崎友香</t>
  </si>
  <si>
    <t>う４１</t>
  </si>
  <si>
    <t>倍田</t>
    <rPh sb="0" eb="1">
      <t>バイ</t>
    </rPh>
    <rPh sb="1" eb="2">
      <t>タ</t>
    </rPh>
    <phoneticPr fontId="4"/>
  </si>
  <si>
    <t>倍田優子</t>
  </si>
  <si>
    <t>う４２</t>
  </si>
  <si>
    <t>藤村加代子</t>
  </si>
  <si>
    <t>う４３</t>
  </si>
  <si>
    <t>光代</t>
    <rPh sb="0" eb="2">
      <t>ミツヨ</t>
    </rPh>
    <phoneticPr fontId="4"/>
  </si>
  <si>
    <t>竹下光代</t>
  </si>
  <si>
    <t>う４４</t>
  </si>
  <si>
    <t>美緒</t>
    <rPh sb="0" eb="2">
      <t>ミオ</t>
    </rPh>
    <phoneticPr fontId="4"/>
  </si>
  <si>
    <t>松本美緒</t>
  </si>
  <si>
    <t>う４５</t>
  </si>
  <si>
    <t>姫井</t>
  </si>
  <si>
    <t>亜利沙</t>
  </si>
  <si>
    <t>姫井亜利沙</t>
  </si>
  <si>
    <t>う４６</t>
  </si>
  <si>
    <t>山岡</t>
    <rPh sb="0" eb="2">
      <t>ヤマオカ</t>
    </rPh>
    <phoneticPr fontId="4"/>
  </si>
  <si>
    <t>山岡千春</t>
    <rPh sb="0" eb="2">
      <t>ヤマオカ</t>
    </rPh>
    <rPh sb="2" eb="4">
      <t>チハル</t>
    </rPh>
    <phoneticPr fontId="4"/>
  </si>
  <si>
    <t>う４７</t>
  </si>
  <si>
    <t>渡辺</t>
    <rPh sb="0" eb="2">
      <t>ワタナベ</t>
    </rPh>
    <phoneticPr fontId="4"/>
  </si>
  <si>
    <t>啓</t>
    <rPh sb="0" eb="1">
      <t>アキラ</t>
    </rPh>
    <phoneticPr fontId="4"/>
  </si>
  <si>
    <t>渡辺啓</t>
    <rPh sb="0" eb="2">
      <t>ワタナベ</t>
    </rPh>
    <rPh sb="2" eb="3">
      <t>アキラ</t>
    </rPh>
    <phoneticPr fontId="4"/>
  </si>
  <si>
    <t>う４８</t>
  </si>
  <si>
    <t>松本啓吾</t>
    <rPh sb="0" eb="2">
      <t>マツモト</t>
    </rPh>
    <rPh sb="2" eb="4">
      <t>ケイゴ</t>
    </rPh>
    <phoneticPr fontId="4"/>
  </si>
  <si>
    <t>う４９</t>
  </si>
  <si>
    <t>上野和彦</t>
    <rPh sb="0" eb="2">
      <t>ウエノ</t>
    </rPh>
    <rPh sb="2" eb="4">
      <t>カズヒコ</t>
    </rPh>
    <phoneticPr fontId="4"/>
  </si>
  <si>
    <t>う５０</t>
  </si>
  <si>
    <t>義規</t>
    <rPh sb="0" eb="1">
      <t>ギ</t>
    </rPh>
    <rPh sb="1" eb="2">
      <t>キ</t>
    </rPh>
    <phoneticPr fontId="4"/>
  </si>
  <si>
    <t>辻義規</t>
    <rPh sb="1" eb="2">
      <t>ギ</t>
    </rPh>
    <rPh sb="2" eb="3">
      <t>キ</t>
    </rPh>
    <phoneticPr fontId="4"/>
  </si>
  <si>
    <t>う５１</t>
  </si>
  <si>
    <t>田中由紀</t>
    <rPh sb="0" eb="2">
      <t>タナカ</t>
    </rPh>
    <rPh sb="2" eb="4">
      <t>ユキ</t>
    </rPh>
    <phoneticPr fontId="4"/>
  </si>
  <si>
    <t>竜王町</t>
    <rPh sb="0" eb="2">
      <t>リュウオウ</t>
    </rPh>
    <rPh sb="2" eb="3">
      <t>チョウ</t>
    </rPh>
    <phoneticPr fontId="4"/>
  </si>
  <si>
    <t>う５2</t>
    <phoneticPr fontId="4"/>
  </si>
  <si>
    <t>苗村直子</t>
    <rPh sb="0" eb="2">
      <t>ナエムラ</t>
    </rPh>
    <rPh sb="2" eb="4">
      <t>ナオコ</t>
    </rPh>
    <phoneticPr fontId="4"/>
  </si>
  <si>
    <t>こ０１</t>
    <phoneticPr fontId="4"/>
  </si>
  <si>
    <t>安達</t>
    <rPh sb="0" eb="2">
      <t>アダチ</t>
    </rPh>
    <phoneticPr fontId="4"/>
  </si>
  <si>
    <t>隆一</t>
    <rPh sb="0" eb="2">
      <t>リュウイチ</t>
    </rPh>
    <phoneticPr fontId="4"/>
  </si>
  <si>
    <t>個人登録</t>
    <rPh sb="0" eb="4">
      <t>コジントウロク</t>
    </rPh>
    <phoneticPr fontId="4"/>
  </si>
  <si>
    <t>こ０２</t>
  </si>
  <si>
    <t>康司</t>
    <rPh sb="0" eb="2">
      <t>ヤスジ</t>
    </rPh>
    <phoneticPr fontId="4"/>
  </si>
  <si>
    <t>愛知郡</t>
    <phoneticPr fontId="4"/>
  </si>
  <si>
    <t>こ０３</t>
  </si>
  <si>
    <t>征矢</t>
    <rPh sb="0" eb="2">
      <t>ソヤ</t>
    </rPh>
    <phoneticPr fontId="4"/>
  </si>
  <si>
    <t>こ０４</t>
  </si>
  <si>
    <t>寺村</t>
    <rPh sb="0" eb="2">
      <t>テラムラ</t>
    </rPh>
    <phoneticPr fontId="4"/>
  </si>
  <si>
    <t>こ０５</t>
  </si>
  <si>
    <t>義弘</t>
    <rPh sb="0" eb="2">
      <t>ヨシヒロ</t>
    </rPh>
    <phoneticPr fontId="4"/>
  </si>
  <si>
    <t>こ０６</t>
  </si>
  <si>
    <t>松原</t>
    <rPh sb="0" eb="2">
      <t>マツバラ</t>
    </rPh>
    <phoneticPr fontId="4"/>
  </si>
  <si>
    <t>日野町</t>
    <rPh sb="0" eb="3">
      <t>ヒノチョウ</t>
    </rPh>
    <phoneticPr fontId="4"/>
  </si>
  <si>
    <t>こ０７</t>
    <phoneticPr fontId="4"/>
  </si>
  <si>
    <t>水谷</t>
    <phoneticPr fontId="4"/>
  </si>
  <si>
    <t>真逸</t>
    <phoneticPr fontId="4"/>
  </si>
  <si>
    <t>個人登録</t>
    <rPh sb="0" eb="2">
      <t>コジン</t>
    </rPh>
    <rPh sb="2" eb="4">
      <t>トウロク</t>
    </rPh>
    <phoneticPr fontId="4"/>
  </si>
  <si>
    <t>彦根市</t>
    <rPh sb="0" eb="2">
      <t>ヒコネ</t>
    </rPh>
    <phoneticPr fontId="4"/>
  </si>
  <si>
    <t>こ０８</t>
  </si>
  <si>
    <t>篤司</t>
    <rPh sb="0" eb="1">
      <t>アツシ</t>
    </rPh>
    <rPh sb="1" eb="2">
      <t>ツカサ</t>
    </rPh>
    <phoneticPr fontId="4"/>
  </si>
  <si>
    <t>こ０９</t>
  </si>
  <si>
    <t>河合</t>
  </si>
  <si>
    <t>陽太</t>
  </si>
  <si>
    <t>こ１０</t>
  </si>
  <si>
    <t>國本</t>
    <rPh sb="0" eb="2">
      <t>クニモト</t>
    </rPh>
    <phoneticPr fontId="4"/>
  </si>
  <si>
    <t>（288-10）Ｘ1000＋2000Ｘ10＝298000</t>
    <phoneticPr fontId="4"/>
  </si>
  <si>
    <t>東近江市　市民率</t>
  </si>
  <si>
    <t>積樹T</t>
    <rPh sb="0" eb="1">
      <t>ツモル</t>
    </rPh>
    <rPh sb="1" eb="2">
      <t>キ</t>
    </rPh>
    <phoneticPr fontId="4"/>
  </si>
  <si>
    <t>積水樹脂テニスクラブ</t>
    <rPh sb="0" eb="4">
      <t>セキスイジュシ</t>
    </rPh>
    <phoneticPr fontId="4"/>
  </si>
  <si>
    <t>康貴</t>
    <rPh sb="0" eb="2">
      <t>ヤスタカ</t>
    </rPh>
    <phoneticPr fontId="4"/>
  </si>
  <si>
    <t>英泰</t>
  </si>
  <si>
    <t>西垣</t>
    <rPh sb="0" eb="2">
      <t>ニシガキ</t>
    </rPh>
    <phoneticPr fontId="4"/>
  </si>
  <si>
    <t>学</t>
    <rPh sb="0" eb="1">
      <t>マナ</t>
    </rPh>
    <phoneticPr fontId="4"/>
  </si>
  <si>
    <t>守山市</t>
    <rPh sb="0" eb="2">
      <t>モリヤマ</t>
    </rPh>
    <rPh sb="2" eb="3">
      <t>シ</t>
    </rPh>
    <phoneticPr fontId="4"/>
  </si>
  <si>
    <t>大津市</t>
    <rPh sb="0" eb="2">
      <t>オオツ</t>
    </rPh>
    <rPh sb="2" eb="3">
      <t>シ</t>
    </rPh>
    <phoneticPr fontId="4"/>
  </si>
  <si>
    <t>リーグ1</t>
    <phoneticPr fontId="4"/>
  </si>
  <si>
    <t>成　績</t>
    <rPh sb="0" eb="1">
      <t>シゲル</t>
    </rPh>
    <rPh sb="2" eb="3">
      <t>ツムギ</t>
    </rPh>
    <phoneticPr fontId="4"/>
  </si>
  <si>
    <t>順　位</t>
    <rPh sb="0" eb="1">
      <t>ジュン</t>
    </rPh>
    <rPh sb="2" eb="3">
      <t>クライ</t>
    </rPh>
    <phoneticPr fontId="4"/>
  </si>
  <si>
    <t>リーグ3</t>
    <phoneticPr fontId="4"/>
  </si>
  <si>
    <t>リーグ2</t>
    <phoneticPr fontId="4"/>
  </si>
  <si>
    <t>Ｋテニス</t>
    <phoneticPr fontId="4"/>
  </si>
  <si>
    <t>カレッジ</t>
    <phoneticPr fontId="4"/>
  </si>
  <si>
    <t>リーグ4</t>
    <phoneticPr fontId="4"/>
  </si>
  <si>
    <t>順位決定方法</t>
    <rPh sb="0" eb="4">
      <t>ジュンイケッテイ</t>
    </rPh>
    <rPh sb="4" eb="6">
      <t>ホウホウ</t>
    </rPh>
    <phoneticPr fontId="4"/>
  </si>
  <si>
    <t>決勝トーナメント　ひばり公園</t>
    <rPh sb="0" eb="2">
      <t>ケッショウ</t>
    </rPh>
    <rPh sb="12" eb="14">
      <t>コウエン</t>
    </rPh>
    <phoneticPr fontId="4"/>
  </si>
  <si>
    <t>3位</t>
    <rPh sb="1" eb="2">
      <t>イ</t>
    </rPh>
    <phoneticPr fontId="4"/>
  </si>
  <si>
    <t>リーグ1・2位</t>
    <rPh sb="6" eb="7">
      <t>イ</t>
    </rPh>
    <phoneticPr fontId="4"/>
  </si>
  <si>
    <t>リーグ3・1位</t>
    <rPh sb="6" eb="7">
      <t>イ</t>
    </rPh>
    <phoneticPr fontId="4"/>
  </si>
  <si>
    <t>リーグ4・1位</t>
    <rPh sb="6" eb="7">
      <t>イ</t>
    </rPh>
    <phoneticPr fontId="4"/>
  </si>
  <si>
    <t>松本麻由</t>
    <phoneticPr fontId="4"/>
  </si>
  <si>
    <t>塩田浩三</t>
    <phoneticPr fontId="4"/>
  </si>
  <si>
    <t>永里裕次</t>
    <phoneticPr fontId="4"/>
  </si>
  <si>
    <t>浅野木奈子</t>
    <phoneticPr fontId="4"/>
  </si>
  <si>
    <t>松本啓吾</t>
    <phoneticPr fontId="4"/>
  </si>
  <si>
    <t>　</t>
    <phoneticPr fontId="4"/>
  </si>
  <si>
    <t>第5回　2013年</t>
    <rPh sb="0" eb="1">
      <t>ダイ</t>
    </rPh>
    <rPh sb="2" eb="3">
      <t>カイ</t>
    </rPh>
    <rPh sb="8" eb="9">
      <t>ネン</t>
    </rPh>
    <phoneticPr fontId="4"/>
  </si>
  <si>
    <t>フレンズA</t>
    <phoneticPr fontId="4"/>
  </si>
  <si>
    <t>グリフィンズK</t>
    <phoneticPr fontId="4"/>
  </si>
  <si>
    <t>ぼんズF</t>
    <phoneticPr fontId="4"/>
  </si>
  <si>
    <t>清水善弘</t>
    <phoneticPr fontId="4"/>
  </si>
  <si>
    <t>三代梨絵</t>
    <phoneticPr fontId="4"/>
  </si>
  <si>
    <t>北村　健</t>
    <phoneticPr fontId="4"/>
  </si>
  <si>
    <t>福島麻公</t>
    <phoneticPr fontId="4"/>
  </si>
  <si>
    <t>佐野　望</t>
    <phoneticPr fontId="4"/>
  </si>
  <si>
    <t>藤田博美</t>
    <phoneticPr fontId="4"/>
  </si>
  <si>
    <t>三代康成</t>
    <phoneticPr fontId="4"/>
  </si>
  <si>
    <t>土肥祐子</t>
    <phoneticPr fontId="4"/>
  </si>
  <si>
    <t>岡　仁史</t>
    <phoneticPr fontId="4"/>
  </si>
  <si>
    <t>山本あづさ</t>
    <phoneticPr fontId="4"/>
  </si>
  <si>
    <t>古市卓志</t>
    <phoneticPr fontId="4"/>
  </si>
  <si>
    <t>伊吹邦子</t>
    <phoneticPr fontId="4"/>
  </si>
  <si>
    <t>長谷出　浩</t>
    <phoneticPr fontId="4"/>
  </si>
  <si>
    <t>奥内菜々</t>
    <phoneticPr fontId="4"/>
  </si>
  <si>
    <t>遠地建介</t>
    <phoneticPr fontId="4"/>
  </si>
  <si>
    <t>深尾純子</t>
    <phoneticPr fontId="4"/>
  </si>
  <si>
    <t>池端誠治</t>
    <phoneticPr fontId="4"/>
  </si>
  <si>
    <t>橋本真里</t>
    <phoneticPr fontId="4"/>
  </si>
  <si>
    <t>水本淳史</t>
    <phoneticPr fontId="4"/>
  </si>
  <si>
    <t>石橋和基</t>
    <phoneticPr fontId="4"/>
  </si>
  <si>
    <t>金谷太郎</t>
    <phoneticPr fontId="4"/>
  </si>
  <si>
    <t>田端加津子</t>
    <phoneticPr fontId="4"/>
  </si>
  <si>
    <t>第6回　2014年</t>
    <rPh sb="0" eb="1">
      <t>ダイ</t>
    </rPh>
    <rPh sb="2" eb="3">
      <t>カイ</t>
    </rPh>
    <rPh sb="8" eb="9">
      <t>ネン</t>
    </rPh>
    <phoneticPr fontId="4"/>
  </si>
  <si>
    <t>岡田真樹</t>
    <rPh sb="0" eb="2">
      <t>オカダ</t>
    </rPh>
    <rPh sb="2" eb="4">
      <t>マキ</t>
    </rPh>
    <phoneticPr fontId="4"/>
  </si>
  <si>
    <t>藤原泰子</t>
    <rPh sb="0" eb="2">
      <t>フジワラ</t>
    </rPh>
    <rPh sb="2" eb="4">
      <t>ヤスコ</t>
    </rPh>
    <phoneticPr fontId="4"/>
  </si>
  <si>
    <t>飛鷹強志</t>
    <rPh sb="0" eb="2">
      <t>ヒダカ</t>
    </rPh>
    <rPh sb="2" eb="4">
      <t>ツヨシ</t>
    </rPh>
    <phoneticPr fontId="4"/>
  </si>
  <si>
    <t>木村美香</t>
    <rPh sb="0" eb="2">
      <t>キムラ</t>
    </rPh>
    <rPh sb="2" eb="4">
      <t>ミカ</t>
    </rPh>
    <phoneticPr fontId="4"/>
  </si>
  <si>
    <t>土肥将博</t>
    <rPh sb="2" eb="3">
      <t>ショウ</t>
    </rPh>
    <rPh sb="3" eb="4">
      <t>ヒロシ</t>
    </rPh>
    <phoneticPr fontId="4"/>
  </si>
  <si>
    <t>西川昌一</t>
    <rPh sb="0" eb="2">
      <t>ニシカワ</t>
    </rPh>
    <rPh sb="2" eb="4">
      <t>ショウイチ</t>
    </rPh>
    <phoneticPr fontId="4"/>
  </si>
  <si>
    <t>日高真規子</t>
    <rPh sb="0" eb="2">
      <t>ヒダカ</t>
    </rPh>
    <rPh sb="2" eb="3">
      <t>シン</t>
    </rPh>
    <rPh sb="3" eb="4">
      <t>キ</t>
    </rPh>
    <rPh sb="4" eb="5">
      <t>コ</t>
    </rPh>
    <phoneticPr fontId="4"/>
  </si>
  <si>
    <t>第7回　2015年</t>
    <rPh sb="0" eb="1">
      <t>ダイ</t>
    </rPh>
    <rPh sb="2" eb="3">
      <t>カイ</t>
    </rPh>
    <rPh sb="8" eb="9">
      <t>ネン</t>
    </rPh>
    <phoneticPr fontId="4"/>
  </si>
  <si>
    <t>グリフィンズＢ</t>
    <phoneticPr fontId="4"/>
  </si>
  <si>
    <t>フレンズＡ</t>
    <phoneticPr fontId="4"/>
  </si>
  <si>
    <t>吉野淳也</t>
    <rPh sb="0" eb="2">
      <t>ヨシノ</t>
    </rPh>
    <rPh sb="2" eb="3">
      <t>ジュン</t>
    </rPh>
    <rPh sb="3" eb="4">
      <t>ヤ</t>
    </rPh>
    <phoneticPr fontId="4"/>
  </si>
  <si>
    <t>山下莉沙</t>
    <rPh sb="0" eb="2">
      <t>ヤマシタ</t>
    </rPh>
    <rPh sb="2" eb="3">
      <t>リ</t>
    </rPh>
    <rPh sb="3" eb="4">
      <t>サ</t>
    </rPh>
    <phoneticPr fontId="4"/>
  </si>
  <si>
    <t>金谷太郎</t>
    <rPh sb="0" eb="2">
      <t>カナタニ</t>
    </rPh>
    <rPh sb="2" eb="4">
      <t>タロウ</t>
    </rPh>
    <phoneticPr fontId="4"/>
  </si>
  <si>
    <t>岩本龍</t>
    <rPh sb="0" eb="2">
      <t>イワモト</t>
    </rPh>
    <rPh sb="2" eb="3">
      <t>リュウ</t>
    </rPh>
    <phoneticPr fontId="4"/>
  </si>
  <si>
    <t>奥内栄治</t>
    <rPh sb="0" eb="1">
      <t>オク</t>
    </rPh>
    <rPh sb="1" eb="2">
      <t>ウチ</t>
    </rPh>
    <rPh sb="2" eb="4">
      <t>エイジ</t>
    </rPh>
    <phoneticPr fontId="4"/>
  </si>
  <si>
    <t>浅田恵亮</t>
    <rPh sb="0" eb="2">
      <t>アサダ</t>
    </rPh>
    <rPh sb="2" eb="3">
      <t>ケイ</t>
    </rPh>
    <rPh sb="3" eb="4">
      <t>リョウ</t>
    </rPh>
    <phoneticPr fontId="4"/>
  </si>
  <si>
    <t>中村遥華</t>
    <rPh sb="0" eb="2">
      <t>ナカムラ</t>
    </rPh>
    <rPh sb="2" eb="3">
      <t>ハルカ</t>
    </rPh>
    <rPh sb="3" eb="4">
      <t>ハナ</t>
    </rPh>
    <phoneticPr fontId="4"/>
  </si>
  <si>
    <t>奥内奈々</t>
    <rPh sb="0" eb="1">
      <t>オク</t>
    </rPh>
    <rPh sb="1" eb="2">
      <t>ウチ</t>
    </rPh>
    <rPh sb="2" eb="4">
      <t>ナナ</t>
    </rPh>
    <phoneticPr fontId="4"/>
  </si>
  <si>
    <t>浅田洋史</t>
    <rPh sb="0" eb="2">
      <t>アサダ</t>
    </rPh>
    <phoneticPr fontId="4"/>
  </si>
  <si>
    <t>鍵谷初美</t>
    <rPh sb="0" eb="1">
      <t>カギ</t>
    </rPh>
    <rPh sb="1" eb="2">
      <t>ヤ</t>
    </rPh>
    <rPh sb="2" eb="4">
      <t>ハツミ</t>
    </rPh>
    <phoneticPr fontId="4"/>
  </si>
  <si>
    <t>成宮康弘</t>
    <rPh sb="0" eb="2">
      <t>ナルミヤ</t>
    </rPh>
    <rPh sb="2" eb="4">
      <t>ヤスヒロ</t>
    </rPh>
    <phoneticPr fontId="4"/>
  </si>
  <si>
    <t>筒井珠世</t>
    <rPh sb="0" eb="2">
      <t>ツツイ</t>
    </rPh>
    <phoneticPr fontId="4"/>
  </si>
  <si>
    <t>第8回　2016年</t>
    <rPh sb="0" eb="1">
      <t>ダイ</t>
    </rPh>
    <rPh sb="2" eb="3">
      <t>カイ</t>
    </rPh>
    <rPh sb="8" eb="9">
      <t>ネン</t>
    </rPh>
    <phoneticPr fontId="4"/>
  </si>
  <si>
    <t>グリフィンズＡ</t>
    <phoneticPr fontId="4"/>
  </si>
  <si>
    <t>吉野淳也</t>
  </si>
  <si>
    <t>津田悠花</t>
    <rPh sb="0" eb="2">
      <t>ツダ</t>
    </rPh>
    <rPh sb="2" eb="3">
      <t>ユウ</t>
    </rPh>
    <rPh sb="3" eb="4">
      <t>ハナ</t>
    </rPh>
    <phoneticPr fontId="4"/>
  </si>
  <si>
    <t>井ノ口幹也</t>
    <rPh sb="0" eb="1">
      <t>イ</t>
    </rPh>
    <rPh sb="2" eb="3">
      <t>グチ</t>
    </rPh>
    <rPh sb="3" eb="5">
      <t>ミキヤ</t>
    </rPh>
    <phoneticPr fontId="4"/>
  </si>
  <si>
    <t>金武　恵</t>
    <rPh sb="0" eb="1">
      <t>カネ</t>
    </rPh>
    <rPh sb="1" eb="2">
      <t>タケ</t>
    </rPh>
    <rPh sb="3" eb="4">
      <t>メグ</t>
    </rPh>
    <phoneticPr fontId="4"/>
  </si>
  <si>
    <t>山崎　豊</t>
    <rPh sb="0" eb="2">
      <t>ヤマザキ</t>
    </rPh>
    <rPh sb="3" eb="4">
      <t>ユタカ</t>
    </rPh>
    <phoneticPr fontId="4"/>
  </si>
  <si>
    <t>岩渕光紀</t>
    <rPh sb="0" eb="1">
      <t>イワ</t>
    </rPh>
    <rPh sb="1" eb="2">
      <t>フチ</t>
    </rPh>
    <rPh sb="2" eb="3">
      <t>ヒカル</t>
    </rPh>
    <rPh sb="3" eb="4">
      <t>ノリ</t>
    </rPh>
    <phoneticPr fontId="4"/>
  </si>
  <si>
    <t>稲継　馨　</t>
    <rPh sb="0" eb="1">
      <t>イナ</t>
    </rPh>
    <rPh sb="1" eb="2">
      <t>ケイ</t>
    </rPh>
    <phoneticPr fontId="4"/>
  </si>
  <si>
    <t>金武寿憲</t>
    <rPh sb="0" eb="1">
      <t>カネ</t>
    </rPh>
    <rPh sb="1" eb="2">
      <t>タケ</t>
    </rPh>
    <rPh sb="2" eb="3">
      <t>コトブキ</t>
    </rPh>
    <rPh sb="3" eb="4">
      <t>ノリ</t>
    </rPh>
    <phoneticPr fontId="4"/>
  </si>
  <si>
    <t>佐々木恵子</t>
    <rPh sb="0" eb="2">
      <t>ササ</t>
    </rPh>
    <rPh sb="2" eb="3">
      <t>キ</t>
    </rPh>
    <rPh sb="3" eb="5">
      <t>ケイコ</t>
    </rPh>
    <phoneticPr fontId="4"/>
  </si>
  <si>
    <t>中西泰輝</t>
    <rPh sb="0" eb="2">
      <t>ナカニシ</t>
    </rPh>
    <rPh sb="2" eb="3">
      <t>ヤス</t>
    </rPh>
    <rPh sb="3" eb="4">
      <t>テル</t>
    </rPh>
    <phoneticPr fontId="4"/>
  </si>
  <si>
    <t>池尻陽香</t>
    <rPh sb="0" eb="2">
      <t>イケジリ</t>
    </rPh>
    <rPh sb="2" eb="3">
      <t>ヨウ</t>
    </rPh>
    <rPh sb="3" eb="4">
      <t>カ</t>
    </rPh>
    <phoneticPr fontId="4"/>
  </si>
  <si>
    <t>山本あづさ</t>
    <rPh sb="0" eb="2">
      <t>ヤマモト</t>
    </rPh>
    <phoneticPr fontId="4"/>
  </si>
  <si>
    <t>奥内菜々</t>
    <rPh sb="0" eb="1">
      <t>オク</t>
    </rPh>
    <rPh sb="1" eb="2">
      <t>ウチ</t>
    </rPh>
    <rPh sb="2" eb="4">
      <t>ナナ</t>
    </rPh>
    <phoneticPr fontId="4"/>
  </si>
  <si>
    <t>梅津　圭</t>
    <rPh sb="0" eb="2">
      <t>ウメツ</t>
    </rPh>
    <rPh sb="3" eb="4">
      <t>ケイ</t>
    </rPh>
    <phoneticPr fontId="4"/>
  </si>
  <si>
    <t>久保侑暉</t>
    <rPh sb="0" eb="2">
      <t>クボ</t>
    </rPh>
    <rPh sb="2" eb="3">
      <t>ユウ</t>
    </rPh>
    <rPh sb="3" eb="4">
      <t>キ</t>
    </rPh>
    <phoneticPr fontId="4"/>
  </si>
  <si>
    <t>高田貴代美</t>
    <rPh sb="0" eb="2">
      <t>タカダ</t>
    </rPh>
    <rPh sb="2" eb="5">
      <t>キヨミ</t>
    </rPh>
    <phoneticPr fontId="4"/>
  </si>
  <si>
    <t xml:space="preserve">第9回　2017年
</t>
    <rPh sb="0" eb="1">
      <t>ダイ</t>
    </rPh>
    <rPh sb="2" eb="3">
      <t>カイ</t>
    </rPh>
    <rPh sb="8" eb="9">
      <t>ネン</t>
    </rPh>
    <phoneticPr fontId="4"/>
  </si>
  <si>
    <t>平塚聡</t>
    <rPh sb="0" eb="2">
      <t>ヒラツカ</t>
    </rPh>
    <rPh sb="2" eb="3">
      <t>サトシ</t>
    </rPh>
    <phoneticPr fontId="4"/>
  </si>
  <si>
    <t>濱田晴香</t>
    <rPh sb="0" eb="2">
      <t>ハマダ</t>
    </rPh>
    <rPh sb="2" eb="3">
      <t>ハ</t>
    </rPh>
    <rPh sb="3" eb="4">
      <t>カ</t>
    </rPh>
    <phoneticPr fontId="4"/>
  </si>
  <si>
    <t>内田理沙</t>
    <rPh sb="0" eb="2">
      <t>ウチダ</t>
    </rPh>
    <rPh sb="2" eb="4">
      <t>リサ</t>
    </rPh>
    <phoneticPr fontId="4"/>
  </si>
  <si>
    <t>鵜飼元一</t>
    <rPh sb="0" eb="2">
      <t>ウカイ</t>
    </rPh>
    <rPh sb="2" eb="4">
      <t>ゲンイチ</t>
    </rPh>
    <phoneticPr fontId="4"/>
  </si>
  <si>
    <t>西尾悠莉</t>
    <rPh sb="0" eb="2">
      <t>ニシオ</t>
    </rPh>
    <rPh sb="2" eb="4">
      <t>ユウリ</t>
    </rPh>
    <phoneticPr fontId="4"/>
  </si>
  <si>
    <t>漆原大介</t>
    <rPh sb="0" eb="1">
      <t>ウルシ</t>
    </rPh>
    <rPh sb="1" eb="2">
      <t>ハラ</t>
    </rPh>
    <rPh sb="2" eb="4">
      <t>ダイスケ</t>
    </rPh>
    <phoneticPr fontId="4"/>
  </si>
  <si>
    <t>水本佑人</t>
    <rPh sb="0" eb="2">
      <t>ミズモト</t>
    </rPh>
    <rPh sb="2" eb="4">
      <t>ユウト</t>
    </rPh>
    <phoneticPr fontId="4"/>
  </si>
  <si>
    <t>松村明香</t>
    <rPh sb="0" eb="2">
      <t>マツムラ</t>
    </rPh>
    <rPh sb="2" eb="4">
      <t>アスカ</t>
    </rPh>
    <phoneticPr fontId="4"/>
  </si>
  <si>
    <t>濱田彬弘</t>
    <rPh sb="0" eb="2">
      <t>ハマダ</t>
    </rPh>
    <rPh sb="2" eb="3">
      <t>アキラ</t>
    </rPh>
    <rPh sb="3" eb="4">
      <t>ヒロシ</t>
    </rPh>
    <phoneticPr fontId="4"/>
  </si>
  <si>
    <t>和田桃子</t>
    <rPh sb="0" eb="4">
      <t>ワダモモコ</t>
    </rPh>
    <phoneticPr fontId="4"/>
  </si>
  <si>
    <t xml:space="preserve">第10回記念
2018年
</t>
    <rPh sb="0" eb="1">
      <t>ダイ</t>
    </rPh>
    <rPh sb="3" eb="4">
      <t>カイ</t>
    </rPh>
    <rPh sb="4" eb="6">
      <t>キネン</t>
    </rPh>
    <rPh sb="12" eb="13">
      <t>ネン</t>
    </rPh>
    <phoneticPr fontId="4"/>
  </si>
  <si>
    <t>山口美由希</t>
    <rPh sb="0" eb="2">
      <t>ヤマグチ</t>
    </rPh>
    <rPh sb="2" eb="3">
      <t>ミ</t>
    </rPh>
    <rPh sb="3" eb="5">
      <t>ユキ</t>
    </rPh>
    <phoneticPr fontId="4"/>
  </si>
  <si>
    <t>東　恵</t>
    <rPh sb="0" eb="1">
      <t>ヒガシ</t>
    </rPh>
    <rPh sb="2" eb="3">
      <t>メグミ</t>
    </rPh>
    <phoneticPr fontId="4"/>
  </si>
  <si>
    <t>橋本真理</t>
    <rPh sb="0" eb="2">
      <t>ハシモト</t>
    </rPh>
    <rPh sb="2" eb="4">
      <t>マリ</t>
    </rPh>
    <phoneticPr fontId="4"/>
  </si>
  <si>
    <t>岸田直也</t>
    <rPh sb="0" eb="2">
      <t>キシダ</t>
    </rPh>
    <rPh sb="2" eb="4">
      <t>ナオヤ</t>
    </rPh>
    <phoneticPr fontId="4"/>
  </si>
  <si>
    <t>大野美南</t>
    <rPh sb="0" eb="2">
      <t>オオノ</t>
    </rPh>
    <rPh sb="2" eb="4">
      <t>ミナミ</t>
    </rPh>
    <phoneticPr fontId="4"/>
  </si>
  <si>
    <t>山下　歩</t>
    <rPh sb="0" eb="2">
      <t>ヤマシタ</t>
    </rPh>
    <rPh sb="3" eb="4">
      <t>アユム</t>
    </rPh>
    <phoneticPr fontId="4"/>
  </si>
  <si>
    <t xml:space="preserve">第11回
2019年
</t>
    <rPh sb="0" eb="1">
      <t>ダイ</t>
    </rPh>
    <rPh sb="3" eb="4">
      <t>カイ</t>
    </rPh>
    <rPh sb="10" eb="11">
      <t>ネン</t>
    </rPh>
    <phoneticPr fontId="4"/>
  </si>
  <si>
    <t>坪田真嘉</t>
    <rPh sb="0" eb="2">
      <t>ツボタ</t>
    </rPh>
    <rPh sb="2" eb="4">
      <t>シンカ</t>
    </rPh>
    <phoneticPr fontId="4"/>
  </si>
  <si>
    <t>永松貴子</t>
    <rPh sb="0" eb="4">
      <t>ナガマツタカコ</t>
    </rPh>
    <phoneticPr fontId="4"/>
  </si>
  <si>
    <t>池尻姫欧</t>
    <rPh sb="0" eb="2">
      <t>イケジリ</t>
    </rPh>
    <rPh sb="2" eb="3">
      <t>ヒメ</t>
    </rPh>
    <rPh sb="3" eb="4">
      <t>オウ</t>
    </rPh>
    <phoneticPr fontId="4"/>
  </si>
  <si>
    <t>土肥祐子</t>
    <rPh sb="0" eb="2">
      <t>ドヒ</t>
    </rPh>
    <rPh sb="2" eb="4">
      <t>ユウコ</t>
    </rPh>
    <phoneticPr fontId="4"/>
  </si>
  <si>
    <t>濱田晴香</t>
    <rPh sb="0" eb="2">
      <t>ハマダ</t>
    </rPh>
    <rPh sb="2" eb="3">
      <t>ハレ</t>
    </rPh>
    <rPh sb="3" eb="4">
      <t>カ</t>
    </rPh>
    <phoneticPr fontId="4"/>
  </si>
  <si>
    <t>川上悠作</t>
    <rPh sb="0" eb="2">
      <t>カワカミ</t>
    </rPh>
    <rPh sb="2" eb="4">
      <t>ユウサク</t>
    </rPh>
    <phoneticPr fontId="4"/>
  </si>
  <si>
    <t>菊池健太郎</t>
    <rPh sb="0" eb="2">
      <t>キクチ</t>
    </rPh>
    <rPh sb="2" eb="5">
      <t>ケンタロウ</t>
    </rPh>
    <phoneticPr fontId="4"/>
  </si>
  <si>
    <t>永里祐次</t>
    <rPh sb="0" eb="4">
      <t>ナガサトユウジ</t>
    </rPh>
    <phoneticPr fontId="4"/>
  </si>
  <si>
    <t>鍵弥初美</t>
    <rPh sb="0" eb="1">
      <t>カギ</t>
    </rPh>
    <rPh sb="1" eb="2">
      <t>ヤ</t>
    </rPh>
    <rPh sb="2" eb="4">
      <t>ハツミ</t>
    </rPh>
    <phoneticPr fontId="4"/>
  </si>
  <si>
    <t>け０５</t>
    <phoneticPr fontId="4"/>
  </si>
  <si>
    <t>け１１</t>
    <phoneticPr fontId="4"/>
  </si>
  <si>
    <t>け３３</t>
    <phoneticPr fontId="4"/>
  </si>
  <si>
    <t>け０６</t>
    <phoneticPr fontId="4"/>
  </si>
  <si>
    <t>け０４</t>
    <phoneticPr fontId="4"/>
  </si>
  <si>
    <t>け１８</t>
    <phoneticPr fontId="4"/>
  </si>
  <si>
    <t>け１３</t>
    <phoneticPr fontId="4"/>
  </si>
  <si>
    <t>け１４</t>
    <phoneticPr fontId="4"/>
  </si>
  <si>
    <t>う１１</t>
    <phoneticPr fontId="4"/>
  </si>
  <si>
    <t>う３０</t>
    <phoneticPr fontId="4"/>
  </si>
  <si>
    <t>う４７</t>
    <phoneticPr fontId="4"/>
  </si>
  <si>
    <t>う４８</t>
    <phoneticPr fontId="4"/>
  </si>
  <si>
    <t>う３６</t>
    <phoneticPr fontId="4"/>
  </si>
  <si>
    <t>う４２</t>
    <phoneticPr fontId="4"/>
  </si>
  <si>
    <t>う５１</t>
    <phoneticPr fontId="4"/>
  </si>
  <si>
    <t>Ａ</t>
    <phoneticPr fontId="4"/>
  </si>
  <si>
    <t>う１２</t>
    <phoneticPr fontId="4"/>
  </si>
  <si>
    <t>う２８</t>
    <phoneticPr fontId="4"/>
  </si>
  <si>
    <t>う２９</t>
    <phoneticPr fontId="4"/>
  </si>
  <si>
    <t>う４９</t>
    <phoneticPr fontId="4"/>
  </si>
  <si>
    <t>う３９</t>
    <phoneticPr fontId="4"/>
  </si>
  <si>
    <t>う４０</t>
    <phoneticPr fontId="4"/>
  </si>
  <si>
    <t>う４３</t>
    <phoneticPr fontId="4"/>
  </si>
  <si>
    <t>Ｂ</t>
    <phoneticPr fontId="4"/>
  </si>
  <si>
    <t>う０３</t>
    <phoneticPr fontId="4"/>
  </si>
  <si>
    <t>う０５</t>
    <phoneticPr fontId="4"/>
  </si>
  <si>
    <t>う１５</t>
    <phoneticPr fontId="4"/>
  </si>
  <si>
    <t>う１７</t>
    <phoneticPr fontId="4"/>
  </si>
  <si>
    <t>う３１</t>
    <phoneticPr fontId="4"/>
  </si>
  <si>
    <t>う４５</t>
    <phoneticPr fontId="4"/>
  </si>
  <si>
    <t>う４６</t>
    <phoneticPr fontId="4"/>
  </si>
  <si>
    <t>う５２</t>
  </si>
  <si>
    <t>う５２</t>
    <phoneticPr fontId="4"/>
  </si>
  <si>
    <t>Ｃ</t>
    <phoneticPr fontId="4"/>
  </si>
  <si>
    <t>む０１</t>
    <phoneticPr fontId="4"/>
  </si>
  <si>
    <t>む０２</t>
    <phoneticPr fontId="4"/>
  </si>
  <si>
    <t>む０４</t>
    <phoneticPr fontId="4"/>
  </si>
  <si>
    <t>む０６</t>
    <phoneticPr fontId="4"/>
  </si>
  <si>
    <t>む１０</t>
    <phoneticPr fontId="4"/>
  </si>
  <si>
    <t>む１２</t>
    <phoneticPr fontId="4"/>
  </si>
  <si>
    <t>む２２</t>
    <phoneticPr fontId="4"/>
  </si>
  <si>
    <t>む２４</t>
    <phoneticPr fontId="4"/>
  </si>
  <si>
    <t>む０８</t>
    <phoneticPr fontId="4"/>
  </si>
  <si>
    <t>む１５</t>
    <phoneticPr fontId="4"/>
  </si>
  <si>
    <t>む２０</t>
    <phoneticPr fontId="4"/>
  </si>
  <si>
    <t>む２１</t>
    <phoneticPr fontId="4"/>
  </si>
  <si>
    <t>む１１</t>
    <phoneticPr fontId="4"/>
  </si>
  <si>
    <t>む１３</t>
    <phoneticPr fontId="4"/>
  </si>
  <si>
    <t>む１６</t>
    <phoneticPr fontId="4"/>
  </si>
  <si>
    <t>む１８</t>
    <phoneticPr fontId="4"/>
  </si>
  <si>
    <t>む２３</t>
    <phoneticPr fontId="4"/>
  </si>
  <si>
    <t>ふ０５</t>
    <phoneticPr fontId="4"/>
  </si>
  <si>
    <t>ふ０８</t>
    <phoneticPr fontId="4"/>
  </si>
  <si>
    <t>ふ１０</t>
    <phoneticPr fontId="4"/>
  </si>
  <si>
    <t>ふ１１</t>
    <phoneticPr fontId="4"/>
  </si>
  <si>
    <t>ふ１５</t>
    <phoneticPr fontId="4"/>
  </si>
  <si>
    <t>ふ１６</t>
    <phoneticPr fontId="4"/>
  </si>
  <si>
    <t>ふ１９</t>
    <phoneticPr fontId="4"/>
  </si>
  <si>
    <t>ふ２０</t>
    <phoneticPr fontId="4"/>
  </si>
  <si>
    <t>ふ０２</t>
    <phoneticPr fontId="4"/>
  </si>
  <si>
    <t>ふ０３</t>
    <phoneticPr fontId="4"/>
  </si>
  <si>
    <t>ふ０４</t>
    <phoneticPr fontId="4"/>
  </si>
  <si>
    <t>ふ０７</t>
    <phoneticPr fontId="4"/>
  </si>
  <si>
    <t>ふ２１</t>
    <phoneticPr fontId="4"/>
  </si>
  <si>
    <t>ふ１４</t>
    <phoneticPr fontId="4"/>
  </si>
  <si>
    <t>あ０７</t>
    <phoneticPr fontId="4"/>
  </si>
  <si>
    <t>あ０１</t>
    <phoneticPr fontId="4"/>
  </si>
  <si>
    <t>あ０９</t>
    <phoneticPr fontId="4"/>
  </si>
  <si>
    <t>あ０２</t>
    <phoneticPr fontId="4"/>
  </si>
  <si>
    <t>あ０８</t>
    <phoneticPr fontId="4"/>
  </si>
  <si>
    <t>あ１１</t>
    <phoneticPr fontId="4"/>
  </si>
  <si>
    <t>あ１２</t>
    <phoneticPr fontId="4"/>
  </si>
  <si>
    <t>あ２０</t>
    <phoneticPr fontId="4"/>
  </si>
  <si>
    <t>あ１４</t>
    <phoneticPr fontId="4"/>
  </si>
  <si>
    <t>あ１０</t>
    <phoneticPr fontId="4"/>
  </si>
  <si>
    <t>あ１９</t>
    <phoneticPr fontId="4"/>
  </si>
  <si>
    <t>あ１７</t>
    <phoneticPr fontId="4"/>
  </si>
  <si>
    <t>あ１３</t>
    <phoneticPr fontId="4"/>
  </si>
  <si>
    <t>あ１８</t>
    <phoneticPr fontId="4"/>
  </si>
  <si>
    <t>あ２１</t>
    <phoneticPr fontId="4"/>
  </si>
  <si>
    <t>き０４</t>
    <phoneticPr fontId="4"/>
  </si>
  <si>
    <t>き０５</t>
    <phoneticPr fontId="4"/>
  </si>
  <si>
    <t>き３８</t>
    <phoneticPr fontId="4"/>
  </si>
  <si>
    <t>き４１</t>
    <phoneticPr fontId="4"/>
  </si>
  <si>
    <t>き３１</t>
    <phoneticPr fontId="4"/>
  </si>
  <si>
    <t>き４０</t>
    <phoneticPr fontId="4"/>
  </si>
  <si>
    <t>き１２</t>
    <phoneticPr fontId="4"/>
  </si>
  <si>
    <t>あん１４</t>
    <phoneticPr fontId="4"/>
  </si>
  <si>
    <t>あん１５</t>
    <phoneticPr fontId="4"/>
  </si>
  <si>
    <t>あん１６</t>
    <phoneticPr fontId="4"/>
  </si>
  <si>
    <t>あん１８</t>
    <phoneticPr fontId="4"/>
  </si>
  <si>
    <t>あん０６</t>
    <phoneticPr fontId="4"/>
  </si>
  <si>
    <t>コンソレーション</t>
    <phoneticPr fontId="4"/>
  </si>
  <si>
    <t>フレンズ</t>
    <phoneticPr fontId="44"/>
  </si>
  <si>
    <t>京セラ</t>
    <rPh sb="0" eb="1">
      <t>キョウ</t>
    </rPh>
    <phoneticPr fontId="44"/>
  </si>
  <si>
    <t>うさかめ</t>
    <phoneticPr fontId="44"/>
  </si>
  <si>
    <t>A</t>
    <phoneticPr fontId="44"/>
  </si>
  <si>
    <t>C</t>
    <phoneticPr fontId="44"/>
  </si>
  <si>
    <t>村田TC</t>
    <rPh sb="0" eb="2">
      <t>ムラタ</t>
    </rPh>
    <phoneticPr fontId="44"/>
  </si>
  <si>
    <t>B</t>
    <phoneticPr fontId="44"/>
  </si>
  <si>
    <t>アビック</t>
    <phoneticPr fontId="44"/>
  </si>
  <si>
    <t>アン</t>
    <phoneticPr fontId="44"/>
  </si>
  <si>
    <t>ヴァース</t>
    <phoneticPr fontId="44"/>
  </si>
  <si>
    <t>すこやかの杜</t>
    <rPh sb="5" eb="6">
      <t>モリ</t>
    </rPh>
    <phoneticPr fontId="44"/>
  </si>
  <si>
    <t>おくのの</t>
    <phoneticPr fontId="44"/>
  </si>
  <si>
    <r>
      <t>1位・２位ひばり、</t>
    </r>
    <r>
      <rPr>
        <b/>
        <sz val="12"/>
        <color indexed="17"/>
        <rFont val="ＭＳ Ｐゴシック"/>
        <family val="3"/>
        <charset val="128"/>
      </rPr>
      <t>３位すこやか待機</t>
    </r>
    <rPh sb="1" eb="2">
      <t>イ</t>
    </rPh>
    <rPh sb="4" eb="5">
      <t>イ</t>
    </rPh>
    <rPh sb="10" eb="11">
      <t>イ</t>
    </rPh>
    <rPh sb="15" eb="17">
      <t>タイキ</t>
    </rPh>
    <phoneticPr fontId="4"/>
  </si>
  <si>
    <r>
      <t>1位・２位ひばり、</t>
    </r>
    <r>
      <rPr>
        <b/>
        <sz val="12"/>
        <color rgb="FFFF0000"/>
        <rFont val="ＭＳ Ｐゴシック"/>
        <family val="3"/>
        <charset val="128"/>
      </rPr>
      <t>３位おくのの待機</t>
    </r>
    <rPh sb="1" eb="2">
      <t>イ</t>
    </rPh>
    <rPh sb="4" eb="5">
      <t>イ</t>
    </rPh>
    <rPh sb="10" eb="11">
      <t>イ</t>
    </rPh>
    <rPh sb="15" eb="17">
      <t>タイキ</t>
    </rPh>
    <phoneticPr fontId="4"/>
  </si>
  <si>
    <r>
      <t>１・２位ひばり、</t>
    </r>
    <r>
      <rPr>
        <b/>
        <sz val="12"/>
        <color rgb="FFFF0000"/>
        <rFont val="ＭＳ Ｐゴシック"/>
        <family val="3"/>
        <charset val="128"/>
      </rPr>
      <t>３位おくのの</t>
    </r>
    <rPh sb="3" eb="4">
      <t>イ</t>
    </rPh>
    <rPh sb="9" eb="10">
      <t>イ</t>
    </rPh>
    <phoneticPr fontId="44"/>
  </si>
  <si>
    <r>
      <t>１・２位ひばり、</t>
    </r>
    <r>
      <rPr>
        <b/>
        <sz val="12"/>
        <color rgb="FF00B050"/>
        <rFont val="ＭＳ Ｐゴシック"/>
        <family val="3"/>
        <charset val="128"/>
      </rPr>
      <t>３位すこやかの杜</t>
    </r>
    <rPh sb="3" eb="4">
      <t>イ</t>
    </rPh>
    <rPh sb="9" eb="10">
      <t>イ</t>
    </rPh>
    <rPh sb="15" eb="16">
      <t>モリ</t>
    </rPh>
    <phoneticPr fontId="44"/>
  </si>
  <si>
    <t>トーナメントは全て１セットマッチ（5-5ＴＢ）</t>
    <rPh sb="7" eb="8">
      <t>スベ</t>
    </rPh>
    <phoneticPr fontId="4"/>
  </si>
  <si>
    <t>　１セットマッチ（５－５ＴＢ　ノーアド方式）　予選とトーナメント１Rは全試合消化</t>
    <rPh sb="23" eb="25">
      <t>ヨセン</t>
    </rPh>
    <rPh sb="35" eb="38">
      <t>ゼンシアイ</t>
    </rPh>
    <rPh sb="38" eb="40">
      <t>ショウカ</t>
    </rPh>
    <phoneticPr fontId="4"/>
  </si>
  <si>
    <t>No.2</t>
    <phoneticPr fontId="4"/>
  </si>
  <si>
    <t>東近江市民大会　メンバー表</t>
    <rPh sb="0" eb="4">
      <t>ヒガシオウミシ</t>
    </rPh>
    <rPh sb="4" eb="5">
      <t>ミン</t>
    </rPh>
    <rPh sb="5" eb="7">
      <t>タイカイ</t>
    </rPh>
    <rPh sb="12" eb="13">
      <t>ヒョウ</t>
    </rPh>
    <phoneticPr fontId="4"/>
  </si>
  <si>
    <t>3位決定戦</t>
    <rPh sb="1" eb="2">
      <t>イ</t>
    </rPh>
    <rPh sb="2" eb="5">
      <t>ケッテイセン</t>
    </rPh>
    <phoneticPr fontId="44"/>
  </si>
  <si>
    <r>
      <t xml:space="preserve">↓ひばり </t>
    </r>
    <r>
      <rPr>
        <b/>
        <sz val="12"/>
        <color indexed="17"/>
        <rFont val="ＭＳ Ｐゴシック"/>
        <family val="3"/>
        <charset val="128"/>
      </rPr>
      <t>　</t>
    </r>
    <r>
      <rPr>
        <b/>
        <sz val="12"/>
        <color indexed="8"/>
        <rFont val="ＭＳ Ｐゴシック"/>
        <family val="3"/>
        <charset val="128"/>
      </rPr>
      <t>8：30までに全員そろって本部に出席を届ける</t>
    </r>
    <rPh sb="13" eb="15">
      <t>ゼンイン</t>
    </rPh>
    <rPh sb="19" eb="21">
      <t>ホンブ</t>
    </rPh>
    <rPh sb="22" eb="24">
      <t>シュッセキ</t>
    </rPh>
    <rPh sb="25" eb="26">
      <t>トド</t>
    </rPh>
    <phoneticPr fontId="4"/>
  </si>
  <si>
    <r>
      <t>↓</t>
    </r>
    <r>
      <rPr>
        <b/>
        <sz val="14"/>
        <color indexed="17"/>
        <rFont val="ＭＳ Ｐゴシック"/>
        <family val="3"/>
        <charset val="128"/>
      </rPr>
      <t>すこやか</t>
    </r>
    <r>
      <rPr>
        <b/>
        <sz val="14"/>
        <color indexed="8"/>
        <rFont val="ＭＳ Ｐゴシック"/>
        <family val="3"/>
        <charset val="128"/>
      </rPr>
      <t>　８：30までに全員そろってから本部に出席を届ける</t>
    </r>
    <phoneticPr fontId="1" type="Hiragana" alignment="distributed"/>
  </si>
  <si>
    <t>↓ひばり　8：30 までに全員そろって本部に出席を届ける</t>
    <rPh sb="13" eb="15">
      <t>ゼンイン</t>
    </rPh>
    <rPh sb="19" eb="21">
      <t>ホンブ</t>
    </rPh>
    <rPh sb="22" eb="24">
      <t>シュッセキ</t>
    </rPh>
    <rPh sb="25" eb="26">
      <t>トド</t>
    </rPh>
    <phoneticPr fontId="4"/>
  </si>
  <si>
    <r>
      <t>↓</t>
    </r>
    <r>
      <rPr>
        <b/>
        <sz val="12"/>
        <color rgb="FFFF0000"/>
        <rFont val="ＭＳ Ｐゴシック"/>
        <family val="3"/>
        <charset val="128"/>
      </rPr>
      <t>おくのの</t>
    </r>
    <r>
      <rPr>
        <b/>
        <sz val="12"/>
        <color theme="1"/>
        <rFont val="ＭＳ Ｐゴシック"/>
        <family val="3"/>
        <charset val="128"/>
      </rPr>
      <t>　8：30 までに全員そろって本部に出席を届ける</t>
    </r>
    <rPh sb="14" eb="16">
      <t>ゼンイン</t>
    </rPh>
    <rPh sb="20" eb="22">
      <t>ホンブ</t>
    </rPh>
    <rPh sb="23" eb="25">
      <t>シュッセキ</t>
    </rPh>
    <rPh sb="26" eb="27">
      <t>トド</t>
    </rPh>
    <phoneticPr fontId="4"/>
  </si>
  <si>
    <t>あん０４</t>
    <phoneticPr fontId="4"/>
  </si>
  <si>
    <t>④取得セット率　⑤取得ゲーム率　⑤くじ引き</t>
    <rPh sb="1" eb="3">
      <t>シュトク</t>
    </rPh>
    <rPh sb="6" eb="7">
      <t>リツ</t>
    </rPh>
    <rPh sb="9" eb="11">
      <t>シュトク</t>
    </rPh>
    <rPh sb="14" eb="15">
      <t>リツ</t>
    </rPh>
    <rPh sb="19" eb="20">
      <t>ビ</t>
    </rPh>
    <phoneticPr fontId="4"/>
  </si>
  <si>
    <t>①完了試合数　②勝ち数　③直接対決</t>
    <rPh sb="1" eb="5">
      <t>カンリョウシアイ</t>
    </rPh>
    <rPh sb="5" eb="6">
      <t>スウ</t>
    </rPh>
    <rPh sb="8" eb="9">
      <t>カ</t>
    </rPh>
    <rPh sb="10" eb="11">
      <t>スウ</t>
    </rPh>
    <rPh sb="13" eb="17">
      <t>チョクセツタイケツ</t>
    </rPh>
    <phoneticPr fontId="4"/>
  </si>
  <si>
    <t>B</t>
    <phoneticPr fontId="4"/>
  </si>
  <si>
    <t>⑤</t>
    <phoneticPr fontId="4"/>
  </si>
  <si>
    <t>➅</t>
    <phoneticPr fontId="44"/>
  </si>
  <si>
    <t>0-2</t>
    <phoneticPr fontId="44"/>
  </si>
  <si>
    <t>３位</t>
    <rPh sb="1" eb="2">
      <t>イ</t>
    </rPh>
    <phoneticPr fontId="44"/>
  </si>
  <si>
    <t>③</t>
    <phoneticPr fontId="44"/>
  </si>
  <si>
    <t>⑤</t>
    <phoneticPr fontId="44"/>
  </si>
  <si>
    <t>うさかめB</t>
    <phoneticPr fontId="44"/>
  </si>
  <si>
    <t>アンヴァース</t>
    <phoneticPr fontId="44"/>
  </si>
  <si>
    <t>Ｋテニスカレッジ</t>
    <phoneticPr fontId="4"/>
  </si>
  <si>
    <t>アビックA</t>
    <phoneticPr fontId="4"/>
  </si>
  <si>
    <t>2-0</t>
    <phoneticPr fontId="44"/>
  </si>
  <si>
    <t>1-1</t>
    <phoneticPr fontId="44"/>
  </si>
  <si>
    <t>A</t>
    <phoneticPr fontId="44"/>
  </si>
  <si>
    <t>うさかめC</t>
    <phoneticPr fontId="4"/>
  </si>
  <si>
    <t>-</t>
    <phoneticPr fontId="44"/>
  </si>
  <si>
    <t>うさかめA</t>
    <phoneticPr fontId="4"/>
  </si>
  <si>
    <t>フレンズB</t>
    <phoneticPr fontId="44"/>
  </si>
  <si>
    <t>村田TCA</t>
    <rPh sb="0" eb="2">
      <t>ムラタ</t>
    </rPh>
    <phoneticPr fontId="4"/>
  </si>
  <si>
    <t>村田TCB</t>
    <rPh sb="0" eb="2">
      <t>ムラタ</t>
    </rPh>
    <phoneticPr fontId="4"/>
  </si>
  <si>
    <t>フレンズA</t>
    <phoneticPr fontId="44"/>
  </si>
  <si>
    <t>5-0</t>
    <phoneticPr fontId="44"/>
  </si>
  <si>
    <t>3-2</t>
    <phoneticPr fontId="44"/>
  </si>
  <si>
    <t>3-2　3-2</t>
    <phoneticPr fontId="44"/>
  </si>
  <si>
    <t>4-1</t>
    <phoneticPr fontId="44"/>
  </si>
  <si>
    <t>3-1</t>
    <phoneticPr fontId="44"/>
  </si>
  <si>
    <t>うさかめA</t>
    <phoneticPr fontId="44"/>
  </si>
  <si>
    <t>アンヴァーズ</t>
    <phoneticPr fontId="44"/>
  </si>
  <si>
    <t>フレンズA</t>
    <phoneticPr fontId="4"/>
  </si>
  <si>
    <t>うさかめA</t>
    <phoneticPr fontId="4"/>
  </si>
  <si>
    <t>本多勇輝</t>
    <rPh sb="0" eb="2">
      <t>ホンダ</t>
    </rPh>
    <rPh sb="2" eb="4">
      <t>ユウキ</t>
    </rPh>
    <phoneticPr fontId="4"/>
  </si>
  <si>
    <t>木村善和</t>
    <rPh sb="0" eb="2">
      <t>キムラ</t>
    </rPh>
    <rPh sb="2" eb="4">
      <t>ヨシカズ</t>
    </rPh>
    <phoneticPr fontId="4"/>
  </si>
  <si>
    <t>古市卓志</t>
    <rPh sb="0" eb="4">
      <t>フルイチタクシ</t>
    </rPh>
    <phoneticPr fontId="4"/>
  </si>
  <si>
    <t>平塚聡</t>
    <rPh sb="0" eb="3">
      <t>ヒラツカサトシ</t>
    </rPh>
    <phoneticPr fontId="4"/>
  </si>
  <si>
    <t>竹田圭佑</t>
    <rPh sb="0" eb="2">
      <t>タケダ</t>
    </rPh>
    <rPh sb="2" eb="4">
      <t>ケイスケ</t>
    </rPh>
    <phoneticPr fontId="4"/>
  </si>
  <si>
    <t>渡辺哲</t>
    <rPh sb="0" eb="2">
      <t>ワタナベ</t>
    </rPh>
    <rPh sb="2" eb="3">
      <t>テツ</t>
    </rPh>
    <phoneticPr fontId="4"/>
  </si>
  <si>
    <t>牛道雄介</t>
    <rPh sb="0" eb="2">
      <t>ウシミチ</t>
    </rPh>
    <rPh sb="2" eb="4">
      <t>ユウスケ</t>
    </rPh>
    <phoneticPr fontId="4"/>
  </si>
  <si>
    <t>松本啓吾</t>
    <rPh sb="0" eb="2">
      <t>マツモト</t>
    </rPh>
    <rPh sb="2" eb="3">
      <t>ケイ</t>
    </rPh>
    <rPh sb="3" eb="4">
      <t>ゴ</t>
    </rPh>
    <phoneticPr fontId="4"/>
  </si>
  <si>
    <t>藤村加代子</t>
    <rPh sb="0" eb="2">
      <t>フジムラ</t>
    </rPh>
    <rPh sb="2" eb="5">
      <t>カヨコ</t>
    </rPh>
    <phoneticPr fontId="4"/>
  </si>
  <si>
    <t>田中由紀</t>
    <rPh sb="0" eb="2">
      <t>タナカ</t>
    </rPh>
    <rPh sb="2" eb="4">
      <t>ユキ</t>
    </rPh>
    <phoneticPr fontId="4"/>
  </si>
  <si>
    <t>今井順子</t>
    <rPh sb="0" eb="4">
      <t>イマイジュンコ</t>
    </rPh>
    <phoneticPr fontId="4"/>
  </si>
  <si>
    <t>第16回東近江市民大会　（Super Cup） メンバー表</t>
    <rPh sb="4" eb="8">
      <t>ヒガシオウミシ</t>
    </rPh>
    <rPh sb="8" eb="9">
      <t>ミン</t>
    </rPh>
    <rPh sb="9" eb="11">
      <t>タイカイ</t>
    </rPh>
    <phoneticPr fontId="4"/>
  </si>
  <si>
    <t>3-0</t>
    <phoneticPr fontId="44"/>
  </si>
  <si>
    <t>第16回東近江市民大会（SUPER CUP）　2020.11.08</t>
    <rPh sb="0" eb="1">
      <t>ダイ</t>
    </rPh>
    <rPh sb="3" eb="4">
      <t>カイ</t>
    </rPh>
    <rPh sb="4" eb="5">
      <t>ヒガシ</t>
    </rPh>
    <rPh sb="5" eb="7">
      <t>オウミ</t>
    </rPh>
    <rPh sb="7" eb="8">
      <t>シ</t>
    </rPh>
    <rPh sb="8" eb="9">
      <t>ミン</t>
    </rPh>
    <rPh sb="9" eb="11">
      <t>タイカイ</t>
    </rPh>
    <phoneticPr fontId="4"/>
  </si>
  <si>
    <t>３位 うさかめＡ</t>
    <rPh sb="1" eb="2">
      <t>イ</t>
    </rPh>
    <phoneticPr fontId="4"/>
  </si>
  <si>
    <t>４位　アンヴァース</t>
    <rPh sb="1" eb="2">
      <t>イ</t>
    </rPh>
    <phoneticPr fontId="4"/>
  </si>
  <si>
    <t>準優勝　フレンズＡ</t>
    <rPh sb="0" eb="3">
      <t>ジュンユウショウ</t>
    </rPh>
    <phoneticPr fontId="4"/>
  </si>
  <si>
    <t>優勝　　Ｋテニスカレッジ</t>
    <rPh sb="0" eb="2">
      <t>ユウショウ</t>
    </rPh>
    <phoneticPr fontId="4"/>
  </si>
  <si>
    <t>第12回
2020年
市民大会</t>
    <rPh sb="0" eb="1">
      <t>ダイ</t>
    </rPh>
    <rPh sb="3" eb="4">
      <t>カイ</t>
    </rPh>
    <rPh sb="10" eb="11">
      <t>ネン</t>
    </rPh>
    <rPh sb="12" eb="16">
      <t>シミンタイカイ</t>
    </rPh>
    <phoneticPr fontId="4"/>
  </si>
  <si>
    <t>本多姫欧</t>
    <rPh sb="0" eb="2">
      <t>ホンダ</t>
    </rPh>
    <rPh sb="2" eb="3">
      <t>ヒメ</t>
    </rPh>
    <rPh sb="3" eb="4">
      <t>オウ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</si>
</sst>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000"/>
    <numFmt numFmtId="177" formatCode="#&quot;位&quot;"/>
    <numFmt numFmtId="178" formatCode="0&quot;勝&quot;"/>
    <numFmt numFmtId="179" formatCode="0&quot;敗&quot;"/>
    <numFmt numFmtId="180" formatCode="0&quot;セット&quot;"/>
    <numFmt numFmtId="181" formatCode="0&quot;人&quot;"/>
    <numFmt numFmtId="182" formatCode="0_);[Red]\(0\)"/>
  </numFmts>
  <fonts count="68">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b/>
      <sz val="11"/>
      <color indexed="8"/>
      <name val="ＭＳ Ｐゴシック"/>
      <family val="3"/>
      <charset val="128"/>
    </font>
    <font>
      <sz val="6"/>
      <name val="ＭＳ Ｐゴシック"/>
      <family val="3"/>
      <charset val="128"/>
    </font>
    <font>
      <b/>
      <sz val="12"/>
      <color indexed="8"/>
      <name val="ＭＳ Ｐゴシック"/>
      <family val="3"/>
      <charset val="128"/>
    </font>
    <font>
      <b/>
      <sz val="11"/>
      <color indexed="10"/>
      <name val="ＭＳ Ｐゴシック"/>
      <family val="3"/>
      <charset val="128"/>
    </font>
    <font>
      <b/>
      <sz val="10"/>
      <color indexed="8"/>
      <name val="ＭＳ Ｐゴシック"/>
      <family val="3"/>
      <charset val="128"/>
    </font>
    <font>
      <b/>
      <sz val="11"/>
      <name val="ＭＳ Ｐゴシック"/>
      <family val="3"/>
      <charset val="128"/>
    </font>
    <font>
      <sz val="11"/>
      <color indexed="8"/>
      <name val="ＭＳ Ｐゴシック"/>
      <family val="3"/>
      <charset val="128"/>
    </font>
    <font>
      <b/>
      <sz val="18"/>
      <color indexed="8"/>
      <name val="ＭＳ Ｐゴシック"/>
      <family val="3"/>
      <charset val="128"/>
    </font>
    <font>
      <b/>
      <sz val="9"/>
      <color indexed="8"/>
      <name val="ＭＳ Ｐゴシック"/>
      <family val="3"/>
      <charset val="128"/>
    </font>
    <font>
      <b/>
      <sz val="11"/>
      <color indexed="8"/>
      <name val="ＭＳ Ｐゴシック"/>
      <family val="3"/>
      <charset val="128"/>
    </font>
    <font>
      <sz val="11"/>
      <name val="ＭＳ Ｐゴシック"/>
      <family val="3"/>
      <charset val="128"/>
    </font>
    <font>
      <b/>
      <sz val="11"/>
      <color indexed="8"/>
      <name val="ＭＳ ゴシック"/>
      <family val="3"/>
      <charset val="128"/>
    </font>
    <font>
      <b/>
      <sz val="11"/>
      <color indexed="10"/>
      <name val="ＭＳ ゴシック"/>
      <family val="3"/>
      <charset val="128"/>
    </font>
    <font>
      <b/>
      <sz val="16"/>
      <name val="ＭＳ Ｐゴシック"/>
      <family val="3"/>
      <charset val="128"/>
    </font>
    <font>
      <b/>
      <sz val="16"/>
      <color indexed="10"/>
      <name val="ＭＳ Ｐゴシック"/>
      <family val="3"/>
      <charset val="128"/>
    </font>
    <font>
      <sz val="11"/>
      <color theme="1"/>
      <name val="ＭＳ Ｐゴシック"/>
      <family val="3"/>
      <charset val="128"/>
      <scheme val="minor"/>
    </font>
    <font>
      <b/>
      <sz val="11"/>
      <color rgb="FFFF0000"/>
      <name val="ＭＳ Ｐゴシック"/>
      <family val="3"/>
      <charset val="128"/>
    </font>
    <font>
      <b/>
      <sz val="11"/>
      <color theme="1"/>
      <name val="ＭＳ Ｐゴシック"/>
      <family val="3"/>
      <charset val="128"/>
    </font>
    <font>
      <sz val="11"/>
      <color rgb="FFFF0000"/>
      <name val="ＭＳ Ｐゴシック"/>
      <family val="3"/>
      <charset val="128"/>
    </font>
    <font>
      <sz val="11"/>
      <color theme="1"/>
      <name val="HGｺﾞｼｯｸE"/>
      <family val="3"/>
      <charset val="128"/>
    </font>
    <font>
      <b/>
      <sz val="11"/>
      <name val="ＭＳ Ｐゴシック"/>
      <family val="3"/>
      <charset val="128"/>
      <scheme val="minor"/>
    </font>
    <font>
      <b/>
      <sz val="11"/>
      <color indexed="8"/>
      <name val="ＭＳ Ｐゴシック"/>
      <family val="3"/>
      <charset val="128"/>
      <scheme val="minor"/>
    </font>
    <font>
      <b/>
      <sz val="11"/>
      <name val="HG創英角ｺﾞｼｯｸUB"/>
      <family val="3"/>
      <charset val="128"/>
    </font>
    <font>
      <b/>
      <sz val="11"/>
      <name val="HGS明朝B"/>
      <family val="1"/>
      <charset val="128"/>
    </font>
    <font>
      <b/>
      <sz val="11"/>
      <color rgb="FFFF0000"/>
      <name val="ＭＳ Ｐゴシック"/>
      <family val="3"/>
      <charset val="128"/>
      <scheme val="minor"/>
    </font>
    <font>
      <sz val="11"/>
      <name val="HG創英角ｺﾞｼｯｸUB"/>
      <family val="3"/>
      <charset val="128"/>
    </font>
    <font>
      <sz val="11"/>
      <name val="HGS明朝B"/>
      <family val="1"/>
      <charset val="128"/>
    </font>
    <font>
      <sz val="11"/>
      <color theme="0" tint="-0.14999847407452621"/>
      <name val="ＭＳ Ｐゴシック"/>
      <family val="3"/>
      <charset val="128"/>
    </font>
    <font>
      <b/>
      <sz val="11"/>
      <color theme="1"/>
      <name val="ＭＳ Ｐゴシック"/>
      <family val="3"/>
      <charset val="128"/>
      <scheme val="minor"/>
    </font>
    <font>
      <sz val="11"/>
      <color theme="1"/>
      <name val="HG創英角ｺﾞｼｯｸUB"/>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b/>
      <sz val="11"/>
      <name val="BIZ UDP明朝 Medium"/>
      <family val="1"/>
      <charset val="128"/>
    </font>
    <font>
      <b/>
      <sz val="11"/>
      <color indexed="10"/>
      <name val="ＭＳ Ｐゴシック"/>
      <family val="3"/>
      <charset val="128"/>
      <scheme val="minor"/>
    </font>
    <font>
      <b/>
      <sz val="9"/>
      <color theme="1"/>
      <name val="ＭＳ Ｐゴシック"/>
      <family val="3"/>
      <charset val="128"/>
    </font>
    <font>
      <sz val="11"/>
      <color theme="1"/>
      <name val="ＭＳ Ｐゴシック"/>
      <family val="3"/>
      <charset val="128"/>
    </font>
    <font>
      <b/>
      <sz val="11"/>
      <name val="MS PGothic"/>
      <family val="3"/>
      <charset val="128"/>
    </font>
    <font>
      <b/>
      <sz val="11"/>
      <color rgb="FF000000"/>
      <name val="MS PGothic"/>
      <family val="3"/>
      <charset val="128"/>
    </font>
    <font>
      <b/>
      <sz val="11"/>
      <color rgb="FFFF0000"/>
      <name val="MS PGothic"/>
      <family val="3"/>
      <charset val="128"/>
    </font>
    <font>
      <b/>
      <sz val="11"/>
      <color rgb="FF000000"/>
      <name val="ＭＳ Ｐゴシック"/>
      <family val="3"/>
      <charset val="128"/>
    </font>
    <font>
      <sz val="6"/>
      <name val="ＭＳ Ｐゴシック"/>
      <family val="3"/>
      <charset val="128"/>
      <scheme val="minor"/>
    </font>
    <font>
      <b/>
      <i/>
      <sz val="11"/>
      <color theme="1"/>
      <name val="ＭＳ Ｐゴシック"/>
      <family val="3"/>
      <charset val="128"/>
    </font>
    <font>
      <b/>
      <sz val="18"/>
      <color theme="1"/>
      <name val="ＭＳ Ｐゴシック"/>
      <family val="3"/>
      <charset val="128"/>
    </font>
    <font>
      <b/>
      <sz val="18"/>
      <color rgb="FFFF0000"/>
      <name val="ＭＳ Ｐゴシック"/>
      <family val="3"/>
      <charset val="128"/>
    </font>
    <font>
      <b/>
      <sz val="12"/>
      <color indexed="17"/>
      <name val="ＭＳ Ｐゴシック"/>
      <family val="3"/>
      <charset val="128"/>
    </font>
    <font>
      <b/>
      <sz val="48"/>
      <color theme="1"/>
      <name val="ＭＳ Ｐゴシック"/>
      <family val="3"/>
      <charset val="128"/>
    </font>
    <font>
      <b/>
      <sz val="16"/>
      <color rgb="FF7030A0"/>
      <name val="ＭＳ Ｐゴシック"/>
      <family val="3"/>
      <charset val="128"/>
    </font>
    <font>
      <b/>
      <sz val="14"/>
      <color theme="1"/>
      <name val="ＭＳ Ｐゴシック"/>
      <family val="3"/>
      <charset val="128"/>
    </font>
    <font>
      <b/>
      <sz val="10"/>
      <color theme="1"/>
      <name val="ＭＳ Ｐゴシック"/>
      <family val="3"/>
      <charset val="128"/>
    </font>
    <font>
      <b/>
      <sz val="14"/>
      <color rgb="FF00B050"/>
      <name val="ＭＳ Ｐゴシック"/>
      <family val="3"/>
      <charset val="128"/>
    </font>
    <font>
      <b/>
      <sz val="14"/>
      <color rgb="FFFF0000"/>
      <name val="ＭＳ Ｐゴシック"/>
      <family val="3"/>
      <charset val="128"/>
    </font>
    <font>
      <b/>
      <sz val="12"/>
      <color rgb="FF00B050"/>
      <name val="ＭＳ Ｐゴシック"/>
      <family val="3"/>
      <charset val="128"/>
    </font>
    <font>
      <b/>
      <sz val="20"/>
      <color theme="1"/>
      <name val="ＭＳ Ｐゴシック"/>
      <family val="3"/>
      <charset val="128"/>
    </font>
    <font>
      <b/>
      <sz val="14"/>
      <color indexed="17"/>
      <name val="ＭＳ Ｐゴシック"/>
      <family val="3"/>
      <charset val="128"/>
    </font>
    <font>
      <b/>
      <sz val="14"/>
      <color indexed="8"/>
      <name val="ＭＳ Ｐゴシック"/>
      <family val="3"/>
      <charset val="128"/>
    </font>
    <font>
      <b/>
      <i/>
      <sz val="12"/>
      <color theme="1"/>
      <name val="ＭＳ Ｐゴシック"/>
      <family val="3"/>
      <charset val="128"/>
    </font>
    <font>
      <b/>
      <sz val="48"/>
      <color rgb="FFFF0000"/>
      <name val="ＭＳ Ｐゴシック"/>
      <family val="3"/>
      <charset val="128"/>
    </font>
    <font>
      <b/>
      <i/>
      <sz val="11"/>
      <color rgb="FFFF0000"/>
      <name val="ＭＳ Ｐゴシック"/>
      <family val="3"/>
      <charset val="128"/>
    </font>
    <font>
      <b/>
      <sz val="11"/>
      <color rgb="FF00B050"/>
      <name val="ＭＳ Ｐゴシック"/>
      <family val="3"/>
      <charset val="128"/>
    </font>
    <font>
      <b/>
      <sz val="48"/>
      <color rgb="FF00B050"/>
      <name val="ＭＳ Ｐゴシック"/>
      <family val="3"/>
      <charset val="128"/>
    </font>
    <font>
      <b/>
      <i/>
      <sz val="11"/>
      <color rgb="FF00B050"/>
      <name val="ＭＳ Ｐゴシック"/>
      <family val="3"/>
      <charset val="128"/>
    </font>
    <font>
      <b/>
      <i/>
      <sz val="12"/>
      <color rgb="FF00B050"/>
      <name val="ＭＳ Ｐゴシック"/>
      <family val="3"/>
      <charset val="128"/>
    </font>
    <font>
      <b/>
      <sz val="20"/>
      <color theme="1"/>
      <name val="ＭＳ Ｐゴシック"/>
      <family val="3"/>
      <charset val="128"/>
      <scheme val="minor"/>
    </font>
    <font>
      <b/>
      <sz val="22"/>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6">
    <border>
      <left/>
      <right/>
      <top/>
      <bottom/>
      <diagonal/>
    </border>
    <border>
      <left style="medium">
        <color indexed="64"/>
      </left>
      <right/>
      <top/>
      <bottom/>
      <diagonal/>
    </border>
    <border>
      <left style="thin">
        <color indexed="64"/>
      </left>
      <right/>
      <top/>
      <bottom/>
      <diagonal/>
    </border>
    <border>
      <left/>
      <right style="thin">
        <color indexed="64"/>
      </right>
      <top/>
      <bottom/>
      <diagonal/>
    </border>
    <border>
      <left/>
      <right style="double">
        <color indexed="64"/>
      </right>
      <top/>
      <bottom/>
      <diagonal/>
    </border>
    <border>
      <left/>
      <right style="medium">
        <color indexed="64"/>
      </right>
      <top/>
      <bottom/>
      <diagonal/>
    </border>
    <border>
      <left style="medium">
        <color indexed="64"/>
      </left>
      <right style="medium">
        <color indexed="64"/>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bottom/>
      <diagonal/>
    </border>
    <border>
      <left style="double">
        <color indexed="64"/>
      </left>
      <right/>
      <top/>
      <bottom style="thin">
        <color indexed="64"/>
      </bottom>
      <diagonal/>
    </border>
    <border>
      <left style="thin">
        <color indexed="64"/>
      </left>
      <right/>
      <top/>
      <bottom style="medium">
        <color indexed="10"/>
      </bottom>
      <diagonal/>
    </border>
    <border>
      <left/>
      <right/>
      <top/>
      <bottom style="medium">
        <color indexed="10"/>
      </bottom>
      <diagonal/>
    </border>
    <border>
      <left/>
      <right style="thin">
        <color indexed="64"/>
      </right>
      <top/>
      <bottom style="medium">
        <color indexed="10"/>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double">
        <color indexed="64"/>
      </top>
      <bottom/>
      <diagonal/>
    </border>
    <border>
      <left/>
      <right style="medium">
        <color indexed="64"/>
      </right>
      <top style="double">
        <color indexed="64"/>
      </top>
      <bottom/>
      <diagonal/>
    </border>
    <border>
      <left/>
      <right style="hair">
        <color indexed="64"/>
      </right>
      <top style="medium">
        <color indexed="64"/>
      </top>
      <bottom/>
      <diagonal/>
    </border>
    <border>
      <left/>
      <right style="hair">
        <color indexed="64"/>
      </right>
      <top/>
      <bottom/>
      <diagonal/>
    </border>
    <border>
      <left style="double">
        <color indexed="64"/>
      </left>
      <right style="hair">
        <color indexed="64"/>
      </right>
      <top style="double">
        <color indexed="64"/>
      </top>
      <bottom style="double">
        <color indexed="64"/>
      </bottom>
      <diagonal/>
    </border>
    <border>
      <left/>
      <right style="hair">
        <color indexed="64"/>
      </right>
      <top style="double">
        <color indexed="64"/>
      </top>
      <bottom/>
      <diagonal/>
    </border>
    <border>
      <left style="dashed">
        <color indexed="64"/>
      </left>
      <right/>
      <top/>
      <bottom/>
      <diagonal/>
    </border>
    <border>
      <left style="double">
        <color indexed="64"/>
      </left>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right/>
      <top style="medium">
        <color indexed="10"/>
      </top>
      <bottom/>
      <diagonal/>
    </border>
    <border>
      <left/>
      <right style="double">
        <color indexed="64"/>
      </right>
      <top/>
      <bottom style="thin">
        <color indexed="64"/>
      </bottom>
      <diagonal/>
    </border>
    <border>
      <left style="hair">
        <color indexed="64"/>
      </left>
      <right/>
      <top/>
      <bottom style="medium">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dashed">
        <color indexed="64"/>
      </top>
      <bottom/>
      <diagonal/>
    </border>
    <border>
      <left style="dashed">
        <color indexed="64"/>
      </left>
      <right style="medium">
        <color indexed="64"/>
      </right>
      <top style="dashed">
        <color indexed="64"/>
      </top>
      <bottom style="double">
        <color indexed="64"/>
      </bottom>
      <diagonal/>
    </border>
    <border>
      <left style="medium">
        <color indexed="64"/>
      </left>
      <right style="dashed">
        <color indexed="64"/>
      </right>
      <top style="double">
        <color indexed="64"/>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bottom style="dashed">
        <color indexed="64"/>
      </bottom>
      <diagonal/>
    </border>
    <border>
      <left style="medium">
        <color indexed="64"/>
      </left>
      <right style="dashed">
        <color indexed="64"/>
      </right>
      <top style="dashed">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hair">
        <color indexed="64"/>
      </right>
      <top/>
      <bottom style="double">
        <color indexed="64"/>
      </bottom>
      <diagonal/>
    </border>
    <border>
      <left style="hair">
        <color indexed="64"/>
      </left>
      <right/>
      <top/>
      <bottom/>
      <diagonal/>
    </border>
    <border>
      <left style="hair">
        <color indexed="64"/>
      </left>
      <right/>
      <top/>
      <bottom style="double">
        <color indexed="64"/>
      </bottom>
      <diagonal/>
    </border>
    <border>
      <left style="dashed">
        <color indexed="64"/>
      </left>
      <right style="medium">
        <color indexed="64"/>
      </right>
      <top style="double">
        <color indexed="64"/>
      </top>
      <bottom style="dashed">
        <color indexed="64"/>
      </bottom>
      <diagonal/>
    </border>
    <border>
      <left style="dashed">
        <color indexed="64"/>
      </left>
      <right style="medium">
        <color indexed="64"/>
      </right>
      <top style="dashed">
        <color indexed="64"/>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medium">
        <color indexed="64"/>
      </right>
      <top style="medium">
        <color indexed="64"/>
      </top>
      <bottom style="medium">
        <color indexed="64"/>
      </bottom>
      <diagonal/>
    </border>
    <border>
      <left/>
      <right style="dotted">
        <color indexed="64"/>
      </right>
      <top/>
      <bottom/>
      <diagonal/>
    </border>
    <border>
      <left style="dotted">
        <color indexed="64"/>
      </left>
      <right/>
      <top/>
      <bottom/>
      <diagonal/>
    </border>
    <border>
      <left style="thin">
        <color rgb="FF000000"/>
      </left>
      <right style="hair">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double">
        <color indexed="64"/>
      </right>
      <top/>
      <bottom style="medium">
        <color indexed="64"/>
      </bottom>
      <diagonal/>
    </border>
    <border>
      <left/>
      <right style="medium">
        <color indexed="64"/>
      </right>
      <top/>
      <bottom style="medium">
        <color theme="1"/>
      </bottom>
      <diagonal/>
    </border>
    <border>
      <left/>
      <right/>
      <top style="dashed">
        <color indexed="64"/>
      </top>
      <bottom/>
      <diagonal/>
    </border>
    <border>
      <left/>
      <right/>
      <top/>
      <bottom style="medium">
        <color rgb="FFFF0000"/>
      </bottom>
      <diagonal/>
    </border>
    <border>
      <left style="medium">
        <color rgb="FFFF0000"/>
      </left>
      <right/>
      <top/>
      <bottom style="thin">
        <color indexed="64"/>
      </bottom>
      <diagonal/>
    </border>
    <border>
      <left style="medium">
        <color rgb="FFFF0000"/>
      </left>
      <right/>
      <top/>
      <bottom/>
      <diagonal/>
    </border>
    <border>
      <left/>
      <right/>
      <top style="medium">
        <color rgb="FFFF0000"/>
      </top>
      <bottom/>
      <diagonal/>
    </border>
    <border>
      <left style="medium">
        <color rgb="FFFF0000"/>
      </left>
      <right/>
      <top/>
      <bottom style="medium">
        <color rgb="FFFF0000"/>
      </bottom>
      <diagonal/>
    </border>
    <border>
      <left/>
      <right style="medium">
        <color rgb="FFFF0000"/>
      </right>
      <top/>
      <bottom/>
      <diagonal/>
    </border>
    <border>
      <left style="thin">
        <color indexed="64"/>
      </left>
      <right/>
      <top/>
      <bottom style="medium">
        <color rgb="FFFF0000"/>
      </bottom>
      <diagonal/>
    </border>
    <border>
      <left/>
      <right style="thin">
        <color indexed="64"/>
      </right>
      <top/>
      <bottom style="medium">
        <color rgb="FFFF0000"/>
      </bottom>
      <diagonal/>
    </border>
    <border>
      <left/>
      <right style="medium">
        <color rgb="FFFF0000"/>
      </right>
      <top/>
      <bottom style="medium">
        <color rgb="FFFF0000"/>
      </bottom>
      <diagonal/>
    </border>
    <border>
      <left style="medium">
        <color rgb="FFFF0000"/>
      </left>
      <right/>
      <top style="medium">
        <color indexed="10"/>
      </top>
      <bottom/>
      <diagonal/>
    </border>
    <border>
      <left/>
      <right style="medium">
        <color rgb="FFFF0000"/>
      </right>
      <top style="medium">
        <color indexed="10"/>
      </top>
      <bottom/>
      <diagonal/>
    </border>
  </borders>
  <cellStyleXfs count="30">
    <xf numFmtId="0" fontId="0" fillId="0" borderId="0">
      <alignment vertical="center"/>
    </xf>
    <xf numFmtId="0" fontId="9" fillId="0" borderId="0">
      <alignment vertical="center"/>
    </xf>
    <xf numFmtId="6" fontId="13" fillId="0" borderId="0" applyFont="0" applyFill="0" applyBorder="0" applyAlignment="0" applyProtection="0">
      <alignment vertical="center"/>
    </xf>
    <xf numFmtId="0" fontId="18" fillId="0" borderId="0">
      <alignment vertical="center"/>
    </xf>
    <xf numFmtId="0" fontId="13" fillId="0" borderId="0">
      <alignment vertical="center"/>
    </xf>
    <xf numFmtId="0" fontId="13" fillId="0" borderId="0" applyProtection="0">
      <alignment vertical="center"/>
    </xf>
    <xf numFmtId="0" fontId="13" fillId="0" borderId="0" applyProtection="0">
      <alignment vertical="center"/>
    </xf>
    <xf numFmtId="0" fontId="1" fillId="0" borderId="0">
      <alignment vertical="center"/>
    </xf>
    <xf numFmtId="0" fontId="2" fillId="0" borderId="0">
      <alignment vertical="center"/>
    </xf>
    <xf numFmtId="0" fontId="2" fillId="0" borderId="0" applyProtection="0">
      <alignment vertical="center"/>
    </xf>
    <xf numFmtId="0" fontId="2" fillId="0" borderId="0">
      <alignment vertical="center"/>
    </xf>
    <xf numFmtId="0" fontId="13" fillId="0" borderId="0" applyProtection="0">
      <alignment vertical="center"/>
    </xf>
    <xf numFmtId="0" fontId="13" fillId="0" borderId="0" applyProtection="0">
      <alignment vertical="center"/>
    </xf>
    <xf numFmtId="0" fontId="13" fillId="0" borderId="0" applyProtection="0"/>
    <xf numFmtId="0" fontId="13" fillId="0" borderId="0">
      <alignment vertical="center"/>
    </xf>
    <xf numFmtId="0" fontId="2" fillId="0" borderId="0">
      <alignment vertical="center"/>
    </xf>
    <xf numFmtId="0" fontId="13" fillId="0" borderId="0">
      <alignment vertical="center"/>
    </xf>
    <xf numFmtId="0" fontId="1" fillId="0" borderId="0" applyProtection="0">
      <alignment vertical="center"/>
    </xf>
    <xf numFmtId="0" fontId="1" fillId="0" borderId="0" applyProtection="0">
      <alignment vertical="center"/>
    </xf>
    <xf numFmtId="0" fontId="13" fillId="0" borderId="0" applyProtection="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 fillId="0" borderId="0">
      <alignment vertical="center"/>
    </xf>
    <xf numFmtId="0" fontId="39" fillId="0" borderId="0">
      <alignment vertical="center"/>
    </xf>
    <xf numFmtId="6" fontId="1" fillId="0" borderId="0" applyFont="0" applyFill="0" applyBorder="0" applyAlignment="0" applyProtection="0">
      <alignment vertical="center"/>
    </xf>
  </cellStyleXfs>
  <cellXfs count="811">
    <xf numFmtId="0" fontId="0" fillId="0" borderId="0" xfId="0">
      <alignment vertical="center"/>
    </xf>
    <xf numFmtId="0" fontId="3" fillId="0" borderId="0" xfId="3" applyFont="1">
      <alignment vertical="center"/>
    </xf>
    <xf numFmtId="0" fontId="8" fillId="0" borderId="0" xfId="11" applyFont="1">
      <alignment vertical="center"/>
    </xf>
    <xf numFmtId="0" fontId="3" fillId="0" borderId="0" xfId="10" applyFont="1">
      <alignment vertical="center"/>
    </xf>
    <xf numFmtId="0" fontId="2" fillId="0" borderId="0" xfId="10">
      <alignment vertical="center"/>
    </xf>
    <xf numFmtId="0" fontId="3" fillId="0" borderId="0" xfId="0" applyFont="1">
      <alignment vertical="center"/>
    </xf>
    <xf numFmtId="0" fontId="12" fillId="0" borderId="0" xfId="0" applyFont="1">
      <alignment vertical="center"/>
    </xf>
    <xf numFmtId="0" fontId="12" fillId="0" borderId="0" xfId="0" applyFont="1" applyAlignment="1">
      <alignment vertical="center"/>
    </xf>
    <xf numFmtId="0" fontId="12" fillId="0" borderId="7" xfId="0" applyFont="1" applyBorder="1" applyAlignment="1">
      <alignment vertical="center"/>
    </xf>
    <xf numFmtId="0" fontId="12" fillId="0" borderId="7" xfId="0" applyFont="1" applyBorder="1">
      <alignment vertical="center"/>
    </xf>
    <xf numFmtId="0" fontId="3" fillId="0" borderId="8" xfId="0" applyFont="1" applyBorder="1" applyAlignment="1">
      <alignment vertical="center"/>
    </xf>
    <xf numFmtId="0" fontId="3" fillId="0" borderId="22"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3" xfId="0" applyFont="1" applyBorder="1" applyAlignment="1">
      <alignment vertical="center"/>
    </xf>
    <xf numFmtId="0" fontId="3" fillId="0" borderId="23"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28" xfId="0" applyFont="1" applyBorder="1">
      <alignment vertical="center"/>
    </xf>
    <xf numFmtId="0" fontId="13" fillId="0" borderId="0" xfId="14">
      <alignment vertical="center"/>
    </xf>
    <xf numFmtId="0" fontId="3" fillId="0" borderId="31" xfId="14" applyFont="1" applyBorder="1">
      <alignment vertical="center"/>
    </xf>
    <xf numFmtId="0" fontId="3" fillId="0" borderId="13" xfId="14" applyFont="1" applyBorder="1">
      <alignment vertical="center"/>
    </xf>
    <xf numFmtId="0" fontId="13" fillId="0" borderId="14" xfId="14" applyBorder="1">
      <alignment vertical="center"/>
    </xf>
    <xf numFmtId="0" fontId="8" fillId="0" borderId="0" xfId="12" applyFont="1">
      <alignment vertical="center"/>
    </xf>
    <xf numFmtId="0" fontId="3" fillId="0" borderId="0" xfId="0" applyFont="1" applyAlignment="1"/>
    <xf numFmtId="181" fontId="8" fillId="0" borderId="0" xfId="12" applyNumberFormat="1" applyFont="1">
      <alignment vertical="center"/>
    </xf>
    <xf numFmtId="0" fontId="3" fillId="0" borderId="0" xfId="12" applyFont="1">
      <alignment vertical="center"/>
    </xf>
    <xf numFmtId="0" fontId="3" fillId="0" borderId="0" xfId="12" applyFont="1" applyAlignment="1">
      <alignment horizontal="center" vertical="center"/>
    </xf>
    <xf numFmtId="0" fontId="8" fillId="0" borderId="0" xfId="12" applyFont="1" applyAlignment="1">
      <alignment horizontal="right" vertical="center"/>
    </xf>
    <xf numFmtId="0" fontId="3" fillId="0" borderId="0" xfId="0" applyFont="1" applyAlignment="1">
      <alignment horizontal="right"/>
    </xf>
    <xf numFmtId="0" fontId="20" fillId="0" borderId="0" xfId="12" applyFont="1">
      <alignment vertical="center"/>
    </xf>
    <xf numFmtId="0" fontId="3" fillId="0" borderId="0" xfId="12" applyFont="1" applyAlignment="1">
      <alignment horizontal="left" vertical="center"/>
    </xf>
    <xf numFmtId="0" fontId="3" fillId="0" borderId="0" xfId="12" applyFont="1" applyAlignment="1">
      <alignment horizontal="right" vertical="center"/>
    </xf>
    <xf numFmtId="0" fontId="3" fillId="0" borderId="0" xfId="3" applyFont="1" applyAlignment="1">
      <alignment horizontal="right"/>
    </xf>
    <xf numFmtId="0" fontId="6" fillId="0" borderId="0" xfId="12" applyFont="1">
      <alignment vertical="center"/>
    </xf>
    <xf numFmtId="0" fontId="6" fillId="0" borderId="0" xfId="12" applyFont="1" applyAlignment="1">
      <alignment horizontal="left" vertical="center"/>
    </xf>
    <xf numFmtId="0" fontId="19" fillId="0" borderId="0" xfId="12" applyFont="1">
      <alignment vertical="center"/>
    </xf>
    <xf numFmtId="0" fontId="21" fillId="0" borderId="0" xfId="0" applyFont="1">
      <alignment vertical="center"/>
    </xf>
    <xf numFmtId="0" fontId="20"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center" vertical="center"/>
    </xf>
    <xf numFmtId="0" fontId="8" fillId="0" borderId="0" xfId="12" applyFont="1" applyAlignment="1">
      <alignment horizontal="left" vertical="center"/>
    </xf>
    <xf numFmtId="0" fontId="8" fillId="0" borderId="0" xfId="0" applyFont="1" applyAlignment="1">
      <alignment horizontal="right" vertical="center"/>
    </xf>
    <xf numFmtId="0" fontId="6" fillId="0" borderId="0" xfId="0" applyFont="1" applyAlignment="1">
      <alignment horizontal="left" vertical="center"/>
    </xf>
    <xf numFmtId="0" fontId="20" fillId="0" borderId="0" xfId="0" applyFont="1" applyAlignment="1"/>
    <xf numFmtId="0" fontId="20" fillId="0" borderId="0" xfId="12" applyFont="1" applyAlignment="1">
      <alignment horizontal="left" vertical="center"/>
    </xf>
    <xf numFmtId="0" fontId="20" fillId="0" borderId="0" xfId="12" applyFont="1" applyAlignment="1">
      <alignment horizontal="right" vertical="center"/>
    </xf>
    <xf numFmtId="0" fontId="20" fillId="0" borderId="0" xfId="0" applyFont="1" applyAlignment="1">
      <alignment horizontal="right"/>
    </xf>
    <xf numFmtId="0" fontId="3" fillId="0" borderId="0" xfId="17" applyFont="1">
      <alignment vertical="center"/>
    </xf>
    <xf numFmtId="0" fontId="3" fillId="2" borderId="0" xfId="17" applyFont="1" applyFill="1">
      <alignment vertical="center"/>
    </xf>
    <xf numFmtId="0" fontId="8" fillId="2" borderId="0" xfId="12" applyFont="1" applyFill="1">
      <alignment vertical="center"/>
    </xf>
    <xf numFmtId="0" fontId="3" fillId="2" borderId="0" xfId="12" applyFont="1" applyFill="1" applyAlignment="1">
      <alignment horizontal="left" vertical="center"/>
    </xf>
    <xf numFmtId="0" fontId="3" fillId="2" borderId="0" xfId="12" applyFont="1" applyFill="1" applyAlignment="1">
      <alignment horizontal="right" vertical="center"/>
    </xf>
    <xf numFmtId="0" fontId="3" fillId="2" borderId="0" xfId="0" applyFont="1" applyFill="1" applyAlignment="1">
      <alignment horizontal="right"/>
    </xf>
    <xf numFmtId="0" fontId="3" fillId="2" borderId="0" xfId="0" applyFont="1" applyFill="1" applyAlignment="1"/>
    <xf numFmtId="0" fontId="20" fillId="2" borderId="0" xfId="12" applyFont="1" applyFill="1">
      <alignment vertical="center"/>
    </xf>
    <xf numFmtId="0" fontId="19" fillId="2" borderId="0" xfId="17" applyFont="1" applyFill="1">
      <alignment vertical="center"/>
    </xf>
    <xf numFmtId="0" fontId="19" fillId="2" borderId="0" xfId="12" applyFont="1" applyFill="1">
      <alignment vertical="center"/>
    </xf>
    <xf numFmtId="0" fontId="20" fillId="2" borderId="0" xfId="12" applyFont="1" applyFill="1" applyAlignment="1">
      <alignment horizontal="left" vertical="center"/>
    </xf>
    <xf numFmtId="0" fontId="20" fillId="2" borderId="0" xfId="12" applyFont="1" applyFill="1" applyAlignment="1">
      <alignment horizontal="right" vertical="center"/>
    </xf>
    <xf numFmtId="0" fontId="20" fillId="2" borderId="0" xfId="0" applyFont="1" applyFill="1" applyAlignment="1">
      <alignment horizontal="right"/>
    </xf>
    <xf numFmtId="0" fontId="20" fillId="2" borderId="0" xfId="0" applyFont="1" applyFill="1" applyAlignment="1"/>
    <xf numFmtId="0" fontId="20" fillId="0" borderId="0" xfId="18" applyFont="1">
      <alignment vertical="center"/>
    </xf>
    <xf numFmtId="0" fontId="3" fillId="0" borderId="0" xfId="3" applyFont="1" applyAlignment="1"/>
    <xf numFmtId="0" fontId="13" fillId="0" borderId="0" xfId="3" applyFont="1">
      <alignment vertical="center"/>
    </xf>
    <xf numFmtId="0" fontId="18" fillId="0" borderId="0" xfId="3">
      <alignment vertical="center"/>
    </xf>
    <xf numFmtId="0" fontId="3" fillId="0" borderId="0" xfId="12" applyFont="1" applyAlignment="1">
      <alignment horizontal="left" vertical="center" shrinkToFit="1"/>
    </xf>
    <xf numFmtId="0" fontId="8" fillId="0" borderId="0" xfId="17" applyFont="1" applyAlignment="1"/>
    <xf numFmtId="0" fontId="13" fillId="0" borderId="0" xfId="17" applyFont="1" applyAlignment="1"/>
    <xf numFmtId="0" fontId="1" fillId="0" borderId="0" xfId="17" applyAlignment="1"/>
    <xf numFmtId="0" fontId="19" fillId="0" borderId="0" xfId="17" applyFont="1">
      <alignment vertical="center"/>
    </xf>
    <xf numFmtId="0" fontId="19" fillId="0" borderId="0" xfId="12" applyFont="1" applyAlignment="1">
      <alignment horizontal="left" vertical="center" shrinkToFit="1"/>
    </xf>
    <xf numFmtId="0" fontId="19" fillId="0" borderId="0" xfId="12" applyFont="1" applyAlignment="1">
      <alignment horizontal="left" vertical="center"/>
    </xf>
    <xf numFmtId="0" fontId="3" fillId="0" borderId="0" xfId="17" applyFont="1" applyAlignment="1"/>
    <xf numFmtId="0" fontId="20" fillId="0" borderId="0" xfId="0" applyFont="1">
      <alignment vertical="center"/>
    </xf>
    <xf numFmtId="0" fontId="11" fillId="0" borderId="0" xfId="12" applyFont="1" applyAlignment="1">
      <alignment horizontal="left" vertical="center"/>
    </xf>
    <xf numFmtId="10" fontId="8" fillId="0" borderId="0" xfId="12" applyNumberFormat="1" applyFont="1">
      <alignment vertical="center"/>
    </xf>
    <xf numFmtId="10" fontId="8" fillId="0" borderId="0" xfId="12" applyNumberFormat="1" applyFont="1" applyAlignment="1">
      <alignment horizontal="center" vertical="center"/>
    </xf>
    <xf numFmtId="0" fontId="8" fillId="0" borderId="0" xfId="15" applyFont="1">
      <alignment vertical="center"/>
    </xf>
    <xf numFmtId="0" fontId="8" fillId="0" borderId="0" xfId="17" applyFont="1">
      <alignment vertical="center"/>
    </xf>
    <xf numFmtId="0" fontId="8" fillId="0" borderId="0" xfId="0" applyFont="1" applyAlignment="1"/>
    <xf numFmtId="0" fontId="19" fillId="0" borderId="0" xfId="15" applyFont="1">
      <alignment vertical="center"/>
    </xf>
    <xf numFmtId="0" fontId="20" fillId="0" borderId="0" xfId="11" applyFont="1">
      <alignment vertical="center"/>
    </xf>
    <xf numFmtId="0" fontId="19" fillId="0" borderId="0" xfId="11" applyFont="1">
      <alignment vertical="center"/>
    </xf>
    <xf numFmtId="0" fontId="19" fillId="0" borderId="0" xfId="0" applyFont="1" applyAlignment="1"/>
    <xf numFmtId="0" fontId="19" fillId="0" borderId="0" xfId="12" applyFont="1" applyAlignment="1">
      <alignment horizontal="right" vertical="center"/>
    </xf>
    <xf numFmtId="0" fontId="8" fillId="0" borderId="0" xfId="19" applyFont="1">
      <alignment vertical="center"/>
    </xf>
    <xf numFmtId="0" fontId="22" fillId="0" borderId="0" xfId="12" applyFont="1">
      <alignment vertical="center"/>
    </xf>
    <xf numFmtId="0" fontId="23" fillId="0" borderId="0" xfId="12" applyFont="1">
      <alignment vertical="center"/>
    </xf>
    <xf numFmtId="0" fontId="23" fillId="0" borderId="0" xfId="0" applyFont="1" applyAlignment="1"/>
    <xf numFmtId="0" fontId="23" fillId="0" borderId="0" xfId="12" applyFont="1" applyAlignment="1">
      <alignment horizontal="left" vertical="center"/>
    </xf>
    <xf numFmtId="0" fontId="23" fillId="0" borderId="0" xfId="12" applyFont="1" applyAlignment="1">
      <alignment horizontal="right" vertical="center"/>
    </xf>
    <xf numFmtId="0" fontId="24" fillId="0" borderId="0" xfId="3" applyFont="1" applyAlignment="1">
      <alignment horizontal="right"/>
    </xf>
    <xf numFmtId="0" fontId="25" fillId="0" borderId="0" xfId="12" applyFont="1">
      <alignment vertical="center"/>
    </xf>
    <xf numFmtId="0" fontId="26" fillId="0" borderId="0" xfId="12" applyFont="1">
      <alignment vertical="center"/>
    </xf>
    <xf numFmtId="0" fontId="23" fillId="0" borderId="0" xfId="17" applyFont="1">
      <alignment vertical="center"/>
    </xf>
    <xf numFmtId="0" fontId="23" fillId="0" borderId="0" xfId="0" applyFont="1">
      <alignment vertical="center"/>
    </xf>
    <xf numFmtId="0" fontId="27" fillId="0" borderId="0" xfId="12" applyFont="1">
      <alignment vertical="center"/>
    </xf>
    <xf numFmtId="0" fontId="28" fillId="0" borderId="0" xfId="0" applyFont="1">
      <alignment vertical="center"/>
    </xf>
    <xf numFmtId="0" fontId="29" fillId="0" borderId="0" xfId="0" applyFont="1">
      <alignment vertical="center"/>
    </xf>
    <xf numFmtId="0" fontId="13" fillId="0" borderId="0" xfId="0" applyFont="1">
      <alignment vertical="center"/>
    </xf>
    <xf numFmtId="0" fontId="30" fillId="0" borderId="0" xfId="0" applyFont="1">
      <alignment vertical="center"/>
    </xf>
    <xf numFmtId="0" fontId="27" fillId="0" borderId="0" xfId="0" applyFont="1">
      <alignment vertical="center"/>
    </xf>
    <xf numFmtId="0" fontId="31" fillId="0" borderId="0" xfId="0" applyFont="1">
      <alignment vertical="center"/>
    </xf>
    <xf numFmtId="0" fontId="31" fillId="0" borderId="0" xfId="3" applyFont="1" applyAlignment="1">
      <alignment horizontal="right"/>
    </xf>
    <xf numFmtId="0" fontId="31" fillId="0" borderId="0" xfId="12" applyFont="1" applyAlignment="1">
      <alignment horizontal="lef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8" fillId="0" borderId="0" xfId="0" applyFont="1">
      <alignment vertical="center"/>
    </xf>
    <xf numFmtId="0" fontId="35" fillId="0" borderId="0" xfId="0" applyFont="1">
      <alignment vertical="center"/>
    </xf>
    <xf numFmtId="0" fontId="36" fillId="0" borderId="0" xfId="0" applyFont="1">
      <alignment vertical="center"/>
    </xf>
    <xf numFmtId="56" fontId="20" fillId="0" borderId="0" xfId="12" applyNumberFormat="1" applyFont="1">
      <alignment vertical="center"/>
    </xf>
    <xf numFmtId="0" fontId="37" fillId="0" borderId="0" xfId="12" applyFont="1">
      <alignment vertical="center"/>
    </xf>
    <xf numFmtId="0" fontId="24" fillId="0" borderId="0" xfId="12" applyFont="1">
      <alignment vertical="center"/>
    </xf>
    <xf numFmtId="0" fontId="24" fillId="0" borderId="0" xfId="0" applyFont="1" applyAlignment="1">
      <alignment horizontal="right"/>
    </xf>
    <xf numFmtId="0" fontId="24" fillId="0" borderId="0" xfId="0" applyFont="1" applyAlignment="1"/>
    <xf numFmtId="0" fontId="24" fillId="0" borderId="0" xfId="0" applyFont="1">
      <alignment vertical="center"/>
    </xf>
    <xf numFmtId="0" fontId="20" fillId="0" borderId="0" xfId="17" applyFont="1">
      <alignment vertical="center"/>
    </xf>
    <xf numFmtId="0" fontId="6" fillId="0" borderId="0" xfId="19" applyFont="1">
      <alignment vertical="center"/>
    </xf>
    <xf numFmtId="0" fontId="3" fillId="0" borderId="0" xfId="20" applyFont="1"/>
    <xf numFmtId="0" fontId="38" fillId="0" borderId="0" xfId="12" applyFont="1">
      <alignment vertical="center"/>
    </xf>
    <xf numFmtId="0" fontId="19" fillId="0" borderId="0" xfId="0" applyFont="1">
      <alignment vertical="center"/>
    </xf>
    <xf numFmtId="0" fontId="39" fillId="0" borderId="0" xfId="0" applyFont="1">
      <alignment vertical="center"/>
    </xf>
    <xf numFmtId="0" fontId="8" fillId="0" borderId="0" xfId="21" applyFont="1">
      <alignment vertical="center"/>
    </xf>
    <xf numFmtId="0" fontId="6" fillId="0" borderId="0" xfId="21" applyFont="1">
      <alignment vertical="center"/>
    </xf>
    <xf numFmtId="0" fontId="6" fillId="0" borderId="0" xfId="11" applyFont="1">
      <alignment vertical="center"/>
    </xf>
    <xf numFmtId="0" fontId="6" fillId="0" borderId="0" xfId="0" applyFont="1">
      <alignment vertical="center"/>
    </xf>
    <xf numFmtId="0" fontId="6" fillId="0" borderId="0" xfId="17" applyFont="1">
      <alignment vertical="center"/>
    </xf>
    <xf numFmtId="0" fontId="6" fillId="0" borderId="0" xfId="13" applyFont="1"/>
    <xf numFmtId="0" fontId="8" fillId="0" borderId="0" xfId="13" applyFont="1"/>
    <xf numFmtId="0" fontId="3" fillId="0" borderId="0" xfId="17" applyFont="1" applyAlignment="1">
      <alignment horizontal="right" vertical="center"/>
    </xf>
    <xf numFmtId="0" fontId="8" fillId="2" borderId="0" xfId="13" applyFont="1" applyFill="1"/>
    <xf numFmtId="0" fontId="3" fillId="2" borderId="0" xfId="12" applyFont="1" applyFill="1">
      <alignment vertical="center"/>
    </xf>
    <xf numFmtId="0" fontId="3" fillId="2" borderId="0" xfId="17" applyFont="1" applyFill="1" applyAlignment="1">
      <alignment horizontal="right" vertical="center"/>
    </xf>
    <xf numFmtId="0" fontId="8" fillId="2" borderId="3" xfId="11" applyFont="1" applyFill="1" applyBorder="1">
      <alignment vertical="center"/>
    </xf>
    <xf numFmtId="0" fontId="19" fillId="2" borderId="3" xfId="11" applyFont="1" applyFill="1" applyBorder="1">
      <alignment vertical="center"/>
    </xf>
    <xf numFmtId="0" fontId="19" fillId="2" borderId="0" xfId="13" applyFont="1" applyFill="1"/>
    <xf numFmtId="0" fontId="6" fillId="2" borderId="0" xfId="0" applyFont="1" applyFill="1">
      <alignment vertical="center"/>
    </xf>
    <xf numFmtId="0" fontId="0" fillId="2" borderId="0" xfId="0" applyFill="1">
      <alignment vertical="center"/>
    </xf>
    <xf numFmtId="0" fontId="3" fillId="2" borderId="3" xfId="0" applyFont="1" applyFill="1" applyBorder="1" applyAlignment="1">
      <alignment horizontal="right"/>
    </xf>
    <xf numFmtId="0" fontId="3" fillId="2" borderId="2" xfId="0" applyFont="1" applyFill="1" applyBorder="1" applyAlignment="1"/>
    <xf numFmtId="0" fontId="8" fillId="2" borderId="0" xfId="11" applyFont="1" applyFill="1">
      <alignment vertical="center"/>
    </xf>
    <xf numFmtId="0" fontId="19" fillId="2" borderId="0" xfId="11" applyFont="1" applyFill="1">
      <alignment vertical="center"/>
    </xf>
    <xf numFmtId="0" fontId="3" fillId="0" borderId="68" xfId="12" applyFont="1" applyBorder="1">
      <alignment vertical="center"/>
    </xf>
    <xf numFmtId="0" fontId="19" fillId="0" borderId="68" xfId="12" applyFont="1" applyBorder="1">
      <alignment vertical="center"/>
    </xf>
    <xf numFmtId="182" fontId="8" fillId="2" borderId="0" xfId="12" applyNumberFormat="1" applyFont="1" applyFill="1" applyAlignment="1">
      <alignment horizontal="right" vertical="center"/>
    </xf>
    <xf numFmtId="0" fontId="14" fillId="0" borderId="0" xfId="0" applyFont="1" applyAlignment="1">
      <alignment horizontal="left"/>
    </xf>
    <xf numFmtId="0" fontId="3" fillId="0" borderId="0" xfId="0" applyFont="1" applyAlignment="1">
      <alignment horizontal="left"/>
    </xf>
    <xf numFmtId="0" fontId="7" fillId="0" borderId="0" xfId="0" applyFont="1">
      <alignment vertical="center"/>
    </xf>
    <xf numFmtId="0" fontId="3" fillId="0" borderId="0" xfId="22" applyFont="1" applyAlignment="1">
      <alignment horizontal="right"/>
    </xf>
    <xf numFmtId="0" fontId="31" fillId="0" borderId="0" xfId="0" applyFont="1" applyAlignment="1">
      <alignment horizontal="center" vertical="center"/>
    </xf>
    <xf numFmtId="0" fontId="3" fillId="0" borderId="0" xfId="23" applyFont="1" applyAlignment="1"/>
    <xf numFmtId="0" fontId="3" fillId="0" borderId="0" xfId="23" applyFont="1">
      <alignment vertical="center"/>
    </xf>
    <xf numFmtId="0" fontId="3" fillId="0" borderId="0" xfId="17" applyFont="1" applyAlignment="1">
      <alignment horizontal="center" vertical="center"/>
    </xf>
    <xf numFmtId="181" fontId="40" fillId="0" borderId="0" xfId="0" applyNumberFormat="1" applyFont="1" applyAlignment="1">
      <alignment horizontal="center" vertical="center"/>
    </xf>
    <xf numFmtId="10" fontId="3" fillId="0" borderId="0" xfId="23" applyNumberFormat="1" applyFont="1">
      <alignment vertical="center"/>
    </xf>
    <xf numFmtId="0" fontId="20" fillId="0" borderId="0" xfId="18" applyFont="1" applyAlignment="1">
      <alignment horizontal="center" vertical="center"/>
    </xf>
    <xf numFmtId="0" fontId="31" fillId="0" borderId="0" xfId="10" applyFont="1">
      <alignment vertical="center"/>
    </xf>
    <xf numFmtId="0" fontId="31" fillId="0" borderId="0" xfId="10" applyFont="1" applyAlignment="1">
      <alignment horizontal="center" vertical="center"/>
    </xf>
    <xf numFmtId="0" fontId="31" fillId="2" borderId="0" xfId="10" applyFont="1" applyFill="1">
      <alignment vertical="center"/>
    </xf>
    <xf numFmtId="0" fontId="8" fillId="0" borderId="0" xfId="22" applyFont="1" applyAlignment="1">
      <alignment horizontal="left"/>
    </xf>
    <xf numFmtId="0" fontId="3" fillId="2" borderId="0" xfId="18" applyFont="1" applyFill="1" applyAlignment="1">
      <alignment horizontal="left" vertical="center"/>
    </xf>
    <xf numFmtId="0" fontId="8" fillId="0" borderId="0" xfId="18" applyFont="1" applyAlignment="1">
      <alignment horizontal="center" vertical="center"/>
    </xf>
    <xf numFmtId="0" fontId="5" fillId="0" borderId="0" xfId="22" applyFont="1" applyAlignment="1">
      <alignment horizontal="center" vertical="center"/>
    </xf>
    <xf numFmtId="0" fontId="3" fillId="0" borderId="0" xfId="22" applyFont="1" applyAlignment="1">
      <alignment horizontal="left"/>
    </xf>
    <xf numFmtId="0" fontId="8" fillId="2" borderId="0" xfId="15" applyFont="1" applyFill="1">
      <alignment vertical="center"/>
    </xf>
    <xf numFmtId="0" fontId="8" fillId="0" borderId="0" xfId="12" applyFont="1" applyAlignment="1">
      <alignment horizontal="center" vertical="center"/>
    </xf>
    <xf numFmtId="0" fontId="8" fillId="2" borderId="0" xfId="18" applyFont="1" applyFill="1" applyAlignment="1">
      <alignment horizontal="left" vertical="center"/>
    </xf>
    <xf numFmtId="0" fontId="23" fillId="2" borderId="0" xfId="10" applyFont="1" applyFill="1">
      <alignment vertical="center"/>
    </xf>
    <xf numFmtId="0" fontId="23" fillId="0" borderId="0" xfId="10" applyFont="1">
      <alignment vertical="center"/>
    </xf>
    <xf numFmtId="0" fontId="3" fillId="0" borderId="0" xfId="22" applyFont="1" applyAlignment="1">
      <alignment horizontal="left" vertical="center"/>
    </xf>
    <xf numFmtId="0" fontId="23" fillId="0" borderId="0" xfId="10" applyFont="1" applyAlignment="1">
      <alignment horizontal="center" vertical="center"/>
    </xf>
    <xf numFmtId="0" fontId="3" fillId="0" borderId="0" xfId="24" applyFont="1" applyAlignment="1">
      <alignment horizontal="left"/>
    </xf>
    <xf numFmtId="0" fontId="3" fillId="2" borderId="0" xfId="23" applyFont="1" applyFill="1">
      <alignment vertical="center"/>
    </xf>
    <xf numFmtId="0" fontId="3" fillId="0" borderId="0" xfId="23" applyFont="1" applyAlignment="1">
      <alignment horizontal="center" vertical="center"/>
    </xf>
    <xf numFmtId="0" fontId="19" fillId="0" borderId="0" xfId="22" applyFont="1" applyAlignment="1">
      <alignment horizontal="left"/>
    </xf>
    <xf numFmtId="0" fontId="3" fillId="2" borderId="0" xfId="25" applyFont="1" applyFill="1">
      <alignment vertical="center"/>
    </xf>
    <xf numFmtId="0" fontId="3" fillId="0" borderId="0" xfId="25" applyFont="1">
      <alignment vertical="center"/>
    </xf>
    <xf numFmtId="0" fontId="5" fillId="0" borderId="0" xfId="12" applyFont="1" applyAlignment="1">
      <alignment horizontal="center" vertical="center"/>
    </xf>
    <xf numFmtId="0" fontId="8" fillId="0" borderId="0" xfId="10" applyFont="1">
      <alignment vertical="center"/>
    </xf>
    <xf numFmtId="0" fontId="8" fillId="0" borderId="0" xfId="10" applyFont="1" applyAlignment="1">
      <alignment horizontal="center" vertical="center"/>
    </xf>
    <xf numFmtId="0" fontId="41" fillId="2" borderId="0" xfId="10" applyFont="1" applyFill="1">
      <alignment vertical="center"/>
    </xf>
    <xf numFmtId="0" fontId="40" fillId="0" borderId="0" xfId="10" applyFont="1">
      <alignment vertical="center"/>
    </xf>
    <xf numFmtId="0" fontId="41" fillId="0" borderId="0" xfId="10" applyFont="1" applyAlignment="1">
      <alignment horizontal="left" vertical="center"/>
    </xf>
    <xf numFmtId="0" fontId="41" fillId="0" borderId="0" xfId="10" applyFont="1" applyAlignment="1">
      <alignment horizontal="center" vertical="center"/>
    </xf>
    <xf numFmtId="0" fontId="41" fillId="0" borderId="0" xfId="10" applyFont="1">
      <alignment vertical="center"/>
    </xf>
    <xf numFmtId="0" fontId="27" fillId="2" borderId="0" xfId="10" applyFont="1" applyFill="1">
      <alignment vertical="center"/>
    </xf>
    <xf numFmtId="0" fontId="6" fillId="2" borderId="0" xfId="12" applyFont="1" applyFill="1">
      <alignment vertical="center"/>
    </xf>
    <xf numFmtId="0" fontId="6" fillId="2" borderId="0" xfId="23" applyFont="1" applyFill="1">
      <alignment vertical="center"/>
    </xf>
    <xf numFmtId="0" fontId="6" fillId="0" borderId="0" xfId="22" applyFont="1" applyAlignment="1">
      <alignment horizontal="left"/>
    </xf>
    <xf numFmtId="0" fontId="15" fillId="2" borderId="0" xfId="24" applyFont="1" applyFill="1" applyAlignment="1">
      <alignment horizontal="left"/>
    </xf>
    <xf numFmtId="0" fontId="6" fillId="2" borderId="0" xfId="24" applyFont="1" applyFill="1" applyAlignment="1">
      <alignment horizontal="left"/>
    </xf>
    <xf numFmtId="0" fontId="3" fillId="0" borderId="0" xfId="24" applyFont="1">
      <alignment vertical="center"/>
    </xf>
    <xf numFmtId="0" fontId="3" fillId="0" borderId="0" xfId="24" applyFont="1" applyAlignment="1">
      <alignment horizontal="center" vertical="center"/>
    </xf>
    <xf numFmtId="0" fontId="6" fillId="2" borderId="0" xfId="18" applyFont="1" applyFill="1" applyAlignment="1">
      <alignment horizontal="left" vertical="center"/>
    </xf>
    <xf numFmtId="0" fontId="19" fillId="2" borderId="0" xfId="18" applyFont="1" applyFill="1" applyAlignment="1">
      <alignment horizontal="left" vertical="center"/>
    </xf>
    <xf numFmtId="0" fontId="6" fillId="2" borderId="0" xfId="17" applyFont="1" applyFill="1">
      <alignment vertical="center"/>
    </xf>
    <xf numFmtId="0" fontId="42" fillId="2" borderId="0" xfId="10" applyFont="1" applyFill="1">
      <alignment vertical="center"/>
    </xf>
    <xf numFmtId="0" fontId="40" fillId="0" borderId="0" xfId="10" applyFont="1" applyAlignment="1">
      <alignment horizontal="center" vertical="center"/>
    </xf>
    <xf numFmtId="0" fontId="3" fillId="0" borderId="0" xfId="26" applyFont="1" applyAlignment="1"/>
    <xf numFmtId="181" fontId="8" fillId="0" borderId="0" xfId="12" applyNumberFormat="1" applyFont="1" applyAlignment="1">
      <alignment horizontal="center" vertical="center"/>
    </xf>
    <xf numFmtId="0" fontId="8" fillId="0" borderId="0" xfId="0" applyFont="1" applyAlignment="1">
      <alignment horizontal="center" vertical="center"/>
    </xf>
    <xf numFmtId="0" fontId="20" fillId="0" borderId="0" xfId="22" applyFont="1" applyAlignment="1">
      <alignment horizontal="left"/>
    </xf>
    <xf numFmtId="0" fontId="3" fillId="0" borderId="69" xfId="12" applyFont="1" applyBorder="1">
      <alignment vertical="center"/>
    </xf>
    <xf numFmtId="0" fontId="43" fillId="0" borderId="70" xfId="0" applyFont="1" applyBorder="1">
      <alignment vertical="center"/>
    </xf>
    <xf numFmtId="0" fontId="43" fillId="0" borderId="71" xfId="0" applyFont="1" applyBorder="1">
      <alignment vertical="center"/>
    </xf>
    <xf numFmtId="0" fontId="43" fillId="0" borderId="0" xfId="0" applyFont="1">
      <alignment vertical="center"/>
    </xf>
    <xf numFmtId="0" fontId="43" fillId="0" borderId="0" xfId="0" applyFont="1" applyAlignment="1">
      <alignment horizontal="left" vertical="center"/>
    </xf>
    <xf numFmtId="0" fontId="43" fillId="0" borderId="0" xfId="0" applyFont="1" applyAlignment="1">
      <alignment horizontal="right" vertical="center"/>
    </xf>
    <xf numFmtId="0" fontId="43" fillId="0" borderId="0" xfId="0" applyFont="1" applyAlignment="1">
      <alignment horizontal="right"/>
    </xf>
    <xf numFmtId="0" fontId="43" fillId="0" borderId="0" xfId="0" applyFont="1" applyAlignment="1"/>
    <xf numFmtId="181" fontId="20" fillId="0" borderId="0" xfId="12" applyNumberFormat="1" applyFont="1" applyAlignment="1">
      <alignment horizontal="center" vertical="center"/>
    </xf>
    <xf numFmtId="49" fontId="8" fillId="0" borderId="0" xfId="12" applyNumberFormat="1" applyFont="1">
      <alignment vertical="center"/>
    </xf>
    <xf numFmtId="0" fontId="20" fillId="0" borderId="9" xfId="12" applyFont="1" applyBorder="1">
      <alignment vertical="center"/>
    </xf>
    <xf numFmtId="0" fontId="8" fillId="0" borderId="12" xfId="12" applyFont="1" applyBorder="1">
      <alignment vertical="center"/>
    </xf>
    <xf numFmtId="0" fontId="20" fillId="0" borderId="0" xfId="27" applyFont="1" applyAlignment="1">
      <alignment vertical="center" shrinkToFit="1"/>
    </xf>
    <xf numFmtId="0" fontId="45" fillId="0" borderId="0" xfId="27" applyFont="1" applyAlignment="1">
      <alignment vertical="center" shrinkToFit="1"/>
    </xf>
    <xf numFmtId="0" fontId="46" fillId="0" borderId="0" xfId="27" applyFont="1" applyAlignment="1">
      <alignment vertical="center" shrinkToFit="1"/>
    </xf>
    <xf numFmtId="0" fontId="35" fillId="0" borderId="0" xfId="27" applyFont="1" applyAlignment="1">
      <alignment horizontal="center" vertical="center" shrinkToFit="1"/>
    </xf>
    <xf numFmtId="0" fontId="35" fillId="0" borderId="0" xfId="27" applyFont="1" applyAlignment="1">
      <alignment vertical="center" shrinkToFit="1"/>
    </xf>
    <xf numFmtId="0" fontId="20" fillId="0" borderId="0" xfId="27" applyFont="1" applyAlignment="1">
      <alignment horizontal="center" vertical="center" shrinkToFit="1"/>
    </xf>
    <xf numFmtId="0" fontId="20" fillId="0" borderId="0" xfId="27" applyFont="1" applyAlignment="1">
      <alignment horizontal="right" vertical="center" shrinkToFit="1"/>
    </xf>
    <xf numFmtId="179" fontId="20" fillId="0" borderId="5" xfId="27" applyNumberFormat="1" applyFont="1" applyBorder="1" applyAlignment="1">
      <alignment horizontal="center" vertical="center"/>
    </xf>
    <xf numFmtId="0" fontId="20" fillId="0" borderId="2" xfId="27" applyFont="1" applyBorder="1" applyAlignment="1">
      <alignment vertical="center" shrinkToFit="1"/>
    </xf>
    <xf numFmtId="0" fontId="49" fillId="0" borderId="0" xfId="27" applyFont="1" applyAlignment="1">
      <alignment vertical="center" shrinkToFit="1"/>
    </xf>
    <xf numFmtId="0" fontId="20" fillId="0" borderId="3" xfId="27" applyFont="1" applyBorder="1" applyAlignment="1">
      <alignment vertical="center" shrinkToFit="1"/>
    </xf>
    <xf numFmtId="0" fontId="35" fillId="0" borderId="2" xfId="27" applyFont="1" applyBorder="1" applyAlignment="1">
      <alignment vertical="center" shrinkToFit="1"/>
    </xf>
    <xf numFmtId="0" fontId="45" fillId="0" borderId="4" xfId="27" applyFont="1" applyBorder="1" applyAlignment="1">
      <alignment vertical="center" shrinkToFit="1"/>
    </xf>
    <xf numFmtId="179" fontId="20" fillId="0" borderId="5" xfId="27" applyNumberFormat="1" applyFont="1" applyBorder="1">
      <alignment vertical="center"/>
    </xf>
    <xf numFmtId="177" fontId="20" fillId="0" borderId="0" xfId="27" applyNumberFormat="1" applyFont="1" applyAlignment="1">
      <alignment horizontal="center" vertical="center" shrinkToFit="1"/>
    </xf>
    <xf numFmtId="177" fontId="20" fillId="0" borderId="5" xfId="27" applyNumberFormat="1" applyFont="1" applyBorder="1">
      <alignment vertical="center"/>
    </xf>
    <xf numFmtId="177" fontId="20" fillId="0" borderId="0" xfId="27" applyNumberFormat="1" applyFont="1">
      <alignment vertical="center"/>
    </xf>
    <xf numFmtId="0" fontId="20" fillId="0" borderId="5" xfId="27" applyFont="1" applyBorder="1" applyAlignment="1">
      <alignment vertical="center" shrinkToFit="1"/>
    </xf>
    <xf numFmtId="177" fontId="20" fillId="0" borderId="5" xfId="27" applyNumberFormat="1" applyFont="1" applyBorder="1" applyAlignment="1">
      <alignment horizontal="center" vertical="center"/>
    </xf>
    <xf numFmtId="0" fontId="20" fillId="0" borderId="6" xfId="27" applyFont="1" applyBorder="1" applyAlignment="1">
      <alignment vertical="center" shrinkToFit="1"/>
    </xf>
    <xf numFmtId="177" fontId="20" fillId="0" borderId="5" xfId="27" applyNumberFormat="1" applyFont="1" applyBorder="1" applyAlignment="1">
      <alignment horizontal="center" vertical="center" shrinkToFit="1"/>
    </xf>
    <xf numFmtId="0" fontId="20" fillId="0" borderId="5" xfId="27" applyFont="1" applyBorder="1" applyAlignment="1">
      <alignment horizontal="center" vertical="center" shrinkToFit="1"/>
    </xf>
    <xf numFmtId="0" fontId="20" fillId="0" borderId="7" xfId="27" applyFont="1" applyBorder="1" applyAlignment="1">
      <alignment vertical="center" shrinkToFit="1"/>
    </xf>
    <xf numFmtId="0" fontId="20" fillId="0" borderId="42" xfId="27" applyFont="1" applyBorder="1" applyAlignment="1">
      <alignment vertical="center" shrinkToFit="1"/>
    </xf>
    <xf numFmtId="177" fontId="20" fillId="0" borderId="7" xfId="27" applyNumberFormat="1" applyFont="1" applyBorder="1">
      <alignment vertical="center"/>
    </xf>
    <xf numFmtId="0" fontId="20" fillId="0" borderId="9" xfId="27" applyFont="1" applyBorder="1" applyAlignment="1">
      <alignment vertical="center" shrinkToFit="1"/>
    </xf>
    <xf numFmtId="177" fontId="20" fillId="0" borderId="5" xfId="27" applyNumberFormat="1" applyFont="1" applyBorder="1" applyAlignment="1">
      <alignment vertical="center" shrinkToFit="1"/>
    </xf>
    <xf numFmtId="179" fontId="20" fillId="0" borderId="0" xfId="27" applyNumberFormat="1" applyFont="1" applyAlignment="1">
      <alignment horizontal="center" vertical="center"/>
    </xf>
    <xf numFmtId="177" fontId="20" fillId="0" borderId="0" xfId="27" applyNumberFormat="1" applyFont="1" applyAlignment="1">
      <alignment horizontal="center" vertical="center"/>
    </xf>
    <xf numFmtId="6" fontId="20" fillId="0" borderId="0" xfId="29" applyFont="1" applyBorder="1" applyAlignment="1">
      <alignment horizontal="center" vertical="center"/>
    </xf>
    <xf numFmtId="6" fontId="20" fillId="0" borderId="0" xfId="29" applyFont="1" applyAlignment="1">
      <alignment vertical="center" shrinkToFit="1"/>
    </xf>
    <xf numFmtId="179" fontId="20" fillId="0" borderId="6" xfId="27" applyNumberFormat="1" applyFont="1" applyBorder="1" applyAlignment="1">
      <alignment horizontal="center" vertical="center"/>
    </xf>
    <xf numFmtId="177" fontId="20" fillId="0" borderId="1" xfId="27" applyNumberFormat="1" applyFont="1" applyBorder="1" applyAlignment="1">
      <alignment horizontal="center" vertical="center"/>
    </xf>
    <xf numFmtId="0" fontId="39" fillId="0" borderId="0" xfId="27" applyFont="1" applyAlignment="1">
      <alignment vertical="center" shrinkToFit="1"/>
    </xf>
    <xf numFmtId="176" fontId="20" fillId="0" borderId="0" xfId="27" applyNumberFormat="1" applyFont="1" applyAlignment="1">
      <alignment vertical="center" shrinkToFit="1"/>
    </xf>
    <xf numFmtId="177" fontId="20" fillId="0" borderId="0" xfId="27" applyNumberFormat="1" applyFont="1" applyAlignment="1">
      <alignment vertical="center" shrinkToFit="1"/>
    </xf>
    <xf numFmtId="0" fontId="20" fillId="0" borderId="0" xfId="27" applyFont="1" applyAlignment="1">
      <alignment vertical="center" wrapText="1" shrinkToFit="1"/>
    </xf>
    <xf numFmtId="0" fontId="20" fillId="0" borderId="9" xfId="27" applyFont="1" applyBorder="1" applyAlignment="1">
      <alignment vertical="center" wrapText="1" shrinkToFit="1"/>
    </xf>
    <xf numFmtId="0" fontId="49" fillId="0" borderId="9" xfId="27" applyFont="1" applyBorder="1" applyAlignment="1">
      <alignment vertical="center" shrinkToFit="1"/>
    </xf>
    <xf numFmtId="0" fontId="20" fillId="0" borderId="20" xfId="27" applyFont="1" applyBorder="1" applyAlignment="1">
      <alignment vertical="center" shrinkToFit="1"/>
    </xf>
    <xf numFmtId="180" fontId="20" fillId="0" borderId="0" xfId="27" applyNumberFormat="1" applyFont="1" applyAlignment="1">
      <alignment vertical="center" shrinkToFit="1"/>
    </xf>
    <xf numFmtId="0" fontId="20" fillId="0" borderId="0" xfId="27" applyFont="1">
      <alignment vertical="center"/>
    </xf>
    <xf numFmtId="0" fontId="46" fillId="0" borderId="0" xfId="27" applyFont="1" applyAlignment="1">
      <alignment horizontal="center" vertical="center" shrinkToFit="1"/>
    </xf>
    <xf numFmtId="0" fontId="35" fillId="0" borderId="0" xfId="27" applyFont="1">
      <alignment vertical="center"/>
    </xf>
    <xf numFmtId="0" fontId="51" fillId="0" borderId="0" xfId="27" applyFont="1" applyAlignment="1">
      <alignment vertical="center" shrinkToFit="1"/>
    </xf>
    <xf numFmtId="0" fontId="20" fillId="0" borderId="0" xfId="27" applyFont="1" applyAlignment="1" applyProtection="1">
      <alignment vertical="center" shrinkToFit="1"/>
      <protection locked="0"/>
    </xf>
    <xf numFmtId="0" fontId="39" fillId="0" borderId="0" xfId="27" applyFont="1" applyAlignment="1" applyProtection="1">
      <alignment vertical="center" shrinkToFit="1"/>
      <protection locked="0"/>
    </xf>
    <xf numFmtId="177" fontId="20" fillId="0" borderId="0" xfId="27" applyNumberFormat="1" applyFont="1" applyAlignment="1">
      <alignment horizontal="right" vertical="center" shrinkToFit="1"/>
    </xf>
    <xf numFmtId="0" fontId="39" fillId="0" borderId="9" xfId="27" applyFont="1" applyBorder="1" applyAlignment="1">
      <alignment vertical="center" shrinkToFit="1"/>
    </xf>
    <xf numFmtId="0" fontId="39" fillId="0" borderId="0" xfId="27" applyFont="1" applyAlignment="1">
      <alignment horizontal="center" vertical="center" shrinkToFit="1"/>
    </xf>
    <xf numFmtId="0" fontId="20" fillId="0" borderId="2" xfId="27" applyFont="1" applyBorder="1" applyAlignment="1">
      <alignment horizontal="center" vertical="center" shrinkToFit="1"/>
    </xf>
    <xf numFmtId="0" fontId="20" fillId="0" borderId="12" xfId="27" applyFont="1" applyBorder="1" applyAlignment="1">
      <alignment vertical="center" shrinkToFit="1"/>
    </xf>
    <xf numFmtId="0" fontId="20" fillId="0" borderId="19" xfId="27" applyFont="1" applyBorder="1" applyAlignment="1">
      <alignment vertical="center" shrinkToFit="1"/>
    </xf>
    <xf numFmtId="0" fontId="20" fillId="0" borderId="3" xfId="27" applyFont="1" applyBorder="1" applyAlignment="1">
      <alignment horizontal="center" vertical="center" shrinkToFit="1"/>
    </xf>
    <xf numFmtId="0" fontId="39" fillId="0" borderId="44" xfId="27" applyFont="1" applyBorder="1" applyAlignment="1">
      <alignment vertical="center" shrinkToFit="1"/>
    </xf>
    <xf numFmtId="0" fontId="8" fillId="0" borderId="1" xfId="14" applyFont="1" applyBorder="1">
      <alignment vertical="center"/>
    </xf>
    <xf numFmtId="0" fontId="8" fillId="0" borderId="5" xfId="14" applyFont="1" applyBorder="1">
      <alignment vertical="center"/>
    </xf>
    <xf numFmtId="0" fontId="8" fillId="0" borderId="13" xfId="14" applyFont="1" applyBorder="1">
      <alignment vertical="center"/>
    </xf>
    <xf numFmtId="0" fontId="8" fillId="0" borderId="14" xfId="14" applyFont="1" applyBorder="1">
      <alignment vertical="center"/>
    </xf>
    <xf numFmtId="0" fontId="3" fillId="0" borderId="1" xfId="14" applyFont="1" applyBorder="1">
      <alignment vertical="center"/>
    </xf>
    <xf numFmtId="0" fontId="3" fillId="0" borderId="5" xfId="14" applyFont="1" applyBorder="1">
      <alignment vertical="center"/>
    </xf>
    <xf numFmtId="0" fontId="3" fillId="0" borderId="14" xfId="14" applyFont="1" applyBorder="1">
      <alignment vertical="center"/>
    </xf>
    <xf numFmtId="0" fontId="20" fillId="0" borderId="1" xfId="14" applyFont="1" applyBorder="1">
      <alignment vertical="center"/>
    </xf>
    <xf numFmtId="0" fontId="20" fillId="0" borderId="5" xfId="14" applyFont="1" applyBorder="1">
      <alignment vertical="center"/>
    </xf>
    <xf numFmtId="0" fontId="20" fillId="0" borderId="14" xfId="14" applyFont="1" applyBorder="1">
      <alignment vertical="center"/>
    </xf>
    <xf numFmtId="0" fontId="39" fillId="0" borderId="0" xfId="14" applyFont="1">
      <alignment vertical="center"/>
    </xf>
    <xf numFmtId="0" fontId="20" fillId="0" borderId="13" xfId="14" applyFont="1" applyBorder="1">
      <alignment vertical="center"/>
    </xf>
    <xf numFmtId="0" fontId="39" fillId="0" borderId="73" xfId="14" applyFont="1" applyBorder="1">
      <alignment vertical="center"/>
    </xf>
    <xf numFmtId="0" fontId="19" fillId="0" borderId="13" xfId="14" applyFont="1" applyBorder="1">
      <alignment vertical="center"/>
    </xf>
    <xf numFmtId="0" fontId="19" fillId="0" borderId="14" xfId="14" applyFont="1" applyBorder="1">
      <alignment vertical="center"/>
    </xf>
    <xf numFmtId="0" fontId="39" fillId="0" borderId="14" xfId="14" applyFont="1" applyBorder="1">
      <alignment vertical="center"/>
    </xf>
    <xf numFmtId="0" fontId="19" fillId="0" borderId="1" xfId="14" applyFont="1" applyBorder="1">
      <alignment vertical="center"/>
    </xf>
    <xf numFmtId="0" fontId="19" fillId="0" borderId="5" xfId="14" applyFont="1" applyBorder="1">
      <alignment vertical="center"/>
    </xf>
    <xf numFmtId="0" fontId="20" fillId="0" borderId="0" xfId="27" applyFont="1" applyAlignment="1">
      <alignment horizontal="center" vertical="center" shrinkToFit="1"/>
    </xf>
    <xf numFmtId="0" fontId="20" fillId="0" borderId="0" xfId="27" quotePrefix="1" applyFont="1" applyAlignment="1">
      <alignment horizontal="center" vertical="center" shrinkToFit="1"/>
    </xf>
    <xf numFmtId="0" fontId="3" fillId="0" borderId="0" xfId="0" applyFont="1">
      <alignment vertical="center"/>
    </xf>
    <xf numFmtId="0" fontId="8" fillId="0" borderId="0" xfId="18" applyFont="1" applyAlignment="1">
      <alignment horizontal="center" vertical="center"/>
    </xf>
    <xf numFmtId="0" fontId="20" fillId="0" borderId="0" xfId="27" applyFont="1" applyAlignment="1">
      <alignment horizontal="center" vertical="center" shrinkToFit="1"/>
    </xf>
    <xf numFmtId="0" fontId="20" fillId="0" borderId="0" xfId="27" applyFont="1" applyBorder="1">
      <alignment vertical="center"/>
    </xf>
    <xf numFmtId="0" fontId="20" fillId="0" borderId="0" xfId="27" applyFont="1" applyBorder="1" applyAlignment="1">
      <alignment vertical="center" shrinkToFit="1"/>
    </xf>
    <xf numFmtId="177" fontId="20" fillId="0" borderId="0" xfId="27" applyNumberFormat="1" applyFont="1" applyBorder="1">
      <alignment vertical="center"/>
    </xf>
    <xf numFmtId="0" fontId="20" fillId="0" borderId="0" xfId="27" applyFont="1" applyBorder="1" applyAlignment="1">
      <alignment horizontal="center" vertical="center" shrinkToFit="1"/>
    </xf>
    <xf numFmtId="0" fontId="20" fillId="0" borderId="0" xfId="27" applyFont="1" applyBorder="1" applyAlignment="1">
      <alignment horizontal="right" vertical="center" shrinkToFit="1"/>
    </xf>
    <xf numFmtId="179" fontId="20" fillId="0" borderId="0" xfId="27" applyNumberFormat="1" applyFont="1" applyBorder="1" applyAlignment="1">
      <alignment horizontal="center" vertical="center"/>
    </xf>
    <xf numFmtId="0" fontId="20" fillId="0" borderId="8" xfId="27" applyFont="1" applyBorder="1">
      <alignment vertical="center"/>
    </xf>
    <xf numFmtId="0" fontId="20" fillId="0" borderId="21" xfId="27" applyFont="1" applyBorder="1" applyAlignment="1">
      <alignment vertical="center" shrinkToFit="1"/>
    </xf>
    <xf numFmtId="0" fontId="52" fillId="0" borderId="0" xfId="27" applyFont="1" applyAlignment="1">
      <alignment vertical="center" shrinkToFit="1"/>
    </xf>
    <xf numFmtId="0" fontId="51" fillId="0" borderId="2" xfId="27" applyFont="1" applyBorder="1" applyAlignment="1">
      <alignment vertical="center" shrinkToFit="1"/>
    </xf>
    <xf numFmtId="0" fontId="51" fillId="0" borderId="0" xfId="27" applyFont="1" applyBorder="1" applyAlignment="1">
      <alignment vertical="center" shrinkToFit="1"/>
    </xf>
    <xf numFmtId="0" fontId="51" fillId="0" borderId="3" xfId="27" applyFont="1" applyBorder="1" applyAlignment="1">
      <alignment vertical="center" shrinkToFit="1"/>
    </xf>
    <xf numFmtId="0" fontId="51" fillId="0" borderId="9" xfId="27" applyFont="1" applyBorder="1" applyAlignment="1">
      <alignment vertical="center" shrinkToFit="1"/>
    </xf>
    <xf numFmtId="0" fontId="35" fillId="0" borderId="3" xfId="27" applyFont="1" applyBorder="1" applyAlignment="1">
      <alignment vertical="center" shrinkToFit="1"/>
    </xf>
    <xf numFmtId="0" fontId="59" fillId="0" borderId="3" xfId="27" applyFont="1" applyBorder="1" applyAlignment="1">
      <alignment vertical="center" shrinkToFit="1"/>
    </xf>
    <xf numFmtId="0" fontId="20" fillId="0" borderId="0" xfId="27" applyFont="1" applyAlignment="1">
      <alignment horizontal="center" vertical="center" shrinkToFit="1"/>
    </xf>
    <xf numFmtId="0" fontId="20" fillId="0" borderId="0" xfId="27" applyFont="1" applyAlignment="1">
      <alignment horizontal="right" vertical="center" shrinkToFit="1"/>
    </xf>
    <xf numFmtId="0" fontId="19" fillId="0" borderId="2" xfId="27" applyFont="1" applyBorder="1" applyAlignment="1">
      <alignment vertical="center" shrinkToFit="1"/>
    </xf>
    <xf numFmtId="0" fontId="19" fillId="0" borderId="0" xfId="27" applyFont="1" applyAlignment="1">
      <alignment vertical="center" shrinkToFit="1"/>
    </xf>
    <xf numFmtId="0" fontId="60" fillId="0" borderId="0" xfId="27" applyFont="1" applyAlignment="1">
      <alignment vertical="center" shrinkToFit="1"/>
    </xf>
    <xf numFmtId="0" fontId="19" fillId="0" borderId="3" xfId="27" applyFont="1" applyBorder="1" applyAlignment="1">
      <alignment vertical="center" shrinkToFit="1"/>
    </xf>
    <xf numFmtId="177" fontId="19" fillId="0" borderId="0" xfId="27" applyNumberFormat="1" applyFont="1">
      <alignment vertical="center"/>
    </xf>
    <xf numFmtId="0" fontId="19" fillId="0" borderId="7" xfId="27" applyFont="1" applyBorder="1" applyAlignment="1">
      <alignment vertical="center" shrinkToFit="1"/>
    </xf>
    <xf numFmtId="0" fontId="19" fillId="0" borderId="42" xfId="27" applyFont="1" applyBorder="1" applyAlignment="1">
      <alignment vertical="center" shrinkToFit="1"/>
    </xf>
    <xf numFmtId="177" fontId="19" fillId="0" borderId="7" xfId="27" applyNumberFormat="1" applyFont="1" applyBorder="1">
      <alignment vertical="center"/>
    </xf>
    <xf numFmtId="0" fontId="34" fillId="0" borderId="2" xfId="27" applyFont="1" applyBorder="1" applyAlignment="1">
      <alignment vertical="center" shrinkToFit="1"/>
    </xf>
    <xf numFmtId="0" fontId="34" fillId="0" borderId="0" xfId="27" applyFont="1" applyAlignment="1">
      <alignment vertical="center" shrinkToFit="1"/>
    </xf>
    <xf numFmtId="0" fontId="61" fillId="0" borderId="4" xfId="27" applyFont="1" applyBorder="1" applyAlignment="1">
      <alignment vertical="center" shrinkToFit="1"/>
    </xf>
    <xf numFmtId="0" fontId="19" fillId="0" borderId="0" xfId="27" applyFont="1" applyAlignment="1">
      <alignment horizontal="center" vertical="center" shrinkToFit="1"/>
    </xf>
    <xf numFmtId="177" fontId="19" fillId="0" borderId="5" xfId="27" applyNumberFormat="1" applyFont="1" applyBorder="1">
      <alignment vertical="center"/>
    </xf>
    <xf numFmtId="0" fontId="34" fillId="0" borderId="3" xfId="27" applyFont="1" applyBorder="1" applyAlignment="1">
      <alignment vertical="center" shrinkToFit="1"/>
    </xf>
    <xf numFmtId="0" fontId="61" fillId="0" borderId="3" xfId="27" applyFont="1" applyBorder="1" applyAlignment="1">
      <alignment vertical="center" shrinkToFit="1"/>
    </xf>
    <xf numFmtId="0" fontId="62" fillId="0" borderId="2" xfId="27" applyFont="1" applyBorder="1" applyAlignment="1">
      <alignment vertical="center" shrinkToFit="1"/>
    </xf>
    <xf numFmtId="0" fontId="62" fillId="0" borderId="0" xfId="27" applyFont="1" applyAlignment="1">
      <alignment vertical="center" shrinkToFit="1"/>
    </xf>
    <xf numFmtId="0" fontId="63" fillId="0" borderId="0" xfId="27" applyFont="1" applyAlignment="1">
      <alignment vertical="center" shrinkToFit="1"/>
    </xf>
    <xf numFmtId="0" fontId="62" fillId="0" borderId="3" xfId="27" applyFont="1" applyBorder="1" applyAlignment="1">
      <alignment vertical="center" shrinkToFit="1"/>
    </xf>
    <xf numFmtId="0" fontId="55" fillId="0" borderId="2" xfId="27" applyFont="1" applyBorder="1" applyAlignment="1">
      <alignment vertical="center" shrinkToFit="1"/>
    </xf>
    <xf numFmtId="0" fontId="55" fillId="0" borderId="0" xfId="27" applyFont="1" applyAlignment="1">
      <alignment vertical="center" shrinkToFit="1"/>
    </xf>
    <xf numFmtId="0" fontId="64" fillId="0" borderId="3" xfId="27" applyFont="1" applyBorder="1" applyAlignment="1">
      <alignment vertical="center" shrinkToFit="1"/>
    </xf>
    <xf numFmtId="0" fontId="62" fillId="0" borderId="5" xfId="27" applyFont="1" applyBorder="1" applyAlignment="1">
      <alignment vertical="center" shrinkToFit="1"/>
    </xf>
    <xf numFmtId="0" fontId="64" fillId="0" borderId="4" xfId="27" applyFont="1" applyBorder="1" applyAlignment="1">
      <alignment vertical="center" shrinkToFit="1"/>
    </xf>
    <xf numFmtId="177" fontId="62" fillId="0" borderId="0" xfId="27" applyNumberFormat="1" applyFont="1">
      <alignment vertical="center"/>
    </xf>
    <xf numFmtId="0" fontId="62" fillId="0" borderId="7" xfId="27" applyFont="1" applyBorder="1" applyAlignment="1">
      <alignment vertical="center" shrinkToFit="1"/>
    </xf>
    <xf numFmtId="0" fontId="62" fillId="0" borderId="42" xfId="27" applyFont="1" applyBorder="1" applyAlignment="1">
      <alignment vertical="center" shrinkToFit="1"/>
    </xf>
    <xf numFmtId="177" fontId="62" fillId="0" borderId="7" xfId="27" applyNumberFormat="1" applyFont="1" applyBorder="1">
      <alignment vertical="center"/>
    </xf>
    <xf numFmtId="0" fontId="65" fillId="0" borderId="3" xfId="27" applyFont="1" applyBorder="1" applyAlignment="1">
      <alignment vertical="center" shrinkToFit="1"/>
    </xf>
    <xf numFmtId="0" fontId="19" fillId="0" borderId="2" xfId="27" applyFont="1" applyFill="1" applyBorder="1" applyAlignment="1">
      <alignment vertical="center" shrinkToFit="1"/>
    </xf>
    <xf numFmtId="0" fontId="19" fillId="0" borderId="0" xfId="27" applyFont="1" applyFill="1" applyAlignment="1">
      <alignment vertical="center" shrinkToFit="1"/>
    </xf>
    <xf numFmtId="0" fontId="60" fillId="0" borderId="0" xfId="27" applyFont="1" applyFill="1" applyAlignment="1">
      <alignment vertical="center" shrinkToFit="1"/>
    </xf>
    <xf numFmtId="0" fontId="19" fillId="0" borderId="3" xfId="27" applyFont="1" applyFill="1" applyBorder="1" applyAlignment="1">
      <alignment vertical="center" shrinkToFit="1"/>
    </xf>
    <xf numFmtId="0" fontId="34" fillId="0" borderId="2" xfId="27" applyFont="1" applyFill="1" applyBorder="1" applyAlignment="1">
      <alignment vertical="center" shrinkToFit="1"/>
    </xf>
    <xf numFmtId="0" fontId="34" fillId="0" borderId="0" xfId="27" applyFont="1" applyFill="1" applyAlignment="1">
      <alignment vertical="center" shrinkToFit="1"/>
    </xf>
    <xf numFmtId="0" fontId="61" fillId="0" borderId="4" xfId="27" applyFont="1" applyFill="1" applyBorder="1" applyAlignment="1">
      <alignment vertical="center" shrinkToFit="1"/>
    </xf>
    <xf numFmtId="0" fontId="19" fillId="0" borderId="0" xfId="27" applyFont="1" applyFill="1" applyAlignment="1">
      <alignment horizontal="center" vertical="center" shrinkToFit="1"/>
    </xf>
    <xf numFmtId="177" fontId="19" fillId="0" borderId="0" xfId="27" applyNumberFormat="1" applyFont="1" applyFill="1">
      <alignment vertical="center"/>
    </xf>
    <xf numFmtId="177" fontId="19" fillId="0" borderId="5" xfId="27" applyNumberFormat="1" applyFont="1" applyFill="1" applyBorder="1">
      <alignment vertical="center"/>
    </xf>
    <xf numFmtId="0" fontId="39" fillId="0" borderId="75" xfId="27" applyFont="1" applyBorder="1" applyAlignment="1">
      <alignment vertical="center" shrinkToFit="1"/>
    </xf>
    <xf numFmtId="0" fontId="39" fillId="0" borderId="0" xfId="27" applyFont="1" applyBorder="1" applyAlignment="1">
      <alignment vertical="center" shrinkToFit="1"/>
    </xf>
    <xf numFmtId="0" fontId="20" fillId="0" borderId="75" xfId="27" applyFont="1" applyBorder="1" applyAlignment="1">
      <alignment vertical="center" shrinkToFit="1"/>
    </xf>
    <xf numFmtId="0" fontId="51" fillId="0" borderId="82" xfId="27" applyFont="1" applyBorder="1" applyAlignment="1">
      <alignment vertical="center" shrinkToFit="1"/>
    </xf>
    <xf numFmtId="0" fontId="51" fillId="0" borderId="81" xfId="27" applyFont="1" applyBorder="1" applyAlignment="1">
      <alignment vertical="center" shrinkToFit="1"/>
    </xf>
    <xf numFmtId="0" fontId="20" fillId="0" borderId="75" xfId="27" applyFont="1" applyBorder="1" applyAlignment="1">
      <alignment vertical="center" wrapText="1" shrinkToFit="1"/>
    </xf>
    <xf numFmtId="0" fontId="20" fillId="0" borderId="83" xfId="27" applyFont="1" applyBorder="1" applyAlignment="1">
      <alignment vertical="center" shrinkToFit="1"/>
    </xf>
    <xf numFmtId="0" fontId="51" fillId="0" borderId="21" xfId="27" applyFont="1" applyBorder="1" applyAlignment="1">
      <alignment vertical="center" shrinkToFit="1"/>
    </xf>
    <xf numFmtId="0" fontId="51" fillId="0" borderId="12" xfId="27" applyFont="1" applyBorder="1" applyAlignment="1">
      <alignment vertical="center" shrinkToFit="1"/>
    </xf>
    <xf numFmtId="0" fontId="51" fillId="0" borderId="75" xfId="27" applyFont="1" applyBorder="1" applyAlignment="1">
      <alignment vertical="center" shrinkToFit="1"/>
    </xf>
    <xf numFmtId="0" fontId="51" fillId="0" borderId="79" xfId="27" applyFont="1" applyBorder="1" applyAlignment="1">
      <alignment vertical="center" shrinkToFit="1"/>
    </xf>
    <xf numFmtId="0" fontId="35" fillId="0" borderId="75" xfId="27" applyFont="1" applyBorder="1" applyAlignment="1">
      <alignment vertical="center" shrinkToFit="1"/>
    </xf>
    <xf numFmtId="0" fontId="20" fillId="0" borderId="77" xfId="27" applyFont="1" applyBorder="1">
      <alignment vertical="center"/>
    </xf>
    <xf numFmtId="0" fontId="20" fillId="0" borderId="77" xfId="27" applyFont="1" applyBorder="1" applyAlignment="1">
      <alignment vertical="center" shrinkToFit="1"/>
    </xf>
    <xf numFmtId="0" fontId="51" fillId="0" borderId="76" xfId="27" applyFont="1" applyBorder="1" applyAlignment="1">
      <alignment vertical="center" shrinkToFit="1"/>
    </xf>
    <xf numFmtId="0" fontId="51" fillId="0" borderId="83" xfId="27" applyFont="1" applyBorder="1" applyAlignment="1">
      <alignment vertical="center" shrinkToFit="1"/>
    </xf>
    <xf numFmtId="0" fontId="20" fillId="0" borderId="0" xfId="27" applyFont="1" applyAlignment="1">
      <alignment horizontal="left" vertical="center" shrinkToFit="1"/>
    </xf>
    <xf numFmtId="0" fontId="49" fillId="0" borderId="0" xfId="27" applyFont="1" applyAlignment="1">
      <alignment horizontal="left" vertical="center" shrinkToFit="1"/>
    </xf>
    <xf numFmtId="0" fontId="45" fillId="0" borderId="0" xfId="27" applyFont="1" applyAlignment="1">
      <alignment horizontal="left" vertical="center" shrinkToFit="1"/>
    </xf>
    <xf numFmtId="177" fontId="20" fillId="0" borderId="0" xfId="27" applyNumberFormat="1" applyFont="1" applyAlignment="1">
      <alignment horizontal="left" vertical="center"/>
    </xf>
    <xf numFmtId="0" fontId="35" fillId="0" borderId="0" xfId="27" applyFont="1" applyAlignment="1">
      <alignment horizontal="left" vertical="center" shrinkToFit="1"/>
    </xf>
    <xf numFmtId="0" fontId="39" fillId="0" borderId="0" xfId="27" applyFont="1" applyAlignment="1">
      <alignment horizontal="right" vertical="center" shrinkToFit="1"/>
    </xf>
    <xf numFmtId="0" fontId="20" fillId="0" borderId="77" xfId="27" applyFont="1" applyBorder="1" applyAlignment="1">
      <alignment horizontal="center" vertical="center" shrinkToFit="1"/>
    </xf>
    <xf numFmtId="0" fontId="20" fillId="0" borderId="79" xfId="27" applyFont="1" applyBorder="1" applyAlignment="1">
      <alignment vertical="center" shrinkToFit="1"/>
    </xf>
    <xf numFmtId="0" fontId="20" fillId="0" borderId="73" xfId="14" applyFont="1" applyBorder="1">
      <alignment vertical="center"/>
    </xf>
    <xf numFmtId="0" fontId="39" fillId="0" borderId="79" xfId="27" applyFont="1" applyBorder="1" applyAlignment="1">
      <alignment vertical="center" shrinkToFit="1"/>
    </xf>
    <xf numFmtId="0" fontId="35" fillId="0" borderId="12" xfId="27" applyFont="1" applyBorder="1" applyAlignment="1">
      <alignment horizontal="center" vertical="center" shrinkToFit="1"/>
    </xf>
    <xf numFmtId="0" fontId="35" fillId="0" borderId="20" xfId="27" applyFont="1" applyBorder="1" applyAlignment="1">
      <alignment horizontal="center" vertical="center" shrinkToFit="1"/>
    </xf>
    <xf numFmtId="0" fontId="35" fillId="0" borderId="0" xfId="27" applyFont="1" applyAlignment="1">
      <alignment horizontal="center" vertical="center" shrinkToFit="1"/>
    </xf>
    <xf numFmtId="0" fontId="35" fillId="0" borderId="3" xfId="27" applyFont="1" applyBorder="1" applyAlignment="1">
      <alignment horizontal="center" vertical="center" shrinkToFit="1"/>
    </xf>
    <xf numFmtId="0" fontId="34" fillId="0" borderId="21" xfId="27" applyFont="1" applyBorder="1" applyAlignment="1">
      <alignment horizontal="center" vertical="center" shrinkToFit="1"/>
    </xf>
    <xf numFmtId="0" fontId="34" fillId="0" borderId="12" xfId="27" applyFont="1" applyBorder="1" applyAlignment="1">
      <alignment horizontal="center" vertical="center" shrinkToFit="1"/>
    </xf>
    <xf numFmtId="0" fontId="34" fillId="0" borderId="2" xfId="27" applyFont="1" applyBorder="1" applyAlignment="1">
      <alignment horizontal="center" vertical="center" shrinkToFit="1"/>
    </xf>
    <xf numFmtId="0" fontId="34" fillId="0" borderId="0" xfId="27" applyFont="1" applyAlignment="1">
      <alignment horizontal="center" vertical="center" shrinkToFit="1"/>
    </xf>
    <xf numFmtId="0" fontId="35" fillId="0" borderId="2" xfId="27" applyFont="1" applyBorder="1" applyAlignment="1">
      <alignment horizontal="center" vertical="center" shrinkToFit="1"/>
    </xf>
    <xf numFmtId="0" fontId="60" fillId="0" borderId="12" xfId="27" applyFont="1" applyBorder="1" applyAlignment="1">
      <alignment horizontal="center" vertical="center" shrinkToFit="1"/>
    </xf>
    <xf numFmtId="0" fontId="60" fillId="0" borderId="0" xfId="27" applyFont="1" applyAlignment="1">
      <alignment horizontal="center" vertical="center" shrinkToFit="1"/>
    </xf>
    <xf numFmtId="0" fontId="19" fillId="0" borderId="12" xfId="27" applyFont="1" applyBorder="1" applyAlignment="1">
      <alignment horizontal="center" vertical="center" shrinkToFit="1"/>
    </xf>
    <xf numFmtId="0" fontId="19" fillId="0" borderId="0" xfId="27" applyFont="1" applyAlignment="1">
      <alignment horizontal="center" vertical="center" shrinkToFit="1"/>
    </xf>
    <xf numFmtId="0" fontId="56" fillId="0" borderId="0" xfId="27" applyFont="1" applyAlignment="1">
      <alignment horizontal="center" vertical="center" shrinkToFit="1"/>
    </xf>
    <xf numFmtId="0" fontId="47" fillId="0" borderId="0" xfId="27" applyFont="1" applyAlignment="1">
      <alignment horizontal="center" vertical="center" shrinkToFit="1"/>
    </xf>
    <xf numFmtId="0" fontId="35" fillId="0" borderId="7" xfId="27" applyFont="1" applyBorder="1" applyAlignment="1">
      <alignment horizontal="center" vertical="center" shrinkToFit="1"/>
    </xf>
    <xf numFmtId="0" fontId="34" fillId="0" borderId="24" xfId="27" applyFont="1" applyBorder="1" applyAlignment="1">
      <alignment horizontal="center" vertical="center" shrinkToFit="1"/>
    </xf>
    <xf numFmtId="0" fontId="34" fillId="0" borderId="8" xfId="27" applyFont="1" applyBorder="1" applyAlignment="1">
      <alignment horizontal="center" vertical="center" shrinkToFit="1"/>
    </xf>
    <xf numFmtId="0" fontId="34" fillId="0" borderId="23" xfId="27" applyFont="1" applyBorder="1" applyAlignment="1">
      <alignment horizontal="center" vertical="center" shrinkToFit="1"/>
    </xf>
    <xf numFmtId="0" fontId="34" fillId="0" borderId="1" xfId="27" applyFont="1" applyBorder="1" applyAlignment="1">
      <alignment horizontal="center" vertical="center" shrinkToFit="1"/>
    </xf>
    <xf numFmtId="0" fontId="34" fillId="0" borderId="3" xfId="27" applyFont="1" applyBorder="1" applyAlignment="1">
      <alignment horizontal="center" vertical="center" shrinkToFit="1"/>
    </xf>
    <xf numFmtId="0" fontId="35" fillId="0" borderId="38" xfId="27" applyFont="1" applyBorder="1" applyAlignment="1">
      <alignment horizontal="center" vertical="center" shrinkToFit="1"/>
    </xf>
    <xf numFmtId="0" fontId="35" fillId="0" borderId="8" xfId="27" applyFont="1" applyBorder="1" applyAlignment="1">
      <alignment horizontal="center" vertical="center" shrinkToFit="1"/>
    </xf>
    <xf numFmtId="0" fontId="35" fillId="0" borderId="23" xfId="27" applyFont="1" applyBorder="1" applyAlignment="1">
      <alignment horizontal="center" vertical="center" shrinkToFit="1"/>
    </xf>
    <xf numFmtId="0" fontId="35" fillId="0" borderId="39" xfId="27" applyFont="1" applyBorder="1" applyAlignment="1">
      <alignment horizontal="center" vertical="center" shrinkToFit="1"/>
    </xf>
    <xf numFmtId="0" fontId="35" fillId="0" borderId="4" xfId="27" applyFont="1" applyBorder="1" applyAlignment="1">
      <alignment horizontal="center" vertical="center" shrinkToFit="1"/>
    </xf>
    <xf numFmtId="0" fontId="20" fillId="0" borderId="40" xfId="27" applyFont="1" applyBorder="1" applyAlignment="1">
      <alignment horizontal="center" vertical="center" shrinkToFit="1"/>
    </xf>
    <xf numFmtId="0" fontId="20" fillId="0" borderId="8" xfId="27" applyFont="1" applyBorder="1" applyAlignment="1">
      <alignment horizontal="center" vertical="center" shrinkToFit="1"/>
    </xf>
    <xf numFmtId="0" fontId="20" fillId="0" borderId="22" xfId="27" applyFont="1" applyBorder="1" applyAlignment="1">
      <alignment horizontal="center" vertical="center" shrinkToFit="1"/>
    </xf>
    <xf numFmtId="0" fontId="20" fillId="0" borderId="15" xfId="27" applyFont="1" applyBorder="1" applyAlignment="1">
      <alignment horizontal="center" vertical="center" shrinkToFit="1"/>
    </xf>
    <xf numFmtId="0" fontId="20" fillId="0" borderId="0" xfId="27" applyFont="1" applyAlignment="1">
      <alignment horizontal="center" vertical="center" shrinkToFit="1"/>
    </xf>
    <xf numFmtId="0" fontId="20" fillId="0" borderId="5" xfId="27" applyFont="1" applyBorder="1" applyAlignment="1">
      <alignment horizontal="center" vertical="center" shrinkToFit="1"/>
    </xf>
    <xf numFmtId="0" fontId="35" fillId="0" borderId="0" xfId="27" applyFont="1" applyBorder="1" applyAlignment="1">
      <alignment horizontal="center" vertical="center" shrinkToFit="1"/>
    </xf>
    <xf numFmtId="0" fontId="20" fillId="0" borderId="15" xfId="27" applyFont="1" applyBorder="1" applyAlignment="1">
      <alignment horizontal="right" vertical="center" shrinkToFit="1"/>
    </xf>
    <xf numFmtId="0" fontId="20" fillId="0" borderId="0" xfId="27" applyFont="1" applyAlignment="1">
      <alignment horizontal="right" vertical="center" shrinkToFit="1"/>
    </xf>
    <xf numFmtId="0" fontId="20" fillId="0" borderId="5" xfId="27" applyFont="1" applyBorder="1" applyAlignment="1">
      <alignment horizontal="right" vertical="center" shrinkToFit="1"/>
    </xf>
    <xf numFmtId="176" fontId="35" fillId="0" borderId="2" xfId="27" applyNumberFormat="1" applyFont="1" applyBorder="1" applyAlignment="1">
      <alignment horizontal="center" vertical="center" shrinkToFit="1"/>
    </xf>
    <xf numFmtId="176" fontId="35" fillId="0" borderId="0" xfId="27" applyNumberFormat="1" applyFont="1" applyBorder="1" applyAlignment="1">
      <alignment horizontal="center" vertical="center" shrinkToFit="1"/>
    </xf>
    <xf numFmtId="176" fontId="35" fillId="0" borderId="3" xfId="27" applyNumberFormat="1" applyFont="1" applyBorder="1" applyAlignment="1">
      <alignment horizontal="center" vertical="center" shrinkToFit="1"/>
    </xf>
    <xf numFmtId="176" fontId="35" fillId="0" borderId="11" xfId="27" applyNumberFormat="1" applyFont="1" applyBorder="1" applyAlignment="1">
      <alignment horizontal="center" vertical="center" shrinkToFit="1"/>
    </xf>
    <xf numFmtId="176" fontId="35" fillId="0" borderId="9" xfId="27" applyNumberFormat="1" applyFont="1" applyBorder="1" applyAlignment="1">
      <alignment horizontal="center" vertical="center" shrinkToFit="1"/>
    </xf>
    <xf numFmtId="176" fontId="35" fillId="0" borderId="10" xfId="27" applyNumberFormat="1" applyFont="1" applyBorder="1" applyAlignment="1">
      <alignment horizontal="center" vertical="center" shrinkToFit="1"/>
    </xf>
    <xf numFmtId="2" fontId="35" fillId="0" borderId="2" xfId="27" applyNumberFormat="1" applyFont="1" applyBorder="1" applyAlignment="1">
      <alignment horizontal="center" vertical="center" shrinkToFit="1"/>
    </xf>
    <xf numFmtId="2" fontId="35" fillId="0" borderId="0" xfId="27" applyNumberFormat="1" applyFont="1" applyBorder="1" applyAlignment="1">
      <alignment horizontal="center" vertical="center" shrinkToFit="1"/>
    </xf>
    <xf numFmtId="2" fontId="35" fillId="0" borderId="4" xfId="27" applyNumberFormat="1" applyFont="1" applyBorder="1" applyAlignment="1">
      <alignment horizontal="center" vertical="center" shrinkToFit="1"/>
    </xf>
    <xf numFmtId="2" fontId="35" fillId="0" borderId="11" xfId="27" applyNumberFormat="1" applyFont="1" applyBorder="1" applyAlignment="1">
      <alignment horizontal="center" vertical="center" shrinkToFit="1"/>
    </xf>
    <xf numFmtId="2" fontId="35" fillId="0" borderId="9" xfId="27" applyNumberFormat="1" applyFont="1" applyBorder="1" applyAlignment="1">
      <alignment horizontal="center" vertical="center" shrinkToFit="1"/>
    </xf>
    <xf numFmtId="2" fontId="35" fillId="0" borderId="45" xfId="27" applyNumberFormat="1" applyFont="1" applyBorder="1" applyAlignment="1">
      <alignment horizontal="center" vertical="center" shrinkToFit="1"/>
    </xf>
    <xf numFmtId="178" fontId="19" fillId="0" borderId="32" xfId="27" applyNumberFormat="1" applyFont="1" applyBorder="1" applyAlignment="1">
      <alignment horizontal="center" vertical="center" shrinkToFit="1"/>
    </xf>
    <xf numFmtId="178" fontId="19" fillId="0" borderId="12" xfId="27" applyNumberFormat="1" applyFont="1" applyBorder="1" applyAlignment="1">
      <alignment horizontal="center" vertical="center" shrinkToFit="1"/>
    </xf>
    <xf numFmtId="178" fontId="19" fillId="0" borderId="35" xfId="27" applyNumberFormat="1" applyFont="1" applyBorder="1" applyAlignment="1">
      <alignment horizontal="center" vertical="center" shrinkToFit="1"/>
    </xf>
    <xf numFmtId="178" fontId="19" fillId="0" borderId="15" xfId="27" applyNumberFormat="1" applyFont="1" applyBorder="1" applyAlignment="1">
      <alignment horizontal="center" vertical="center" shrinkToFit="1"/>
    </xf>
    <xf numFmtId="178" fontId="19" fillId="0" borderId="0" xfId="27" applyNumberFormat="1" applyFont="1" applyBorder="1" applyAlignment="1">
      <alignment horizontal="center" vertical="center" shrinkToFit="1"/>
    </xf>
    <xf numFmtId="178" fontId="19" fillId="0" borderId="5" xfId="27" applyNumberFormat="1" applyFont="1" applyBorder="1" applyAlignment="1">
      <alignment horizontal="center" vertical="center" shrinkToFit="1"/>
    </xf>
    <xf numFmtId="177" fontId="20" fillId="0" borderId="5" xfId="27" applyNumberFormat="1" applyFont="1" applyBorder="1" applyAlignment="1">
      <alignment horizontal="center" vertical="center" shrinkToFit="1"/>
    </xf>
    <xf numFmtId="0" fontId="34" fillId="0" borderId="34" xfId="27" applyFont="1" applyBorder="1" applyAlignment="1">
      <alignment horizontal="center" vertical="center" shrinkToFit="1"/>
    </xf>
    <xf numFmtId="0" fontId="34" fillId="0" borderId="20" xfId="27" applyFont="1" applyBorder="1" applyAlignment="1">
      <alignment horizontal="center" vertical="center" shrinkToFit="1"/>
    </xf>
    <xf numFmtId="0" fontId="19" fillId="0" borderId="21" xfId="27" applyFont="1" applyBorder="1" applyAlignment="1">
      <alignment horizontal="center" vertical="center" wrapText="1" shrinkToFit="1"/>
    </xf>
    <xf numFmtId="0" fontId="19" fillId="0" borderId="12" xfId="27" applyFont="1" applyBorder="1" applyAlignment="1">
      <alignment horizontal="center" vertical="center" wrapText="1" shrinkToFit="1"/>
    </xf>
    <xf numFmtId="0" fontId="19" fillId="0" borderId="2" xfId="27" applyFont="1" applyBorder="1" applyAlignment="1">
      <alignment horizontal="center" vertical="center" wrapText="1" shrinkToFit="1"/>
    </xf>
    <xf numFmtId="0" fontId="19" fillId="0" borderId="0" xfId="27" applyFont="1" applyAlignment="1">
      <alignment horizontal="center" vertical="center" wrapText="1" shrinkToFit="1"/>
    </xf>
    <xf numFmtId="0" fontId="19" fillId="0" borderId="11" xfId="27" applyFont="1" applyBorder="1" applyAlignment="1">
      <alignment horizontal="center" vertical="center" wrapText="1" shrinkToFit="1"/>
    </xf>
    <xf numFmtId="0" fontId="19" fillId="0" borderId="9" xfId="27" applyFont="1" applyBorder="1" applyAlignment="1">
      <alignment horizontal="center" vertical="center" wrapText="1" shrinkToFit="1"/>
    </xf>
    <xf numFmtId="0" fontId="19" fillId="0" borderId="20" xfId="27" applyFont="1" applyBorder="1" applyAlignment="1">
      <alignment horizontal="center" vertical="center" shrinkToFit="1"/>
    </xf>
    <xf numFmtId="0" fontId="19" fillId="0" borderId="3" xfId="27" applyFont="1" applyBorder="1" applyAlignment="1">
      <alignment horizontal="center" vertical="center" shrinkToFit="1"/>
    </xf>
    <xf numFmtId="0" fontId="19" fillId="0" borderId="2" xfId="27" applyFont="1" applyBorder="1" applyAlignment="1">
      <alignment horizontal="center" vertical="center" shrinkToFit="1"/>
    </xf>
    <xf numFmtId="0" fontId="19" fillId="0" borderId="36" xfId="27" applyFont="1" applyBorder="1" applyAlignment="1">
      <alignment horizontal="center" vertical="center" shrinkToFit="1"/>
    </xf>
    <xf numFmtId="0" fontId="19" fillId="0" borderId="4" xfId="27" applyFont="1" applyBorder="1" applyAlignment="1">
      <alignment horizontal="center" vertical="center" shrinkToFit="1"/>
    </xf>
    <xf numFmtId="179" fontId="20" fillId="0" borderId="6" xfId="27" applyNumberFormat="1" applyFont="1" applyBorder="1" applyAlignment="1">
      <alignment horizontal="center" vertical="center"/>
    </xf>
    <xf numFmtId="0" fontId="35" fillId="0" borderId="34" xfId="27" applyFont="1" applyBorder="1" applyAlignment="1">
      <alignment horizontal="center" vertical="center" shrinkToFit="1"/>
    </xf>
    <xf numFmtId="0" fontId="35" fillId="0" borderId="1" xfId="27" applyFont="1" applyBorder="1" applyAlignment="1">
      <alignment horizontal="center" vertical="center" shrinkToFit="1"/>
    </xf>
    <xf numFmtId="0" fontId="20" fillId="0" borderId="21" xfId="27" applyFont="1" applyBorder="1" applyAlignment="1">
      <alignment horizontal="center" vertical="center" wrapText="1" shrinkToFit="1"/>
    </xf>
    <xf numFmtId="0" fontId="20" fillId="0" borderId="12" xfId="27" applyFont="1" applyBorder="1" applyAlignment="1">
      <alignment horizontal="center" vertical="center" wrapText="1" shrinkToFit="1"/>
    </xf>
    <xf numFmtId="0" fontId="20" fillId="0" borderId="2" xfId="27" applyFont="1" applyBorder="1" applyAlignment="1">
      <alignment horizontal="center" vertical="center" wrapText="1" shrinkToFit="1"/>
    </xf>
    <xf numFmtId="0" fontId="20" fillId="0" borderId="0" xfId="27" applyFont="1" applyAlignment="1">
      <alignment horizontal="center" vertical="center" wrapText="1" shrinkToFit="1"/>
    </xf>
    <xf numFmtId="0" fontId="20" fillId="0" borderId="11" xfId="27" applyFont="1" applyBorder="1" applyAlignment="1">
      <alignment horizontal="center" vertical="center" wrapText="1" shrinkToFit="1"/>
    </xf>
    <xf numFmtId="0" fontId="20" fillId="0" borderId="9" xfId="27" applyFont="1" applyBorder="1" applyAlignment="1">
      <alignment horizontal="center" vertical="center" wrapText="1" shrinkToFit="1"/>
    </xf>
    <xf numFmtId="0" fontId="35" fillId="0" borderId="21" xfId="27" applyFont="1" applyBorder="1" applyAlignment="1">
      <alignment horizontal="center" vertical="center" shrinkToFit="1"/>
    </xf>
    <xf numFmtId="177" fontId="20" fillId="0" borderId="0" xfId="27" applyNumberFormat="1" applyFont="1" applyAlignment="1">
      <alignment horizontal="center" vertical="center"/>
    </xf>
    <xf numFmtId="177" fontId="20" fillId="0" borderId="5" xfId="27" applyNumberFormat="1" applyFont="1" applyBorder="1" applyAlignment="1">
      <alignment horizontal="center" vertical="center"/>
    </xf>
    <xf numFmtId="177" fontId="20" fillId="0" borderId="9" xfId="27" applyNumberFormat="1" applyFont="1" applyBorder="1" applyAlignment="1">
      <alignment horizontal="center" vertical="center"/>
    </xf>
    <xf numFmtId="177" fontId="20" fillId="0" borderId="33" xfId="27" applyNumberFormat="1" applyFont="1" applyBorder="1" applyAlignment="1">
      <alignment horizontal="center" vertical="center"/>
    </xf>
    <xf numFmtId="177" fontId="19" fillId="0" borderId="0" xfId="27" applyNumberFormat="1" applyFont="1" applyAlignment="1">
      <alignment horizontal="center" vertical="center"/>
    </xf>
    <xf numFmtId="177" fontId="19" fillId="0" borderId="5" xfId="27" applyNumberFormat="1" applyFont="1" applyBorder="1" applyAlignment="1">
      <alignment horizontal="center" vertical="center"/>
    </xf>
    <xf numFmtId="177" fontId="19" fillId="0" borderId="9" xfId="27" applyNumberFormat="1" applyFont="1" applyBorder="1" applyAlignment="1">
      <alignment horizontal="center" vertical="center"/>
    </xf>
    <xf numFmtId="177" fontId="19" fillId="0" borderId="33" xfId="27" applyNumberFormat="1" applyFont="1" applyBorder="1" applyAlignment="1">
      <alignment horizontal="center" vertical="center"/>
    </xf>
    <xf numFmtId="180" fontId="35" fillId="0" borderId="0" xfId="27" applyNumberFormat="1" applyFont="1" applyAlignment="1">
      <alignment horizontal="center" vertical="center" shrinkToFit="1"/>
    </xf>
    <xf numFmtId="180" fontId="35" fillId="0" borderId="3" xfId="27" applyNumberFormat="1" applyFont="1" applyBorder="1" applyAlignment="1">
      <alignment horizontal="center" vertical="center" shrinkToFit="1"/>
    </xf>
    <xf numFmtId="180" fontId="35" fillId="0" borderId="9" xfId="27" applyNumberFormat="1" applyFont="1" applyBorder="1" applyAlignment="1">
      <alignment horizontal="center" vertical="center" shrinkToFit="1"/>
    </xf>
    <xf numFmtId="180" fontId="35" fillId="0" borderId="10" xfId="27" applyNumberFormat="1" applyFont="1" applyBorder="1" applyAlignment="1">
      <alignment horizontal="center" vertical="center" shrinkToFit="1"/>
    </xf>
    <xf numFmtId="180" fontId="34" fillId="0" borderId="0" xfId="27" applyNumberFormat="1" applyFont="1" applyAlignment="1">
      <alignment horizontal="center" vertical="center" shrinkToFit="1"/>
    </xf>
    <xf numFmtId="180" fontId="34" fillId="0" borderId="3" xfId="27" applyNumberFormat="1" applyFont="1" applyBorder="1" applyAlignment="1">
      <alignment horizontal="center" vertical="center" shrinkToFit="1"/>
    </xf>
    <xf numFmtId="180" fontId="34" fillId="0" borderId="9" xfId="27" applyNumberFormat="1" applyFont="1" applyBorder="1" applyAlignment="1">
      <alignment horizontal="center" vertical="center" shrinkToFit="1"/>
    </xf>
    <xf numFmtId="180" fontId="34" fillId="0" borderId="10" xfId="27" applyNumberFormat="1" applyFont="1" applyBorder="1" applyAlignment="1">
      <alignment horizontal="center" vertical="center" shrinkToFit="1"/>
    </xf>
    <xf numFmtId="0" fontId="63" fillId="0" borderId="0" xfId="27" applyFont="1" applyAlignment="1">
      <alignment horizontal="center" vertical="center" shrinkToFit="1"/>
    </xf>
    <xf numFmtId="0" fontId="62" fillId="0" borderId="0" xfId="27" applyFont="1" applyAlignment="1">
      <alignment horizontal="center" vertical="center" shrinkToFit="1"/>
    </xf>
    <xf numFmtId="0" fontId="55" fillId="0" borderId="34" xfId="27" applyFont="1" applyBorder="1" applyAlignment="1">
      <alignment horizontal="center" vertical="center" shrinkToFit="1"/>
    </xf>
    <xf numFmtId="0" fontId="55" fillId="0" borderId="12" xfId="27" applyFont="1" applyBorder="1" applyAlignment="1">
      <alignment horizontal="center" vertical="center" shrinkToFit="1"/>
    </xf>
    <xf numFmtId="0" fontId="55" fillId="0" borderId="20" xfId="27" applyFont="1" applyBorder="1" applyAlignment="1">
      <alignment horizontal="center" vertical="center" shrinkToFit="1"/>
    </xf>
    <xf numFmtId="0" fontId="55" fillId="0" borderId="1" xfId="27" applyFont="1" applyBorder="1" applyAlignment="1">
      <alignment horizontal="center" vertical="center" shrinkToFit="1"/>
    </xf>
    <xf numFmtId="0" fontId="55" fillId="0" borderId="0" xfId="27" applyFont="1" applyAlignment="1">
      <alignment horizontal="center" vertical="center" shrinkToFit="1"/>
    </xf>
    <xf numFmtId="0" fontId="55" fillId="0" borderId="3" xfId="27" applyFont="1" applyBorder="1" applyAlignment="1">
      <alignment horizontal="center" vertical="center" shrinkToFit="1"/>
    </xf>
    <xf numFmtId="0" fontId="62" fillId="0" borderId="21" xfId="27" applyFont="1" applyBorder="1" applyAlignment="1">
      <alignment horizontal="center" vertical="center" shrinkToFit="1"/>
    </xf>
    <xf numFmtId="0" fontId="62" fillId="0" borderId="12" xfId="27" applyFont="1" applyBorder="1" applyAlignment="1">
      <alignment horizontal="center" vertical="center" shrinkToFit="1"/>
    </xf>
    <xf numFmtId="0" fontId="62" fillId="0" borderId="2" xfId="27" applyFont="1" applyBorder="1" applyAlignment="1">
      <alignment horizontal="center" vertical="center" shrinkToFit="1"/>
    </xf>
    <xf numFmtId="0" fontId="63" fillId="0" borderId="12" xfId="27" applyFont="1" applyBorder="1" applyAlignment="1">
      <alignment horizontal="center" vertical="center" shrinkToFit="1"/>
    </xf>
    <xf numFmtId="0" fontId="62" fillId="0" borderId="20" xfId="27" applyFont="1" applyBorder="1" applyAlignment="1">
      <alignment horizontal="center" vertical="center" shrinkToFit="1"/>
    </xf>
    <xf numFmtId="0" fontId="62" fillId="0" borderId="3" xfId="27" applyFont="1" applyBorder="1" applyAlignment="1">
      <alignment horizontal="center" vertical="center" shrinkToFit="1"/>
    </xf>
    <xf numFmtId="0" fontId="62" fillId="0" borderId="11" xfId="27" applyFont="1" applyBorder="1" applyAlignment="1">
      <alignment horizontal="center" vertical="center" shrinkToFit="1"/>
    </xf>
    <xf numFmtId="0" fontId="62" fillId="0" borderId="9" xfId="27" applyFont="1" applyBorder="1" applyAlignment="1">
      <alignment horizontal="center" vertical="center" shrinkToFit="1"/>
    </xf>
    <xf numFmtId="0" fontId="62" fillId="0" borderId="10" xfId="27" applyFont="1" applyBorder="1" applyAlignment="1">
      <alignment horizontal="center" vertical="center" shrinkToFit="1"/>
    </xf>
    <xf numFmtId="0" fontId="62" fillId="0" borderId="36" xfId="27" applyFont="1" applyBorder="1" applyAlignment="1">
      <alignment horizontal="center" vertical="center" shrinkToFit="1"/>
    </xf>
    <xf numFmtId="0" fontId="62" fillId="0" borderId="4" xfId="27" applyFont="1" applyBorder="1" applyAlignment="1">
      <alignment horizontal="center" vertical="center" shrinkToFit="1"/>
    </xf>
    <xf numFmtId="0" fontId="55" fillId="0" borderId="21" xfId="27" applyFont="1" applyBorder="1" applyAlignment="1">
      <alignment horizontal="center" vertical="center" shrinkToFit="1"/>
    </xf>
    <xf numFmtId="0" fontId="55" fillId="0" borderId="2" xfId="27" applyFont="1" applyBorder="1" applyAlignment="1">
      <alignment horizontal="center" vertical="center" shrinkToFit="1"/>
    </xf>
    <xf numFmtId="0" fontId="55" fillId="0" borderId="11" xfId="27" applyFont="1" applyBorder="1" applyAlignment="1">
      <alignment horizontal="center" vertical="center" shrinkToFit="1"/>
    </xf>
    <xf numFmtId="0" fontId="55" fillId="0" borderId="9" xfId="27" applyFont="1" applyBorder="1" applyAlignment="1">
      <alignment horizontal="center" vertical="center" shrinkToFit="1"/>
    </xf>
    <xf numFmtId="0" fontId="55" fillId="0" borderId="10" xfId="27" applyFont="1" applyBorder="1" applyAlignment="1">
      <alignment horizontal="center" vertical="center" shrinkToFit="1"/>
    </xf>
    <xf numFmtId="180" fontId="55" fillId="0" borderId="1" xfId="27" applyNumberFormat="1" applyFont="1" applyBorder="1" applyAlignment="1">
      <alignment horizontal="center" vertical="center" shrinkToFit="1"/>
    </xf>
    <xf numFmtId="180" fontId="55" fillId="0" borderId="0" xfId="27" applyNumberFormat="1" applyFont="1" applyAlignment="1">
      <alignment horizontal="center" vertical="center" shrinkToFit="1"/>
    </xf>
    <xf numFmtId="180" fontId="55" fillId="0" borderId="3" xfId="27" applyNumberFormat="1" applyFont="1" applyBorder="1" applyAlignment="1">
      <alignment horizontal="center" vertical="center" shrinkToFit="1"/>
    </xf>
    <xf numFmtId="180" fontId="55" fillId="0" borderId="37" xfId="27" applyNumberFormat="1" applyFont="1" applyBorder="1" applyAlignment="1">
      <alignment horizontal="center" vertical="center" shrinkToFit="1"/>
    </xf>
    <xf numFmtId="180" fontId="55" fillId="0" borderId="9" xfId="27" applyNumberFormat="1" applyFont="1" applyBorder="1" applyAlignment="1">
      <alignment horizontal="center" vertical="center" shrinkToFit="1"/>
    </xf>
    <xf numFmtId="180" fontId="55" fillId="0" borderId="10" xfId="27" applyNumberFormat="1" applyFont="1" applyBorder="1" applyAlignment="1">
      <alignment horizontal="center" vertical="center" shrinkToFit="1"/>
    </xf>
    <xf numFmtId="177" fontId="62" fillId="0" borderId="0" xfId="27" applyNumberFormat="1" applyFont="1" applyAlignment="1">
      <alignment horizontal="center" vertical="center"/>
    </xf>
    <xf numFmtId="177" fontId="62" fillId="0" borderId="5" xfId="27" applyNumberFormat="1" applyFont="1" applyBorder="1" applyAlignment="1">
      <alignment horizontal="center" vertical="center"/>
    </xf>
    <xf numFmtId="177" fontId="62" fillId="0" borderId="9" xfId="27" applyNumberFormat="1" applyFont="1" applyBorder="1" applyAlignment="1">
      <alignment horizontal="center" vertical="center"/>
    </xf>
    <xf numFmtId="177" fontId="62" fillId="0" borderId="33" xfId="27" applyNumberFormat="1" applyFont="1" applyBorder="1" applyAlignment="1">
      <alignment horizontal="center" vertical="center"/>
    </xf>
    <xf numFmtId="0" fontId="20" fillId="0" borderId="21" xfId="27" applyFont="1" applyBorder="1" applyAlignment="1">
      <alignment horizontal="center" vertical="center" shrinkToFit="1"/>
    </xf>
    <xf numFmtId="0" fontId="20" fillId="0" borderId="12" xfId="27" applyFont="1" applyBorder="1" applyAlignment="1">
      <alignment horizontal="center" vertical="center" shrinkToFit="1"/>
    </xf>
    <xf numFmtId="0" fontId="20" fillId="0" borderId="2" xfId="27" applyFont="1" applyBorder="1" applyAlignment="1">
      <alignment horizontal="center" vertical="center" shrinkToFit="1"/>
    </xf>
    <xf numFmtId="0" fontId="49" fillId="0" borderId="12" xfId="27" applyFont="1" applyBorder="1" applyAlignment="1">
      <alignment horizontal="center" vertical="center" shrinkToFit="1"/>
    </xf>
    <xf numFmtId="0" fontId="49" fillId="0" borderId="0" xfId="27" applyFont="1" applyAlignment="1">
      <alignment horizontal="center" vertical="center" shrinkToFit="1"/>
    </xf>
    <xf numFmtId="0" fontId="20" fillId="0" borderId="20" xfId="27" applyFont="1" applyBorder="1" applyAlignment="1">
      <alignment horizontal="center" vertical="center" shrinkToFit="1"/>
    </xf>
    <xf numFmtId="0" fontId="20" fillId="0" borderId="3" xfId="27" applyFont="1" applyBorder="1" applyAlignment="1">
      <alignment horizontal="center" vertical="center" shrinkToFit="1"/>
    </xf>
    <xf numFmtId="0" fontId="19" fillId="0" borderId="21" xfId="27" applyFont="1" applyBorder="1" applyAlignment="1">
      <alignment horizontal="center" vertical="center" shrinkToFit="1"/>
    </xf>
    <xf numFmtId="0" fontId="19" fillId="0" borderId="0" xfId="27" applyFont="1" applyBorder="1" applyAlignment="1">
      <alignment horizontal="center" vertical="center" shrinkToFit="1"/>
    </xf>
    <xf numFmtId="0" fontId="19" fillId="0" borderId="42" xfId="27" applyFont="1" applyBorder="1" applyAlignment="1">
      <alignment horizontal="center" vertical="center" shrinkToFit="1"/>
    </xf>
    <xf numFmtId="0" fontId="19" fillId="0" borderId="7" xfId="27" applyFont="1" applyBorder="1" applyAlignment="1">
      <alignment horizontal="center" vertical="center" shrinkToFit="1"/>
    </xf>
    <xf numFmtId="0" fontId="19" fillId="0" borderId="41" xfId="27" applyFont="1" applyBorder="1" applyAlignment="1">
      <alignment horizontal="center" vertical="center" shrinkToFit="1"/>
    </xf>
    <xf numFmtId="180" fontId="35" fillId="0" borderId="1" xfId="27" applyNumberFormat="1" applyFont="1" applyBorder="1" applyAlignment="1">
      <alignment horizontal="center" vertical="center" shrinkToFit="1"/>
    </xf>
    <xf numFmtId="180" fontId="35" fillId="0" borderId="13" xfId="27" applyNumberFormat="1" applyFont="1" applyBorder="1" applyAlignment="1">
      <alignment horizontal="center" vertical="center" shrinkToFit="1"/>
    </xf>
    <xf numFmtId="180" fontId="35" fillId="0" borderId="7" xfId="27" applyNumberFormat="1" applyFont="1" applyBorder="1" applyAlignment="1">
      <alignment horizontal="center" vertical="center" shrinkToFit="1"/>
    </xf>
    <xf numFmtId="180" fontId="35" fillId="0" borderId="41" xfId="27" applyNumberFormat="1" applyFont="1" applyBorder="1" applyAlignment="1">
      <alignment horizontal="center" vertical="center" shrinkToFit="1"/>
    </xf>
    <xf numFmtId="0" fontId="20" fillId="0" borderId="36" xfId="27" applyFont="1" applyBorder="1" applyAlignment="1">
      <alignment horizontal="center" vertical="center" shrinkToFit="1"/>
    </xf>
    <xf numFmtId="0" fontId="20" fillId="0" borderId="4" xfId="27" applyFont="1" applyBorder="1" applyAlignment="1">
      <alignment horizontal="center" vertical="center" shrinkToFit="1"/>
    </xf>
    <xf numFmtId="0" fontId="20" fillId="0" borderId="42" xfId="27" applyFont="1" applyBorder="1" applyAlignment="1">
      <alignment horizontal="center" vertical="center" shrinkToFit="1"/>
    </xf>
    <xf numFmtId="0" fontId="20" fillId="0" borderId="7" xfId="27" applyFont="1" applyBorder="1" applyAlignment="1">
      <alignment horizontal="center" vertical="center" shrinkToFit="1"/>
    </xf>
    <xf numFmtId="0" fontId="20" fillId="0" borderId="72" xfId="27" applyFont="1" applyBorder="1" applyAlignment="1">
      <alignment horizontal="center" vertical="center" shrinkToFit="1"/>
    </xf>
    <xf numFmtId="178" fontId="20" fillId="0" borderId="12" xfId="27" applyNumberFormat="1" applyFont="1" applyBorder="1" applyAlignment="1">
      <alignment horizontal="center" vertical="center" shrinkToFit="1"/>
    </xf>
    <xf numFmtId="178" fontId="20" fillId="0" borderId="0" xfId="27" applyNumberFormat="1" applyFont="1" applyAlignment="1">
      <alignment horizontal="center" vertical="center" shrinkToFit="1"/>
    </xf>
    <xf numFmtId="179" fontId="20" fillId="0" borderId="12" xfId="27" applyNumberFormat="1" applyFont="1" applyBorder="1" applyAlignment="1">
      <alignment horizontal="center" vertical="center"/>
    </xf>
    <xf numFmtId="179" fontId="20" fillId="0" borderId="35" xfId="27" applyNumberFormat="1" applyFont="1" applyBorder="1" applyAlignment="1">
      <alignment horizontal="center" vertical="center"/>
    </xf>
    <xf numFmtId="179" fontId="20" fillId="0" borderId="0" xfId="27" applyNumberFormat="1" applyFont="1" applyAlignment="1">
      <alignment horizontal="center" vertical="center"/>
    </xf>
    <xf numFmtId="179" fontId="20" fillId="0" borderId="5" xfId="27" applyNumberFormat="1" applyFont="1" applyBorder="1" applyAlignment="1">
      <alignment horizontal="center" vertical="center"/>
    </xf>
    <xf numFmtId="180" fontId="34" fillId="0" borderId="0" xfId="27" applyNumberFormat="1" applyFont="1" applyBorder="1" applyAlignment="1">
      <alignment horizontal="center" vertical="center" shrinkToFit="1"/>
    </xf>
    <xf numFmtId="180" fontId="34" fillId="0" borderId="7" xfId="27" applyNumberFormat="1" applyFont="1" applyBorder="1" applyAlignment="1">
      <alignment horizontal="center" vertical="center" shrinkToFit="1"/>
    </xf>
    <xf numFmtId="180" fontId="34" fillId="0" borderId="41" xfId="27" applyNumberFormat="1" applyFont="1" applyBorder="1" applyAlignment="1">
      <alignment horizontal="center" vertical="center" shrinkToFit="1"/>
    </xf>
    <xf numFmtId="177" fontId="20" fillId="0" borderId="7" xfId="27" applyNumberFormat="1" applyFont="1" applyBorder="1" applyAlignment="1">
      <alignment horizontal="center" vertical="center"/>
    </xf>
    <xf numFmtId="177" fontId="20" fillId="0" borderId="14" xfId="27" applyNumberFormat="1" applyFont="1" applyBorder="1" applyAlignment="1">
      <alignment horizontal="center" vertical="center"/>
    </xf>
    <xf numFmtId="177" fontId="19" fillId="0" borderId="0" xfId="27" applyNumberFormat="1" applyFont="1" applyBorder="1" applyAlignment="1">
      <alignment horizontal="center" vertical="center"/>
    </xf>
    <xf numFmtId="177" fontId="19" fillId="0" borderId="7" xfId="27" applyNumberFormat="1" applyFont="1" applyBorder="1" applyAlignment="1">
      <alignment horizontal="center" vertical="center"/>
    </xf>
    <xf numFmtId="177" fontId="19" fillId="0" borderId="14" xfId="27" applyNumberFormat="1" applyFont="1" applyBorder="1" applyAlignment="1">
      <alignment horizontal="center" vertical="center"/>
    </xf>
    <xf numFmtId="0" fontId="51" fillId="0" borderId="8" xfId="27" applyFont="1" applyBorder="1" applyAlignment="1">
      <alignment horizontal="left" vertical="center" shrinkToFit="1"/>
    </xf>
    <xf numFmtId="0" fontId="51" fillId="0" borderId="7" xfId="27" applyFont="1" applyBorder="1" applyAlignment="1">
      <alignment horizontal="left" vertical="center" shrinkToFit="1"/>
    </xf>
    <xf numFmtId="0" fontId="20" fillId="0" borderId="16" xfId="27" applyFont="1" applyBorder="1" applyAlignment="1">
      <alignment horizontal="right" vertical="center" shrinkToFit="1"/>
    </xf>
    <xf numFmtId="0" fontId="20" fillId="0" borderId="9" xfId="27" applyFont="1" applyBorder="1" applyAlignment="1">
      <alignment horizontal="right" vertical="center" shrinkToFit="1"/>
    </xf>
    <xf numFmtId="0" fontId="20" fillId="0" borderId="33" xfId="27" applyFont="1" applyBorder="1" applyAlignment="1">
      <alignment horizontal="right" vertical="center" shrinkToFit="1"/>
    </xf>
    <xf numFmtId="176" fontId="35" fillId="0" borderId="0" xfId="27" applyNumberFormat="1" applyFont="1" applyAlignment="1">
      <alignment horizontal="center" vertical="center" shrinkToFit="1"/>
    </xf>
    <xf numFmtId="176" fontId="35" fillId="0" borderId="4" xfId="27" applyNumberFormat="1" applyFont="1" applyBorder="1" applyAlignment="1">
      <alignment horizontal="center" vertical="center" shrinkToFit="1"/>
    </xf>
    <xf numFmtId="176" fontId="35" fillId="0" borderId="45" xfId="27" applyNumberFormat="1" applyFont="1" applyBorder="1" applyAlignment="1">
      <alignment horizontal="center" vertical="center" shrinkToFit="1"/>
    </xf>
    <xf numFmtId="0" fontId="19" fillId="0" borderId="12" xfId="27" applyFont="1" applyFill="1" applyBorder="1" applyAlignment="1">
      <alignment horizontal="center" vertical="center" shrinkToFit="1"/>
    </xf>
    <xf numFmtId="0" fontId="19" fillId="0" borderId="0" xfId="27" applyFont="1" applyFill="1" applyAlignment="1">
      <alignment horizontal="center" vertical="center" shrinkToFit="1"/>
    </xf>
    <xf numFmtId="0" fontId="60" fillId="0" borderId="12" xfId="27" applyFont="1" applyFill="1" applyBorder="1" applyAlignment="1">
      <alignment horizontal="center" vertical="center" shrinkToFit="1"/>
    </xf>
    <xf numFmtId="0" fontId="60" fillId="0" borderId="0" xfId="27" applyFont="1" applyFill="1" applyAlignment="1">
      <alignment horizontal="center" vertical="center" shrinkToFit="1"/>
    </xf>
    <xf numFmtId="0" fontId="19" fillId="0" borderId="20" xfId="27" applyFont="1" applyFill="1" applyBorder="1" applyAlignment="1">
      <alignment horizontal="center" vertical="center" shrinkToFit="1"/>
    </xf>
    <xf numFmtId="0" fontId="19" fillId="0" borderId="3" xfId="27" applyFont="1" applyFill="1" applyBorder="1" applyAlignment="1">
      <alignment horizontal="center" vertical="center" shrinkToFit="1"/>
    </xf>
    <xf numFmtId="0" fontId="34" fillId="0" borderId="21" xfId="27" applyFont="1" applyFill="1" applyBorder="1" applyAlignment="1">
      <alignment horizontal="center" vertical="center" shrinkToFit="1"/>
    </xf>
    <xf numFmtId="0" fontId="34" fillId="0" borderId="12" xfId="27" applyFont="1" applyFill="1" applyBorder="1" applyAlignment="1">
      <alignment horizontal="center" vertical="center" shrinkToFit="1"/>
    </xf>
    <xf numFmtId="0" fontId="34" fillId="0" borderId="2" xfId="27" applyFont="1" applyFill="1" applyBorder="1" applyAlignment="1">
      <alignment horizontal="center" vertical="center" shrinkToFit="1"/>
    </xf>
    <xf numFmtId="0" fontId="34" fillId="0" borderId="0" xfId="27" applyFont="1" applyFill="1" applyAlignment="1">
      <alignment horizontal="center" vertical="center" shrinkToFit="1"/>
    </xf>
    <xf numFmtId="0" fontId="34" fillId="0" borderId="37" xfId="27" applyFont="1" applyBorder="1" applyAlignment="1">
      <alignment horizontal="center" vertical="center" shrinkToFit="1"/>
    </xf>
    <xf numFmtId="0" fontId="34" fillId="0" borderId="9" xfId="27" applyFont="1" applyBorder="1" applyAlignment="1">
      <alignment horizontal="center" vertical="center" shrinkToFit="1"/>
    </xf>
    <xf numFmtId="0" fontId="34" fillId="0" borderId="10" xfId="27" applyFont="1" applyBorder="1" applyAlignment="1">
      <alignment horizontal="center" vertical="center" shrinkToFit="1"/>
    </xf>
    <xf numFmtId="0" fontId="19" fillId="0" borderId="36" xfId="27" applyFont="1" applyFill="1" applyBorder="1" applyAlignment="1">
      <alignment horizontal="center" vertical="center" shrinkToFit="1"/>
    </xf>
    <xf numFmtId="0" fontId="19" fillId="0" borderId="4" xfId="27" applyFont="1" applyFill="1" applyBorder="1" applyAlignment="1">
      <alignment horizontal="center" vertical="center" shrinkToFit="1"/>
    </xf>
    <xf numFmtId="0" fontId="34" fillId="0" borderId="1" xfId="27" applyFont="1" applyFill="1" applyBorder="1" applyAlignment="1">
      <alignment horizontal="center" vertical="center" shrinkToFit="1"/>
    </xf>
    <xf numFmtId="0" fontId="34" fillId="0" borderId="3" xfId="27" applyFont="1" applyFill="1" applyBorder="1" applyAlignment="1">
      <alignment horizontal="center" vertical="center" shrinkToFit="1"/>
    </xf>
    <xf numFmtId="0" fontId="19" fillId="0" borderId="2" xfId="27" applyFont="1" applyFill="1" applyBorder="1" applyAlignment="1">
      <alignment horizontal="center" vertical="center" shrinkToFit="1"/>
    </xf>
    <xf numFmtId="0" fontId="34" fillId="0" borderId="34" xfId="27" applyFont="1" applyFill="1" applyBorder="1" applyAlignment="1">
      <alignment horizontal="center" vertical="center" shrinkToFit="1"/>
    </xf>
    <xf numFmtId="0" fontId="34" fillId="0" borderId="20" xfId="27" applyFont="1" applyFill="1" applyBorder="1" applyAlignment="1">
      <alignment horizontal="center" vertical="center" shrinkToFit="1"/>
    </xf>
    <xf numFmtId="0" fontId="19" fillId="0" borderId="21" xfId="27" applyFont="1" applyFill="1" applyBorder="1" applyAlignment="1">
      <alignment horizontal="center" vertical="center" wrapText="1" shrinkToFit="1"/>
    </xf>
    <xf numFmtId="0" fontId="19" fillId="0" borderId="12" xfId="27" applyFont="1" applyFill="1" applyBorder="1" applyAlignment="1">
      <alignment horizontal="center" vertical="center" wrapText="1" shrinkToFit="1"/>
    </xf>
    <xf numFmtId="0" fontId="19" fillId="0" borderId="2" xfId="27" applyFont="1" applyFill="1" applyBorder="1" applyAlignment="1">
      <alignment horizontal="center" vertical="center" wrapText="1" shrinkToFit="1"/>
    </xf>
    <xf numFmtId="0" fontId="19" fillId="0" borderId="0" xfId="27" applyFont="1" applyFill="1" applyAlignment="1">
      <alignment horizontal="center" vertical="center" wrapText="1" shrinkToFit="1"/>
    </xf>
    <xf numFmtId="0" fontId="19" fillId="0" borderId="11" xfId="27" applyFont="1" applyFill="1" applyBorder="1" applyAlignment="1">
      <alignment horizontal="center" vertical="center" wrapText="1" shrinkToFit="1"/>
    </xf>
    <xf numFmtId="0" fontId="19" fillId="0" borderId="9" xfId="27" applyFont="1" applyFill="1" applyBorder="1" applyAlignment="1">
      <alignment horizontal="center" vertical="center" wrapText="1" shrinkToFit="1"/>
    </xf>
    <xf numFmtId="177" fontId="19" fillId="0" borderId="0" xfId="27" applyNumberFormat="1" applyFont="1" applyFill="1" applyAlignment="1">
      <alignment horizontal="center" vertical="center"/>
    </xf>
    <xf numFmtId="177" fontId="19" fillId="0" borderId="5" xfId="27" applyNumberFormat="1" applyFont="1" applyFill="1" applyBorder="1" applyAlignment="1">
      <alignment horizontal="center" vertical="center"/>
    </xf>
    <xf numFmtId="177" fontId="19" fillId="0" borderId="9" xfId="27" applyNumberFormat="1" applyFont="1" applyFill="1" applyBorder="1" applyAlignment="1">
      <alignment horizontal="center" vertical="center"/>
    </xf>
    <xf numFmtId="177" fontId="19" fillId="0" borderId="33" xfId="27" applyNumberFormat="1" applyFont="1" applyFill="1" applyBorder="1" applyAlignment="1">
      <alignment horizontal="center" vertical="center"/>
    </xf>
    <xf numFmtId="180" fontId="34" fillId="0" borderId="1" xfId="27" applyNumberFormat="1" applyFont="1" applyFill="1" applyBorder="1" applyAlignment="1">
      <alignment horizontal="center" vertical="center" shrinkToFit="1"/>
    </xf>
    <xf numFmtId="180" fontId="34" fillId="0" borderId="0" xfId="27" applyNumberFormat="1" applyFont="1" applyFill="1" applyAlignment="1">
      <alignment horizontal="center" vertical="center" shrinkToFit="1"/>
    </xf>
    <xf numFmtId="180" fontId="34" fillId="0" borderId="3" xfId="27" applyNumberFormat="1" applyFont="1" applyFill="1" applyBorder="1" applyAlignment="1">
      <alignment horizontal="center" vertical="center" shrinkToFit="1"/>
    </xf>
    <xf numFmtId="180" fontId="34" fillId="0" borderId="37" xfId="27" applyNumberFormat="1" applyFont="1" applyFill="1" applyBorder="1" applyAlignment="1">
      <alignment horizontal="center" vertical="center" shrinkToFit="1"/>
    </xf>
    <xf numFmtId="180" fontId="34" fillId="0" borderId="9" xfId="27" applyNumberFormat="1" applyFont="1" applyFill="1" applyBorder="1" applyAlignment="1">
      <alignment horizontal="center" vertical="center" shrinkToFit="1"/>
    </xf>
    <xf numFmtId="180" fontId="34" fillId="0" borderId="10" xfId="27" applyNumberFormat="1" applyFont="1" applyFill="1" applyBorder="1" applyAlignment="1">
      <alignment horizontal="center" vertical="center" shrinkToFit="1"/>
    </xf>
    <xf numFmtId="0" fontId="20" fillId="0" borderId="38" xfId="27" applyFont="1" applyBorder="1" applyAlignment="1">
      <alignment horizontal="center" vertical="center" shrinkToFit="1"/>
    </xf>
    <xf numFmtId="0" fontId="20" fillId="0" borderId="2" xfId="27" applyFont="1" applyBorder="1" applyAlignment="1">
      <alignment horizontal="right" vertical="center" shrinkToFit="1"/>
    </xf>
    <xf numFmtId="0" fontId="20" fillId="0" borderId="11" xfId="27" applyFont="1" applyBorder="1" applyAlignment="1">
      <alignment horizontal="right" vertical="center" shrinkToFit="1"/>
    </xf>
    <xf numFmtId="177" fontId="20" fillId="0" borderId="0" xfId="27" applyNumberFormat="1" applyFont="1" applyAlignment="1">
      <alignment horizontal="center" vertical="center" shrinkToFit="1"/>
    </xf>
    <xf numFmtId="0" fontId="20" fillId="0" borderId="21" xfId="27" applyFont="1" applyFill="1" applyBorder="1" applyAlignment="1">
      <alignment horizontal="center" vertical="center" shrinkToFit="1"/>
    </xf>
    <xf numFmtId="0" fontId="20" fillId="0" borderId="12" xfId="27" applyFont="1" applyFill="1" applyBorder="1" applyAlignment="1">
      <alignment horizontal="center" vertical="center" shrinkToFit="1"/>
    </xf>
    <xf numFmtId="0" fontId="20" fillId="0" borderId="20" xfId="27" applyFont="1" applyFill="1" applyBorder="1" applyAlignment="1">
      <alignment horizontal="center" vertical="center" shrinkToFit="1"/>
    </xf>
    <xf numFmtId="0" fontId="20" fillId="0" borderId="2" xfId="27" applyFont="1" applyFill="1" applyBorder="1" applyAlignment="1">
      <alignment horizontal="center" vertical="center" shrinkToFit="1"/>
    </xf>
    <xf numFmtId="0" fontId="20" fillId="0" borderId="0" xfId="27" applyFont="1" applyFill="1" applyAlignment="1">
      <alignment horizontal="center" vertical="center" shrinkToFit="1"/>
    </xf>
    <xf numFmtId="0" fontId="20" fillId="0" borderId="3" xfId="27" applyFont="1" applyFill="1" applyBorder="1" applyAlignment="1">
      <alignment horizontal="center" vertical="center" shrinkToFit="1"/>
    </xf>
    <xf numFmtId="0" fontId="20" fillId="0" borderId="11" xfId="27" applyFont="1" applyFill="1" applyBorder="1" applyAlignment="1">
      <alignment horizontal="center" vertical="center" shrinkToFit="1"/>
    </xf>
    <xf numFmtId="0" fontId="20" fillId="0" borderId="9" xfId="27" applyFont="1" applyFill="1" applyBorder="1" applyAlignment="1">
      <alignment horizontal="center" vertical="center" shrinkToFit="1"/>
    </xf>
    <xf numFmtId="0" fontId="20" fillId="0" borderId="10" xfId="27" applyFont="1" applyFill="1" applyBorder="1" applyAlignment="1">
      <alignment horizontal="center" vertical="center" shrinkToFit="1"/>
    </xf>
    <xf numFmtId="180" fontId="34" fillId="0" borderId="1" xfId="27" applyNumberFormat="1" applyFont="1" applyBorder="1" applyAlignment="1">
      <alignment horizontal="center" vertical="center" shrinkToFit="1"/>
    </xf>
    <xf numFmtId="180" fontId="34" fillId="0" borderId="37" xfId="27" applyNumberFormat="1" applyFont="1" applyBorder="1" applyAlignment="1">
      <alignment horizontal="center" vertical="center" shrinkToFit="1"/>
    </xf>
    <xf numFmtId="180" fontId="35" fillId="0" borderId="37" xfId="27" applyNumberFormat="1" applyFont="1" applyBorder="1" applyAlignment="1">
      <alignment horizontal="center" vertical="center" shrinkToFit="1"/>
    </xf>
    <xf numFmtId="0" fontId="62" fillId="0" borderId="42" xfId="27" applyFont="1" applyBorder="1" applyAlignment="1">
      <alignment horizontal="center" vertical="center" shrinkToFit="1"/>
    </xf>
    <xf numFmtId="0" fontId="62" fillId="0" borderId="7" xfId="27" applyFont="1" applyBorder="1" applyAlignment="1">
      <alignment horizontal="center" vertical="center" shrinkToFit="1"/>
    </xf>
    <xf numFmtId="0" fontId="62" fillId="0" borderId="72" xfId="27" applyFont="1" applyBorder="1" applyAlignment="1">
      <alignment horizontal="center" vertical="center" shrinkToFit="1"/>
    </xf>
    <xf numFmtId="180" fontId="62" fillId="0" borderId="1" xfId="27" applyNumberFormat="1" applyFont="1" applyBorder="1" applyAlignment="1">
      <alignment horizontal="center" vertical="center" shrinkToFit="1"/>
    </xf>
    <xf numFmtId="180" fontId="62" fillId="0" borderId="0" xfId="27" applyNumberFormat="1" applyFont="1" applyAlignment="1">
      <alignment horizontal="center" vertical="center" shrinkToFit="1"/>
    </xf>
    <xf numFmtId="180" fontId="62" fillId="0" borderId="3" xfId="27" applyNumberFormat="1" applyFont="1" applyBorder="1" applyAlignment="1">
      <alignment horizontal="center" vertical="center" shrinkToFit="1"/>
    </xf>
    <xf numFmtId="180" fontId="62" fillId="0" borderId="13" xfId="27" applyNumberFormat="1" applyFont="1" applyBorder="1" applyAlignment="1">
      <alignment horizontal="center" vertical="center" shrinkToFit="1"/>
    </xf>
    <xf numFmtId="180" fontId="62" fillId="0" borderId="7" xfId="27" applyNumberFormat="1" applyFont="1" applyBorder="1" applyAlignment="1">
      <alignment horizontal="center" vertical="center" shrinkToFit="1"/>
    </xf>
    <xf numFmtId="180" fontId="62" fillId="0" borderId="41" xfId="27" applyNumberFormat="1" applyFont="1" applyBorder="1" applyAlignment="1">
      <alignment horizontal="center" vertical="center" shrinkToFit="1"/>
    </xf>
    <xf numFmtId="0" fontId="50" fillId="0" borderId="8" xfId="27" applyFont="1" applyBorder="1" applyAlignment="1">
      <alignment horizontal="center" vertical="center" shrinkToFit="1"/>
    </xf>
    <xf numFmtId="0" fontId="50" fillId="0" borderId="0" xfId="27" applyFont="1" applyAlignment="1">
      <alignment horizontal="center" vertical="center" shrinkToFit="1"/>
    </xf>
    <xf numFmtId="180" fontId="55" fillId="0" borderId="0" xfId="27" applyNumberFormat="1" applyFont="1" applyBorder="1" applyAlignment="1">
      <alignment horizontal="center" vertical="center" shrinkToFit="1"/>
    </xf>
    <xf numFmtId="177" fontId="62" fillId="0" borderId="7" xfId="27" applyNumberFormat="1" applyFont="1" applyBorder="1" applyAlignment="1">
      <alignment horizontal="center" vertical="center"/>
    </xf>
    <xf numFmtId="177" fontId="62" fillId="0" borderId="14" xfId="27" applyNumberFormat="1" applyFont="1" applyBorder="1" applyAlignment="1">
      <alignment horizontal="center" vertical="center"/>
    </xf>
    <xf numFmtId="0" fontId="51" fillId="0" borderId="0" xfId="27" applyFont="1" applyBorder="1" applyAlignment="1">
      <alignment horizontal="center" vertical="center"/>
    </xf>
    <xf numFmtId="0" fontId="20" fillId="0" borderId="0" xfId="27" applyFont="1" applyBorder="1" applyAlignment="1">
      <alignment horizontal="center" vertical="center" shrinkToFit="1"/>
    </xf>
    <xf numFmtId="0" fontId="39" fillId="0" borderId="0" xfId="27" applyFont="1" applyBorder="1" applyAlignment="1">
      <alignment horizontal="center" vertical="center" shrinkToFit="1"/>
    </xf>
    <xf numFmtId="0" fontId="39" fillId="0" borderId="3" xfId="27" applyFont="1" applyBorder="1" applyAlignment="1">
      <alignment horizontal="center" vertical="center" shrinkToFit="1"/>
    </xf>
    <xf numFmtId="0" fontId="39" fillId="0" borderId="75" xfId="27" applyFont="1" applyBorder="1" applyAlignment="1">
      <alignment horizontal="center" vertical="center" shrinkToFit="1"/>
    </xf>
    <xf numFmtId="0" fontId="39" fillId="0" borderId="82" xfId="27" applyFont="1" applyBorder="1" applyAlignment="1">
      <alignment horizontal="center" vertical="center" shrinkToFit="1"/>
    </xf>
    <xf numFmtId="0" fontId="46" fillId="0" borderId="0" xfId="27" applyFont="1" applyAlignment="1">
      <alignment horizontal="center" vertical="center" shrinkToFit="1"/>
    </xf>
    <xf numFmtId="0" fontId="34" fillId="0" borderId="0" xfId="27" applyFont="1" applyAlignment="1">
      <alignment horizontal="right" vertical="center" shrinkToFit="1"/>
    </xf>
    <xf numFmtId="177" fontId="20" fillId="0" borderId="0" xfId="27" applyNumberFormat="1" applyFont="1" applyBorder="1" applyAlignment="1">
      <alignment horizontal="center" vertical="center"/>
    </xf>
    <xf numFmtId="0" fontId="20" fillId="0" borderId="0" xfId="27" applyFont="1" applyAlignment="1">
      <alignment horizontal="left" vertical="center" shrinkToFit="1"/>
    </xf>
    <xf numFmtId="180" fontId="35" fillId="0" borderId="0" xfId="27" applyNumberFormat="1" applyFont="1" applyBorder="1" applyAlignment="1">
      <alignment horizontal="center" vertical="center" shrinkToFit="1"/>
    </xf>
    <xf numFmtId="0" fontId="51" fillId="0" borderId="78" xfId="27" applyFont="1" applyBorder="1" applyAlignment="1">
      <alignment horizontal="center" vertical="center" shrinkToFit="1"/>
    </xf>
    <xf numFmtId="0" fontId="51" fillId="0" borderId="0" xfId="27" applyFont="1" applyBorder="1" applyAlignment="1">
      <alignment horizontal="center" vertical="center" shrinkToFit="1"/>
    </xf>
    <xf numFmtId="0" fontId="51" fillId="0" borderId="3" xfId="27" applyFont="1" applyBorder="1" applyAlignment="1">
      <alignment horizontal="center" vertical="center" shrinkToFit="1"/>
    </xf>
    <xf numFmtId="0" fontId="51" fillId="0" borderId="9" xfId="27" applyFont="1" applyBorder="1" applyAlignment="1">
      <alignment horizontal="center" vertical="center" shrinkToFit="1"/>
    </xf>
    <xf numFmtId="0" fontId="51" fillId="0" borderId="10" xfId="27" applyFont="1" applyBorder="1" applyAlignment="1">
      <alignment horizontal="center" vertical="center" shrinkToFit="1"/>
    </xf>
    <xf numFmtId="0" fontId="35" fillId="0" borderId="0" xfId="27" applyFont="1" applyAlignment="1">
      <alignment horizontal="right" vertical="center" shrinkToFit="1"/>
    </xf>
    <xf numFmtId="56" fontId="20" fillId="0" borderId="2" xfId="27" quotePrefix="1" applyNumberFormat="1" applyFont="1" applyBorder="1" applyAlignment="1">
      <alignment horizontal="left" vertical="top" shrinkToFit="1"/>
    </xf>
    <xf numFmtId="0" fontId="20" fillId="0" borderId="0" xfId="27" applyFont="1" applyBorder="1" applyAlignment="1">
      <alignment horizontal="left" vertical="top" shrinkToFit="1"/>
    </xf>
    <xf numFmtId="0" fontId="20" fillId="0" borderId="2" xfId="27" applyFont="1" applyBorder="1" applyAlignment="1">
      <alignment horizontal="left" vertical="top" shrinkToFit="1"/>
    </xf>
    <xf numFmtId="56" fontId="20" fillId="0" borderId="0" xfId="27" quotePrefix="1" applyNumberFormat="1" applyFont="1" applyBorder="1" applyAlignment="1">
      <alignment horizontal="right" vertical="top" shrinkToFit="1"/>
    </xf>
    <xf numFmtId="0" fontId="20" fillId="0" borderId="0" xfId="27" applyFont="1" applyBorder="1" applyAlignment="1">
      <alignment horizontal="right" vertical="top" shrinkToFit="1"/>
    </xf>
    <xf numFmtId="0" fontId="20" fillId="0" borderId="80" xfId="27" applyFont="1" applyBorder="1" applyAlignment="1">
      <alignment horizontal="right" vertical="top" shrinkToFit="1"/>
    </xf>
    <xf numFmtId="0" fontId="20" fillId="0" borderId="44" xfId="27" quotePrefix="1" applyFont="1" applyBorder="1" applyAlignment="1">
      <alignment horizontal="right" vertical="top" shrinkToFit="1"/>
    </xf>
    <xf numFmtId="0" fontId="20" fillId="0" borderId="44" xfId="27" applyFont="1" applyBorder="1" applyAlignment="1">
      <alignment horizontal="right" vertical="top" shrinkToFit="1"/>
    </xf>
    <xf numFmtId="0" fontId="20" fillId="0" borderId="85" xfId="27" applyFont="1" applyBorder="1" applyAlignment="1">
      <alignment horizontal="right" vertical="top" shrinkToFit="1"/>
    </xf>
    <xf numFmtId="56" fontId="39" fillId="0" borderId="2" xfId="27" applyNumberFormat="1" applyFont="1" applyBorder="1" applyAlignment="1">
      <alignment horizontal="center" vertical="center" shrinkToFit="1"/>
    </xf>
    <xf numFmtId="0" fontId="39" fillId="0" borderId="0" xfId="27" applyFont="1" applyAlignment="1">
      <alignment horizontal="center" vertical="center" shrinkToFit="1"/>
    </xf>
    <xf numFmtId="0" fontId="39" fillId="0" borderId="17" xfId="27" applyFont="1" applyBorder="1" applyAlignment="1">
      <alignment horizontal="center" vertical="center" shrinkToFit="1"/>
    </xf>
    <xf numFmtId="0" fontId="39" fillId="0" borderId="18" xfId="27" applyFont="1" applyBorder="1" applyAlignment="1">
      <alignment horizontal="center" vertical="center" shrinkToFit="1"/>
    </xf>
    <xf numFmtId="0" fontId="39" fillId="0" borderId="19" xfId="27" applyFont="1" applyBorder="1" applyAlignment="1">
      <alignment horizontal="center" vertical="center" shrinkToFit="1"/>
    </xf>
    <xf numFmtId="0" fontId="20" fillId="0" borderId="80" xfId="27" applyFont="1" applyBorder="1" applyAlignment="1">
      <alignment horizontal="center" vertical="center" shrinkToFit="1"/>
    </xf>
    <xf numFmtId="0" fontId="20" fillId="0" borderId="18" xfId="27" applyFont="1" applyBorder="1" applyAlignment="1">
      <alignment horizontal="center" vertical="center" shrinkToFit="1"/>
    </xf>
    <xf numFmtId="0" fontId="20" fillId="0" borderId="19" xfId="27" applyFont="1" applyBorder="1" applyAlignment="1">
      <alignment horizontal="center" vertical="center" shrinkToFit="1"/>
    </xf>
    <xf numFmtId="0" fontId="51" fillId="0" borderId="12" xfId="27" applyFont="1" applyBorder="1" applyAlignment="1">
      <alignment horizontal="center" vertical="center" shrinkToFit="1"/>
    </xf>
    <xf numFmtId="0" fontId="51" fillId="0" borderId="20" xfId="27" applyFont="1" applyBorder="1" applyAlignment="1">
      <alignment horizontal="center" vertical="center" shrinkToFit="1"/>
    </xf>
    <xf numFmtId="0" fontId="51" fillId="0" borderId="75" xfId="27" applyFont="1" applyBorder="1" applyAlignment="1">
      <alignment horizontal="center" vertical="center" shrinkToFit="1"/>
    </xf>
    <xf numFmtId="0" fontId="51" fillId="0" borderId="0" xfId="27" applyFont="1" applyAlignment="1">
      <alignment horizontal="center" vertical="center" shrinkToFit="1"/>
    </xf>
    <xf numFmtId="178" fontId="62" fillId="0" borderId="32" xfId="27" quotePrefix="1" applyNumberFormat="1" applyFont="1" applyBorder="1" applyAlignment="1">
      <alignment horizontal="center" vertical="center" shrinkToFit="1"/>
    </xf>
    <xf numFmtId="178" fontId="62" fillId="0" borderId="12" xfId="27" applyNumberFormat="1" applyFont="1" applyBorder="1" applyAlignment="1">
      <alignment horizontal="center" vertical="center" shrinkToFit="1"/>
    </xf>
    <xf numFmtId="178" fontId="62" fillId="0" borderId="35" xfId="27" applyNumberFormat="1" applyFont="1" applyBorder="1" applyAlignment="1">
      <alignment horizontal="center" vertical="center" shrinkToFit="1"/>
    </xf>
    <xf numFmtId="178" fontId="62" fillId="0" borderId="15" xfId="27" applyNumberFormat="1" applyFont="1" applyBorder="1" applyAlignment="1">
      <alignment horizontal="center" vertical="center" shrinkToFit="1"/>
    </xf>
    <xf numFmtId="178" fontId="62" fillId="0" borderId="0" xfId="27" applyNumberFormat="1" applyFont="1" applyBorder="1" applyAlignment="1">
      <alignment horizontal="center" vertical="center" shrinkToFit="1"/>
    </xf>
    <xf numFmtId="178" fontId="62" fillId="0" borderId="5" xfId="27" applyNumberFormat="1" applyFont="1" applyBorder="1" applyAlignment="1">
      <alignment horizontal="center" vertical="center" shrinkToFit="1"/>
    </xf>
    <xf numFmtId="178" fontId="20" fillId="0" borderId="21" xfId="27" quotePrefix="1" applyNumberFormat="1" applyFont="1" applyBorder="1" applyAlignment="1">
      <alignment horizontal="center" vertical="center" shrinkToFit="1"/>
    </xf>
    <xf numFmtId="178" fontId="20" fillId="0" borderId="35" xfId="27" applyNumberFormat="1" applyFont="1" applyBorder="1" applyAlignment="1">
      <alignment horizontal="center" vertical="center" shrinkToFit="1"/>
    </xf>
    <xf numFmtId="178" fontId="20" fillId="0" borderId="2" xfId="27" applyNumberFormat="1" applyFont="1" applyBorder="1" applyAlignment="1">
      <alignment horizontal="center" vertical="center" shrinkToFit="1"/>
    </xf>
    <xf numFmtId="178" fontId="20" fillId="0" borderId="0" xfId="27" applyNumberFormat="1" applyFont="1" applyBorder="1" applyAlignment="1">
      <alignment horizontal="center" vertical="center" shrinkToFit="1"/>
    </xf>
    <xf numFmtId="178" fontId="20" fillId="0" borderId="5" xfId="27" applyNumberFormat="1" applyFont="1" applyBorder="1" applyAlignment="1">
      <alignment horizontal="center" vertical="center" shrinkToFit="1"/>
    </xf>
    <xf numFmtId="178" fontId="62" fillId="0" borderId="21" xfId="27" quotePrefix="1" applyNumberFormat="1" applyFont="1" applyBorder="1" applyAlignment="1">
      <alignment horizontal="center" vertical="center" shrinkToFit="1"/>
    </xf>
    <xf numFmtId="178" fontId="62" fillId="0" borderId="2" xfId="27" applyNumberFormat="1" applyFont="1" applyBorder="1" applyAlignment="1">
      <alignment horizontal="center" vertical="center" shrinkToFit="1"/>
    </xf>
    <xf numFmtId="178" fontId="20" fillId="0" borderId="32" xfId="27" applyNumberFormat="1" applyFont="1" applyBorder="1" applyAlignment="1">
      <alignment horizontal="center" vertical="center" shrinkToFit="1"/>
    </xf>
    <xf numFmtId="178" fontId="20" fillId="0" borderId="15" xfId="27" applyNumberFormat="1" applyFont="1" applyBorder="1" applyAlignment="1">
      <alignment horizontal="center" vertical="center" shrinkToFit="1"/>
    </xf>
    <xf numFmtId="178" fontId="19" fillId="0" borderId="32" xfId="27" applyNumberFormat="1" applyFont="1" applyFill="1" applyBorder="1" applyAlignment="1">
      <alignment horizontal="center" vertical="center" shrinkToFit="1"/>
    </xf>
    <xf numFmtId="178" fontId="19" fillId="0" borderId="12" xfId="27" applyNumberFormat="1" applyFont="1" applyFill="1" applyBorder="1" applyAlignment="1">
      <alignment horizontal="center" vertical="center" shrinkToFit="1"/>
    </xf>
    <xf numFmtId="178" fontId="19" fillId="0" borderId="35" xfId="27" applyNumberFormat="1" applyFont="1" applyFill="1" applyBorder="1" applyAlignment="1">
      <alignment horizontal="center" vertical="center" shrinkToFit="1"/>
    </xf>
    <xf numFmtId="178" fontId="19" fillId="0" borderId="15" xfId="27" applyNumberFormat="1" applyFont="1" applyFill="1" applyBorder="1" applyAlignment="1">
      <alignment horizontal="center" vertical="center" shrinkToFit="1"/>
    </xf>
    <xf numFmtId="178" fontId="19" fillId="0" borderId="0" xfId="27" applyNumberFormat="1" applyFont="1" applyFill="1" applyBorder="1" applyAlignment="1">
      <alignment horizontal="center" vertical="center" shrinkToFit="1"/>
    </xf>
    <xf numFmtId="178" fontId="19" fillId="0" borderId="5" xfId="27" applyNumberFormat="1" applyFont="1" applyFill="1" applyBorder="1" applyAlignment="1">
      <alignment horizontal="center" vertical="center" shrinkToFit="1"/>
    </xf>
    <xf numFmtId="0" fontId="35" fillId="0" borderId="0" xfId="27" applyFont="1" applyAlignment="1">
      <alignment horizontal="left" vertical="center" shrinkToFit="1"/>
    </xf>
    <xf numFmtId="0" fontId="51" fillId="0" borderId="8" xfId="27" applyFont="1" applyBorder="1" applyAlignment="1">
      <alignment horizontal="center" vertical="center"/>
    </xf>
    <xf numFmtId="0" fontId="51" fillId="0" borderId="0" xfId="27" applyFont="1" applyBorder="1" applyAlignment="1">
      <alignment horizontal="left" vertical="center" indent="2"/>
    </xf>
    <xf numFmtId="0" fontId="53" fillId="0" borderId="0" xfId="27" applyFont="1" applyAlignment="1">
      <alignment horizontal="center" vertical="center" shrinkToFit="1"/>
    </xf>
    <xf numFmtId="0" fontId="54" fillId="0" borderId="0" xfId="27" applyFont="1" applyAlignment="1">
      <alignment horizontal="center" vertical="center" shrinkToFit="1"/>
    </xf>
    <xf numFmtId="0" fontId="51" fillId="0" borderId="21" xfId="27" applyFont="1" applyBorder="1" applyAlignment="1">
      <alignment horizontal="center" vertical="center" shrinkToFit="1"/>
    </xf>
    <xf numFmtId="0" fontId="51" fillId="0" borderId="2" xfId="27" applyFont="1" applyBorder="1" applyAlignment="1">
      <alignment horizontal="center" vertical="center" shrinkToFit="1"/>
    </xf>
    <xf numFmtId="0" fontId="51" fillId="0" borderId="0" xfId="27" applyFont="1" applyAlignment="1">
      <alignment horizontal="center" vertical="center" wrapText="1" shrinkToFit="1"/>
    </xf>
    <xf numFmtId="0" fontId="51" fillId="0" borderId="3" xfId="27" applyFont="1" applyBorder="1" applyAlignment="1">
      <alignment horizontal="center" vertical="center" wrapText="1" shrinkToFit="1"/>
    </xf>
    <xf numFmtId="0" fontId="51" fillId="0" borderId="0" xfId="27" applyFont="1" applyBorder="1" applyAlignment="1">
      <alignment horizontal="center" vertical="center" wrapText="1" shrinkToFit="1"/>
    </xf>
    <xf numFmtId="0" fontId="35" fillId="0" borderId="77" xfId="27" quotePrefix="1" applyFont="1" applyFill="1" applyBorder="1" applyAlignment="1">
      <alignment horizontal="center" vertical="top" shrinkToFit="1"/>
    </xf>
    <xf numFmtId="0" fontId="35" fillId="0" borderId="0" xfId="27" applyFont="1" applyFill="1" applyBorder="1" applyAlignment="1">
      <alignment horizontal="center" vertical="top" shrinkToFit="1"/>
    </xf>
    <xf numFmtId="0" fontId="35" fillId="0" borderId="12" xfId="27" applyFont="1" applyFill="1" applyBorder="1" applyAlignment="1">
      <alignment horizontal="center" vertical="top" shrinkToFit="1"/>
    </xf>
    <xf numFmtId="0" fontId="35" fillId="0" borderId="80" xfId="27" applyFont="1" applyFill="1" applyBorder="1" applyAlignment="1">
      <alignment horizontal="center" vertical="top" shrinkToFit="1"/>
    </xf>
    <xf numFmtId="0" fontId="35" fillId="0" borderId="77" xfId="27" applyFont="1" applyFill="1" applyBorder="1" applyAlignment="1">
      <alignment horizontal="center" vertical="top" shrinkToFit="1"/>
    </xf>
    <xf numFmtId="0" fontId="20" fillId="0" borderId="0" xfId="27" quotePrefix="1" applyFont="1" applyBorder="1" applyAlignment="1">
      <alignment horizontal="left" vertical="top" shrinkToFit="1"/>
    </xf>
    <xf numFmtId="0" fontId="20" fillId="0" borderId="3" xfId="27" quotePrefix="1" applyFont="1" applyBorder="1" applyAlignment="1">
      <alignment horizontal="left" vertical="top" shrinkToFit="1"/>
    </xf>
    <xf numFmtId="0" fontId="20" fillId="0" borderId="84" xfId="27" quotePrefix="1" applyFont="1" applyBorder="1" applyAlignment="1">
      <alignment horizontal="left" vertical="top" shrinkToFit="1"/>
    </xf>
    <xf numFmtId="0" fontId="20" fillId="0" borderId="44" xfId="27" quotePrefix="1" applyFont="1" applyBorder="1" applyAlignment="1">
      <alignment horizontal="left" vertical="top" shrinkToFit="1"/>
    </xf>
    <xf numFmtId="0" fontId="20" fillId="0" borderId="77" xfId="27" quotePrefix="1" applyFont="1" applyBorder="1" applyAlignment="1">
      <alignment horizontal="left" vertical="top" shrinkToFit="1"/>
    </xf>
    <xf numFmtId="0" fontId="20" fillId="0" borderId="2" xfId="27" quotePrefix="1" applyFont="1" applyBorder="1" applyAlignment="1">
      <alignment horizontal="right" vertical="top" shrinkToFit="1"/>
    </xf>
    <xf numFmtId="0" fontId="20" fillId="0" borderId="0" xfId="27" quotePrefix="1" applyFont="1" applyBorder="1" applyAlignment="1">
      <alignment horizontal="right" vertical="top" shrinkToFit="1"/>
    </xf>
    <xf numFmtId="0" fontId="20" fillId="0" borderId="0" xfId="27" quotePrefix="1" applyFont="1" applyAlignment="1">
      <alignment horizontal="center" vertical="center" shrinkToFit="1"/>
    </xf>
    <xf numFmtId="178" fontId="19" fillId="0" borderId="21" xfId="27" applyNumberFormat="1" applyFont="1" applyBorder="1" applyAlignment="1">
      <alignment horizontal="center" vertical="center" shrinkToFit="1"/>
    </xf>
    <xf numFmtId="178" fontId="19" fillId="0" borderId="2" xfId="27" applyNumberFormat="1" applyFont="1" applyBorder="1" applyAlignment="1">
      <alignment horizontal="center" vertical="center" shrinkToFit="1"/>
    </xf>
    <xf numFmtId="178" fontId="20" fillId="0" borderId="21" xfId="27" applyNumberFormat="1" applyFont="1" applyBorder="1" applyAlignment="1">
      <alignment horizontal="center" vertical="center" shrinkToFit="1"/>
    </xf>
    <xf numFmtId="0" fontId="51" fillId="0" borderId="0" xfId="27" applyFont="1" applyAlignment="1">
      <alignment horizontal="right" vertical="center" shrinkToFit="1"/>
    </xf>
    <xf numFmtId="0" fontId="51" fillId="0" borderId="3" xfId="27" applyFont="1" applyBorder="1" applyAlignment="1">
      <alignment horizontal="right" vertical="center" shrinkToFit="1"/>
    </xf>
    <xf numFmtId="0" fontId="51" fillId="0" borderId="2" xfId="27" applyFont="1" applyBorder="1" applyAlignment="1">
      <alignment horizontal="left" vertical="center" shrinkToFit="1"/>
    </xf>
    <xf numFmtId="0" fontId="51" fillId="0" borderId="0" xfId="27" applyFont="1" applyAlignment="1">
      <alignment horizontal="left" vertical="center" shrinkToFit="1"/>
    </xf>
    <xf numFmtId="180" fontId="19" fillId="0" borderId="0" xfId="27" applyNumberFormat="1" applyFont="1" applyAlignment="1">
      <alignment horizontal="center" vertical="center" shrinkToFit="1"/>
    </xf>
    <xf numFmtId="0" fontId="51" fillId="0" borderId="0" xfId="27" applyFont="1" applyBorder="1" applyAlignment="1">
      <alignment horizontal="right" vertical="center" shrinkToFit="1"/>
    </xf>
    <xf numFmtId="0" fontId="51" fillId="0" borderId="9" xfId="27" applyFont="1" applyBorder="1" applyAlignment="1">
      <alignment horizontal="right" vertical="center" shrinkToFit="1"/>
    </xf>
    <xf numFmtId="0" fontId="51" fillId="0" borderId="10" xfId="27" applyFont="1" applyBorder="1" applyAlignment="1">
      <alignment horizontal="right" vertical="center" shrinkToFit="1"/>
    </xf>
    <xf numFmtId="0" fontId="51" fillId="0" borderId="0" xfId="27" applyFont="1" applyAlignment="1">
      <alignment horizontal="center" vertical="center"/>
    </xf>
    <xf numFmtId="0" fontId="39" fillId="0" borderId="77" xfId="27" applyFont="1" applyBorder="1" applyAlignment="1">
      <alignment horizontal="center" vertical="center" shrinkToFit="1"/>
    </xf>
    <xf numFmtId="0" fontId="39" fillId="0" borderId="79" xfId="27" applyFont="1" applyBorder="1" applyAlignment="1">
      <alignment horizontal="center" vertical="center" shrinkToFit="1"/>
    </xf>
    <xf numFmtId="0" fontId="16" fillId="0" borderId="47" xfId="16" applyFont="1" applyBorder="1" applyAlignment="1">
      <alignment horizontal="center" vertical="center"/>
    </xf>
    <xf numFmtId="0" fontId="16" fillId="0" borderId="49" xfId="16" applyFont="1" applyBorder="1" applyAlignment="1">
      <alignment horizontal="center" vertical="center"/>
    </xf>
    <xf numFmtId="0" fontId="16" fillId="0" borderId="53" xfId="16" applyFont="1" applyBorder="1" applyAlignment="1">
      <alignment horizontal="center" vertical="center"/>
    </xf>
    <xf numFmtId="0" fontId="16" fillId="0" borderId="54" xfId="16"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5" xfId="0" applyFont="1" applyBorder="1" applyAlignment="1">
      <alignment horizontal="center" vertical="center"/>
    </xf>
    <xf numFmtId="0" fontId="3" fillId="0" borderId="58"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8" xfId="0" applyFont="1" applyBorder="1" applyAlignment="1">
      <alignment horizontal="center" vertical="center"/>
    </xf>
    <xf numFmtId="0" fontId="16" fillId="0" borderId="51" xfId="16" applyFont="1" applyBorder="1" applyAlignment="1">
      <alignment horizontal="center" vertical="center"/>
    </xf>
    <xf numFmtId="0" fontId="16" fillId="0" borderId="52" xfId="16" applyFont="1" applyBorder="1" applyAlignment="1">
      <alignment horizontal="center" vertical="center"/>
    </xf>
    <xf numFmtId="0" fontId="16" fillId="0" borderId="48" xfId="16" applyFont="1" applyBorder="1" applyAlignment="1">
      <alignment horizontal="center" vertical="center"/>
    </xf>
    <xf numFmtId="0" fontId="16" fillId="0" borderId="50" xfId="16" applyFont="1" applyBorder="1" applyAlignment="1">
      <alignment horizontal="center" vertical="center"/>
    </xf>
    <xf numFmtId="0" fontId="16" fillId="0" borderId="56" xfId="16" applyFont="1" applyBorder="1" applyAlignment="1">
      <alignment horizontal="center" vertical="center"/>
    </xf>
    <xf numFmtId="0" fontId="3" fillId="0" borderId="7" xfId="0" applyFont="1" applyBorder="1" applyAlignment="1">
      <alignment horizontal="center" vertical="center"/>
    </xf>
    <xf numFmtId="0" fontId="3" fillId="0" borderId="43" xfId="0" applyFont="1" applyBorder="1" applyAlignment="1">
      <alignment horizontal="center" vertical="center"/>
    </xf>
    <xf numFmtId="0" fontId="3" fillId="0" borderId="14" xfId="0" applyFont="1" applyBorder="1" applyAlignment="1">
      <alignment horizontal="center" vertical="center"/>
    </xf>
    <xf numFmtId="0" fontId="3" fillId="0" borderId="46" xfId="0" applyFont="1" applyBorder="1" applyAlignment="1">
      <alignment horizontal="center" vertical="center"/>
    </xf>
    <xf numFmtId="0" fontId="16" fillId="0" borderId="62" xfId="16" applyFont="1" applyBorder="1" applyAlignment="1">
      <alignment horizontal="center" vertical="center"/>
    </xf>
    <xf numFmtId="0" fontId="16" fillId="0" borderId="63" xfId="16" applyFont="1" applyBorder="1" applyAlignment="1">
      <alignment horizontal="center" vertical="center"/>
    </xf>
    <xf numFmtId="0" fontId="16" fillId="0" borderId="55" xfId="16" applyFont="1" applyBorder="1" applyAlignment="1">
      <alignment horizontal="center" vertical="center"/>
    </xf>
    <xf numFmtId="0" fontId="3" fillId="0" borderId="64" xfId="0" applyFont="1" applyBorder="1" applyAlignment="1">
      <alignment horizontal="center" vertical="center"/>
    </xf>
    <xf numFmtId="0" fontId="12" fillId="0" borderId="0" xfId="0" applyFont="1" applyBorder="1" applyAlignment="1">
      <alignment horizontal="center" vertical="center"/>
    </xf>
    <xf numFmtId="0" fontId="16" fillId="0" borderId="65" xfId="16" applyFont="1" applyBorder="1" applyAlignment="1">
      <alignment horizontal="center" vertical="center"/>
    </xf>
    <xf numFmtId="0" fontId="16" fillId="0" borderId="66" xfId="16" applyFont="1" applyBorder="1" applyAlignment="1">
      <alignment horizontal="center" vertical="center"/>
    </xf>
    <xf numFmtId="0" fontId="10" fillId="0" borderId="0" xfId="0" applyFont="1" applyAlignment="1">
      <alignment horizontal="center" vertical="center"/>
    </xf>
    <xf numFmtId="0" fontId="3" fillId="0" borderId="3" xfId="0" applyFont="1" applyBorder="1" applyAlignment="1">
      <alignment horizontal="center" vertical="center"/>
    </xf>
    <xf numFmtId="0" fontId="3" fillId="0" borderId="74" xfId="0" applyFont="1" applyBorder="1" applyAlignment="1">
      <alignment horizontal="center" vertical="center"/>
    </xf>
    <xf numFmtId="0" fontId="3" fillId="0" borderId="1" xfId="0" applyFont="1" applyBorder="1" applyAlignment="1">
      <alignment horizontal="center" vertical="center"/>
    </xf>
    <xf numFmtId="0" fontId="8" fillId="0" borderId="24" xfId="14" applyFont="1" applyBorder="1" applyAlignment="1">
      <alignment horizontal="center" vertical="center"/>
    </xf>
    <xf numFmtId="0" fontId="8" fillId="0" borderId="22" xfId="14" applyFont="1" applyBorder="1" applyAlignment="1">
      <alignment horizontal="center" vertical="center"/>
    </xf>
    <xf numFmtId="0" fontId="8" fillId="0" borderId="1" xfId="14" applyFont="1" applyBorder="1" applyAlignment="1">
      <alignment horizontal="center" vertical="center"/>
    </xf>
    <xf numFmtId="0" fontId="8" fillId="0" borderId="5" xfId="14" applyFont="1" applyBorder="1" applyAlignment="1">
      <alignment horizontal="center" vertical="center"/>
    </xf>
    <xf numFmtId="56" fontId="8" fillId="0" borderId="1" xfId="14" applyNumberFormat="1" applyFont="1" applyBorder="1" applyAlignment="1">
      <alignment horizontal="center" vertical="center"/>
    </xf>
    <xf numFmtId="0" fontId="8" fillId="0" borderId="13" xfId="14" applyFont="1" applyBorder="1" applyAlignment="1">
      <alignment horizontal="center" vertical="center"/>
    </xf>
    <xf numFmtId="0" fontId="8" fillId="0" borderId="14" xfId="14" applyFont="1" applyBorder="1" applyAlignment="1">
      <alignment horizontal="center" vertical="center"/>
    </xf>
    <xf numFmtId="0" fontId="6" fillId="0" borderId="24" xfId="14" applyFont="1" applyBorder="1" applyAlignment="1">
      <alignment horizontal="center" vertical="center"/>
    </xf>
    <xf numFmtId="0" fontId="6" fillId="0" borderId="22" xfId="14" applyFont="1" applyBorder="1" applyAlignment="1">
      <alignment horizontal="center" vertical="center"/>
    </xf>
    <xf numFmtId="0" fontId="6" fillId="0" borderId="1" xfId="14" applyFont="1" applyBorder="1" applyAlignment="1">
      <alignment horizontal="center" vertical="center"/>
    </xf>
    <xf numFmtId="0" fontId="6" fillId="0" borderId="5" xfId="14" applyFont="1" applyBorder="1" applyAlignment="1">
      <alignment horizontal="center" vertical="center"/>
    </xf>
    <xf numFmtId="0" fontId="16" fillId="0" borderId="0" xfId="14" applyFont="1" applyAlignment="1">
      <alignment horizontal="center" vertical="center"/>
    </xf>
    <xf numFmtId="0" fontId="8" fillId="0" borderId="67" xfId="14" applyFont="1" applyBorder="1" applyAlignment="1">
      <alignment horizontal="center" vertical="center"/>
    </xf>
    <xf numFmtId="0" fontId="17" fillId="0" borderId="67" xfId="14" applyFont="1" applyBorder="1" applyAlignment="1">
      <alignment horizontal="center" vertical="center"/>
    </xf>
    <xf numFmtId="0" fontId="16" fillId="0" borderId="67" xfId="14" applyFont="1" applyBorder="1" applyAlignment="1">
      <alignment horizontal="center" vertical="center"/>
    </xf>
    <xf numFmtId="0" fontId="3" fillId="0" borderId="24" xfId="14" applyFont="1" applyBorder="1" applyAlignment="1">
      <alignment horizontal="center" vertical="center"/>
    </xf>
    <xf numFmtId="0" fontId="3" fillId="0" borderId="22" xfId="14" applyFont="1" applyBorder="1" applyAlignment="1">
      <alignment horizontal="center" vertical="center"/>
    </xf>
    <xf numFmtId="0" fontId="3" fillId="0" borderId="1" xfId="14" applyFont="1" applyBorder="1" applyAlignment="1">
      <alignment horizontal="center" vertical="center"/>
    </xf>
    <xf numFmtId="0" fontId="3" fillId="0" borderId="5" xfId="14" applyFont="1" applyBorder="1" applyAlignment="1">
      <alignment horizontal="center" vertical="center"/>
    </xf>
    <xf numFmtId="56" fontId="3" fillId="0" borderId="1" xfId="14" applyNumberFormat="1" applyFont="1" applyBorder="1" applyAlignment="1">
      <alignment horizontal="center" vertical="center"/>
    </xf>
    <xf numFmtId="0" fontId="3" fillId="0" borderId="13" xfId="14" applyFont="1" applyBorder="1" applyAlignment="1">
      <alignment horizontal="center" vertical="center"/>
    </xf>
    <xf numFmtId="0" fontId="3" fillId="0" borderId="14" xfId="14" applyFont="1" applyBorder="1" applyAlignment="1">
      <alignment horizontal="center" vertical="center"/>
    </xf>
    <xf numFmtId="0" fontId="19" fillId="0" borderId="24" xfId="14" applyFont="1" applyBorder="1" applyAlignment="1">
      <alignment horizontal="center" vertical="center"/>
    </xf>
    <xf numFmtId="0" fontId="19" fillId="0" borderId="22" xfId="14" applyFont="1" applyBorder="1" applyAlignment="1">
      <alignment horizontal="center" vertical="center"/>
    </xf>
    <xf numFmtId="0" fontId="19" fillId="0" borderId="1" xfId="14" applyFont="1" applyBorder="1" applyAlignment="1">
      <alignment horizontal="center" vertical="center"/>
    </xf>
    <xf numFmtId="0" fontId="19" fillId="0" borderId="5" xfId="14" applyFont="1" applyBorder="1" applyAlignment="1">
      <alignment horizontal="center" vertical="center"/>
    </xf>
    <xf numFmtId="0" fontId="20" fillId="0" borderId="24" xfId="14" applyFont="1" applyBorder="1" applyAlignment="1">
      <alignment horizontal="center" vertical="center" wrapText="1"/>
    </xf>
    <xf numFmtId="0" fontId="20" fillId="0" borderId="22" xfId="14" applyFont="1" applyBorder="1" applyAlignment="1">
      <alignment horizontal="center" vertical="center"/>
    </xf>
    <xf numFmtId="0" fontId="20" fillId="0" borderId="1" xfId="14" applyFont="1" applyBorder="1" applyAlignment="1">
      <alignment horizontal="center" vertical="center"/>
    </xf>
    <xf numFmtId="0" fontId="20" fillId="0" borderId="5" xfId="14" applyFont="1" applyBorder="1" applyAlignment="1">
      <alignment horizontal="center" vertical="center"/>
    </xf>
    <xf numFmtId="0" fontId="20" fillId="0" borderId="24" xfId="14" applyFont="1" applyBorder="1" applyAlignment="1">
      <alignment horizontal="center" vertical="center"/>
    </xf>
    <xf numFmtId="56" fontId="20" fillId="0" borderId="1" xfId="14" applyNumberFormat="1" applyFont="1" applyBorder="1" applyAlignment="1">
      <alignment horizontal="center" vertical="center"/>
    </xf>
    <xf numFmtId="0" fontId="20" fillId="0" borderId="13" xfId="14" applyFont="1" applyBorder="1" applyAlignment="1">
      <alignment horizontal="center" vertical="center"/>
    </xf>
    <xf numFmtId="0" fontId="20" fillId="0" borderId="14" xfId="14" applyFont="1" applyBorder="1" applyAlignment="1">
      <alignment horizontal="center" vertical="center"/>
    </xf>
    <xf numFmtId="0" fontId="3" fillId="0" borderId="0" xfId="0" applyFont="1" applyAlignment="1">
      <alignment horizontal="center" vertical="center"/>
    </xf>
    <xf numFmtId="0" fontId="19" fillId="0" borderId="24" xfId="14" applyFont="1" applyBorder="1" applyAlignment="1">
      <alignment horizontal="center" vertical="center" wrapText="1"/>
    </xf>
    <xf numFmtId="56" fontId="19" fillId="0" borderId="1" xfId="14" applyNumberFormat="1" applyFont="1" applyBorder="1" applyAlignment="1">
      <alignment horizontal="center" vertical="center"/>
    </xf>
    <xf numFmtId="0" fontId="19" fillId="0" borderId="13" xfId="14" applyFont="1" applyBorder="1" applyAlignment="1">
      <alignment horizontal="center" vertical="center"/>
    </xf>
    <xf numFmtId="0" fontId="19" fillId="0" borderId="14" xfId="14" applyFont="1" applyBorder="1" applyAlignment="1">
      <alignment horizontal="center" vertical="center"/>
    </xf>
    <xf numFmtId="0" fontId="20" fillId="0" borderId="0" xfId="12" applyFont="1" applyAlignment="1">
      <alignment horizontal="center" vertical="center"/>
    </xf>
    <xf numFmtId="0" fontId="8" fillId="0" borderId="0" xfId="0" applyFont="1">
      <alignment vertical="center"/>
    </xf>
    <xf numFmtId="0" fontId="8" fillId="0" borderId="0" xfId="12" applyFont="1" applyAlignment="1">
      <alignment horizontal="center" vertical="center"/>
    </xf>
    <xf numFmtId="10" fontId="8" fillId="0" borderId="0" xfId="12" applyNumberFormat="1" applyFont="1" applyAlignment="1">
      <alignment horizontal="center" vertical="center"/>
    </xf>
    <xf numFmtId="0" fontId="11" fillId="0" borderId="0" xfId="12" applyFont="1" applyAlignment="1">
      <alignment horizontal="left" vertical="center"/>
    </xf>
    <xf numFmtId="0" fontId="19" fillId="0" borderId="0" xfId="12" applyFont="1" applyAlignment="1">
      <alignment horizontal="center" vertical="center"/>
    </xf>
    <xf numFmtId="0" fontId="8" fillId="0" borderId="0" xfId="18" applyFont="1" applyAlignment="1">
      <alignment horizontal="center" vertical="center"/>
    </xf>
    <xf numFmtId="0" fontId="8" fillId="0" borderId="0" xfId="3" applyFont="1" applyAlignment="1">
      <alignment horizontal="center" vertical="center"/>
    </xf>
    <xf numFmtId="0" fontId="3" fillId="0" borderId="0" xfId="12" applyFont="1" applyAlignment="1">
      <alignment horizontal="center" vertical="center"/>
    </xf>
    <xf numFmtId="10" fontId="3" fillId="0" borderId="0" xfId="0" applyNumberFormat="1" applyFont="1" applyAlignment="1">
      <alignment horizontal="center"/>
    </xf>
    <xf numFmtId="0" fontId="3" fillId="0" borderId="0" xfId="0" applyFont="1">
      <alignment vertical="center"/>
    </xf>
    <xf numFmtId="0" fontId="6" fillId="0" borderId="0" xfId="12" applyFont="1" applyAlignment="1">
      <alignment horizontal="center" vertical="center"/>
    </xf>
    <xf numFmtId="0" fontId="20" fillId="0" borderId="0" xfId="0" applyFont="1" applyAlignment="1">
      <alignment horizontal="left" vertical="center"/>
    </xf>
    <xf numFmtId="0" fontId="8" fillId="0" borderId="0" xfId="0" applyFont="1" applyAlignment="1">
      <alignment horizontal="right" vertical="center"/>
    </xf>
    <xf numFmtId="0" fontId="3" fillId="0" borderId="0" xfId="12" applyFont="1" applyAlignment="1">
      <alignment horizontal="left" vertical="center"/>
    </xf>
    <xf numFmtId="0" fontId="8" fillId="0" borderId="0" xfId="0" applyFont="1" applyAlignment="1">
      <alignment horizontal="center" vertical="center"/>
    </xf>
    <xf numFmtId="10" fontId="20" fillId="0" borderId="0" xfId="0" applyNumberFormat="1" applyFont="1" applyAlignment="1">
      <alignment horizontal="center" vertical="center"/>
    </xf>
    <xf numFmtId="0" fontId="31" fillId="0" borderId="0" xfId="0" applyFont="1" applyAlignment="1">
      <alignment horizontal="center" vertical="center"/>
    </xf>
    <xf numFmtId="0" fontId="3" fillId="0" borderId="0" xfId="17" applyFont="1" applyAlignment="1">
      <alignment horizontal="left" vertical="center"/>
    </xf>
    <xf numFmtId="181" fontId="8" fillId="0" borderId="0" xfId="12" applyNumberFormat="1" applyFont="1" applyAlignment="1">
      <alignment horizontal="center" vertical="center"/>
    </xf>
    <xf numFmtId="181" fontId="6" fillId="0" borderId="0" xfId="17" applyNumberFormat="1" applyFont="1" applyAlignment="1">
      <alignment horizontal="center"/>
    </xf>
    <xf numFmtId="49" fontId="8" fillId="0" borderId="0" xfId="12" applyNumberFormat="1" applyFont="1" applyAlignment="1">
      <alignment horizontal="center" vertical="center"/>
    </xf>
    <xf numFmtId="0" fontId="6" fillId="0" borderId="0" xfId="17" applyFont="1" applyAlignment="1">
      <alignment horizontal="center"/>
    </xf>
    <xf numFmtId="10" fontId="6" fillId="0" borderId="0" xfId="17" applyNumberFormat="1" applyFont="1" applyAlignment="1">
      <alignment horizontal="center"/>
    </xf>
    <xf numFmtId="0" fontId="67" fillId="0" borderId="0" xfId="0" applyFont="1" applyAlignment="1">
      <alignment horizontal="left" vertical="center" indent="1"/>
    </xf>
    <xf numFmtId="0" fontId="66" fillId="0" borderId="0" xfId="0" applyFont="1" applyAlignment="1">
      <alignment horizontal="left" vertical="center" indent="1"/>
    </xf>
  </cellXfs>
  <cellStyles count="30">
    <cellStyle name="Excel Built-in Normal" xfId="1" xr:uid="{00000000-0005-0000-0000-000000000000}"/>
    <cellStyle name="Excel Built-in Normal 3" xfId="21" xr:uid="{FFAAA2DF-20B5-48D1-AFE7-DAD6D52FD7D1}"/>
    <cellStyle name="通貨 2" xfId="2" xr:uid="{00000000-0005-0000-0000-000001000000}"/>
    <cellStyle name="通貨 3" xfId="29" xr:uid="{A7869C2A-3C0A-4446-A637-E0F59F327A9E}"/>
    <cellStyle name="標準" xfId="0" builtinId="0"/>
    <cellStyle name="標準 10 2" xfId="24" xr:uid="{D68463E4-34A0-47BD-86CE-C7D49BBDFAA4}"/>
    <cellStyle name="標準 13" xfId="26" xr:uid="{2F9BF387-0E85-40F2-9B32-13D1B9EF8FEC}"/>
    <cellStyle name="標準 2" xfId="3" xr:uid="{00000000-0005-0000-0000-000003000000}"/>
    <cellStyle name="標準 2 2" xfId="4" xr:uid="{00000000-0005-0000-0000-000004000000}"/>
    <cellStyle name="標準 2 2 2" xfId="5" xr:uid="{00000000-0005-0000-0000-000005000000}"/>
    <cellStyle name="標準 2 2_登録ナンバー　2012.9.3" xfId="6" xr:uid="{00000000-0005-0000-0000-000006000000}"/>
    <cellStyle name="標準 2_2012ouzadraw" xfId="7" xr:uid="{00000000-0005-0000-0000-000007000000}"/>
    <cellStyle name="標準 2_201511supercupkekka" xfId="27" xr:uid="{30C57D6E-7E41-4394-BA2C-F7CD15F7480B}"/>
    <cellStyle name="標準 3" xfId="8" xr:uid="{00000000-0005-0000-0000-000009000000}"/>
    <cellStyle name="標準 3 2" xfId="18" xr:uid="{3B614232-0904-4B28-B4FD-1DF730059BAE}"/>
    <cellStyle name="標準 3_登録ナンバー" xfId="9" xr:uid="{00000000-0005-0000-0000-00000A000000}"/>
    <cellStyle name="標準 3_登録ナンバー 2" xfId="17" xr:uid="{5CB97EEC-4DF1-4D3D-B5AC-49C38C03D57F}"/>
    <cellStyle name="標準 4" xfId="28" xr:uid="{6120477A-ADFF-45D8-A8DC-AB5C31682325}"/>
    <cellStyle name="標準 4 2" xfId="22" xr:uid="{A8C39F5B-BE9B-47B9-8EB0-A89EB4286A8F}"/>
    <cellStyle name="標準 5" xfId="10" xr:uid="{00000000-0005-0000-0000-00000B000000}"/>
    <cellStyle name="標準 6 2" xfId="23" xr:uid="{B2F3EB6F-A198-40D5-89EC-016AA39308B6}"/>
    <cellStyle name="標準 8" xfId="20" xr:uid="{3EE5E18C-2A67-4B8C-9699-88E0C55A0B72}"/>
    <cellStyle name="標準 9 2" xfId="25" xr:uid="{3D6A1F5C-2D6A-41C6-B015-C94693FCDFC7}"/>
    <cellStyle name="標準_Book2" xfId="11" xr:uid="{00000000-0005-0000-0000-00000F000000}"/>
    <cellStyle name="標準_Book2 2" xfId="19" xr:uid="{E489F5C2-A5DA-470E-AA6C-C59D25FB4D7C}"/>
    <cellStyle name="標準_Book2_登録ナンバー" xfId="12" xr:uid="{00000000-0005-0000-0000-000010000000}"/>
    <cellStyle name="標準_Sheet1_登録ナンバー" xfId="13" xr:uid="{00000000-0005-0000-0000-000012000000}"/>
    <cellStyle name="標準_スーパーカップ歴代入賞チーム" xfId="14" xr:uid="{00000000-0005-0000-0000-000013000000}"/>
    <cellStyle name="標準_登録ナンバー" xfId="15" xr:uid="{00000000-0005-0000-0000-000014000000}"/>
    <cellStyle name="標準_要項　東近江カップ　2012" xfId="16" xr:uid="{00000000-0005-0000-0000-000015000000}"/>
  </cellStyles>
  <dxfs count="9">
    <dxf>
      <font>
        <color rgb="FFFF0000"/>
      </font>
    </dxf>
    <dxf>
      <font>
        <color rgb="FFFF0000"/>
      </font>
    </dxf>
    <dxf>
      <font>
        <color rgb="FFFF0000"/>
      </font>
    </dxf>
    <dxf>
      <font>
        <color rgb="FFFF0000"/>
      </font>
    </dxf>
    <dxf>
      <font>
        <color rgb="FFFF0000"/>
      </font>
    </dxf>
    <dxf>
      <font>
        <color rgb="FFFF0000"/>
      </font>
    </dxf>
    <dxf>
      <font>
        <color rgb="FF9C0006"/>
      </font>
    </dxf>
    <dxf>
      <font>
        <color rgb="FFFF0000"/>
      </font>
    </dxf>
    <dxf>
      <font>
        <color rgb="FFFF0000"/>
      </font>
    </dxf>
  </dxfs>
  <tableStyles count="0" defaultTableStyle="TableStyleMedium2" defaultPivotStyle="PivotStyleLight16"/>
  <colors>
    <mruColors>
      <color rgb="FFFF6600"/>
      <color rgb="FF009999"/>
      <color rgb="FF00CC66"/>
      <color rgb="FFCC66FF"/>
      <color rgb="FFFFFF66"/>
      <color rgb="FF00CC00"/>
      <color rgb="FFFFCC00"/>
      <color rgb="FF0099FF"/>
      <color rgb="FF008080"/>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2</xdr:col>
      <xdr:colOff>542925</xdr:colOff>
      <xdr:row>315</xdr:row>
      <xdr:rowOff>114300</xdr:rowOff>
    </xdr:from>
    <xdr:to>
      <xdr:col>2</xdr:col>
      <xdr:colOff>85725</xdr:colOff>
      <xdr:row>315</xdr:row>
      <xdr:rowOff>114300</xdr:rowOff>
    </xdr:to>
    <xdr:sp macro="" textlink="">
      <xdr:nvSpPr>
        <xdr:cNvPr id="2" name="Line 8">
          <a:extLst>
            <a:ext uri="{FF2B5EF4-FFF2-40B4-BE49-F238E27FC236}">
              <a16:creationId xmlns:a16="http://schemas.microsoft.com/office/drawing/2014/main" id="{4D28E0FE-7299-4067-B180-B4E30A950CEA}"/>
            </a:ext>
          </a:extLst>
        </xdr:cNvPr>
        <xdr:cNvSpPr>
          <a:spLocks noChangeShapeType="1"/>
        </xdr:cNvSpPr>
      </xdr:nvSpPr>
      <xdr:spPr bwMode="auto">
        <a:xfrm flipH="1">
          <a:off x="1609725" y="54121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149</xdr:row>
      <xdr:rowOff>95250</xdr:rowOff>
    </xdr:from>
    <xdr:to>
      <xdr:col>3</xdr:col>
      <xdr:colOff>28575</xdr:colOff>
      <xdr:row>149</xdr:row>
      <xdr:rowOff>104775</xdr:rowOff>
    </xdr:to>
    <xdr:sp macro="" textlink="">
      <xdr:nvSpPr>
        <xdr:cNvPr id="3" name="Line 7">
          <a:extLst>
            <a:ext uri="{FF2B5EF4-FFF2-40B4-BE49-F238E27FC236}">
              <a16:creationId xmlns:a16="http://schemas.microsoft.com/office/drawing/2014/main" id="{7545C484-5EB0-47E2-AA37-BDE174637C00}"/>
            </a:ext>
          </a:extLst>
        </xdr:cNvPr>
        <xdr:cNvSpPr>
          <a:spLocks noChangeShapeType="1"/>
        </xdr:cNvSpPr>
      </xdr:nvSpPr>
      <xdr:spPr bwMode="auto">
        <a:xfrm flipH="1" flipV="1">
          <a:off x="1533525" y="25641300"/>
          <a:ext cx="2286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4" name="Line 8">
          <a:extLst>
            <a:ext uri="{FF2B5EF4-FFF2-40B4-BE49-F238E27FC236}">
              <a16:creationId xmlns:a16="http://schemas.microsoft.com/office/drawing/2014/main" id="{8E0118C5-8BD4-4CE7-ACBB-15B6BEB98E0D}"/>
            </a:ext>
          </a:extLst>
        </xdr:cNvPr>
        <xdr:cNvSpPr>
          <a:spLocks noChangeShapeType="1"/>
        </xdr:cNvSpPr>
      </xdr:nvSpPr>
      <xdr:spPr bwMode="auto">
        <a:xfrm flipH="1">
          <a:off x="1609725" y="25831800"/>
          <a:ext cx="1238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330</xdr:row>
      <xdr:rowOff>114300</xdr:rowOff>
    </xdr:from>
    <xdr:to>
      <xdr:col>2</xdr:col>
      <xdr:colOff>76200</xdr:colOff>
      <xdr:row>330</xdr:row>
      <xdr:rowOff>114300</xdr:rowOff>
    </xdr:to>
    <xdr:sp macro="" textlink="">
      <xdr:nvSpPr>
        <xdr:cNvPr id="5" name="Line 8">
          <a:extLst>
            <a:ext uri="{FF2B5EF4-FFF2-40B4-BE49-F238E27FC236}">
              <a16:creationId xmlns:a16="http://schemas.microsoft.com/office/drawing/2014/main" id="{BD60B801-67D5-48E1-BABE-7309453D828D}"/>
            </a:ext>
          </a:extLst>
        </xdr:cNvPr>
        <xdr:cNvSpPr>
          <a:spLocks noChangeShapeType="1"/>
        </xdr:cNvSpPr>
      </xdr:nvSpPr>
      <xdr:spPr bwMode="auto">
        <a:xfrm flipH="1">
          <a:off x="1143000" y="56692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330</xdr:row>
      <xdr:rowOff>114300</xdr:rowOff>
    </xdr:from>
    <xdr:to>
      <xdr:col>2</xdr:col>
      <xdr:colOff>76200</xdr:colOff>
      <xdr:row>330</xdr:row>
      <xdr:rowOff>114300</xdr:rowOff>
    </xdr:to>
    <xdr:sp macro="" textlink="">
      <xdr:nvSpPr>
        <xdr:cNvPr id="6" name="Line 8">
          <a:extLst>
            <a:ext uri="{FF2B5EF4-FFF2-40B4-BE49-F238E27FC236}">
              <a16:creationId xmlns:a16="http://schemas.microsoft.com/office/drawing/2014/main" id="{087D86A9-4E1D-435A-90DF-2BB47E281A5A}"/>
            </a:ext>
          </a:extLst>
        </xdr:cNvPr>
        <xdr:cNvSpPr>
          <a:spLocks noChangeShapeType="1"/>
        </xdr:cNvSpPr>
      </xdr:nvSpPr>
      <xdr:spPr bwMode="auto">
        <a:xfrm flipH="1">
          <a:off x="1143000" y="56692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316</xdr:row>
      <xdr:rowOff>95250</xdr:rowOff>
    </xdr:from>
    <xdr:to>
      <xdr:col>2</xdr:col>
      <xdr:colOff>47625</xdr:colOff>
      <xdr:row>316</xdr:row>
      <xdr:rowOff>104775</xdr:rowOff>
    </xdr:to>
    <xdr:sp macro="" textlink="">
      <xdr:nvSpPr>
        <xdr:cNvPr id="7" name="Line 7">
          <a:extLst>
            <a:ext uri="{FF2B5EF4-FFF2-40B4-BE49-F238E27FC236}">
              <a16:creationId xmlns:a16="http://schemas.microsoft.com/office/drawing/2014/main" id="{156C6A51-CDB7-4303-90E1-37B3A76E9135}"/>
            </a:ext>
          </a:extLst>
        </xdr:cNvPr>
        <xdr:cNvSpPr>
          <a:spLocks noChangeShapeType="1"/>
        </xdr:cNvSpPr>
      </xdr:nvSpPr>
      <xdr:spPr bwMode="auto">
        <a:xfrm flipH="1" flipV="1">
          <a:off x="1066800" y="5427345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317</xdr:row>
      <xdr:rowOff>114300</xdr:rowOff>
    </xdr:from>
    <xdr:to>
      <xdr:col>2</xdr:col>
      <xdr:colOff>0</xdr:colOff>
      <xdr:row>317</xdr:row>
      <xdr:rowOff>114300</xdr:rowOff>
    </xdr:to>
    <xdr:sp macro="" textlink="">
      <xdr:nvSpPr>
        <xdr:cNvPr id="8" name="Line 8">
          <a:extLst>
            <a:ext uri="{FF2B5EF4-FFF2-40B4-BE49-F238E27FC236}">
              <a16:creationId xmlns:a16="http://schemas.microsoft.com/office/drawing/2014/main" id="{E2F9CA99-EE55-48F7-A576-C083E69D05B1}"/>
            </a:ext>
          </a:extLst>
        </xdr:cNvPr>
        <xdr:cNvSpPr>
          <a:spLocks noChangeShapeType="1"/>
        </xdr:cNvSpPr>
      </xdr:nvSpPr>
      <xdr:spPr bwMode="auto">
        <a:xfrm flipH="1">
          <a:off x="1066800" y="54463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315</xdr:row>
      <xdr:rowOff>114300</xdr:rowOff>
    </xdr:from>
    <xdr:to>
      <xdr:col>2</xdr:col>
      <xdr:colOff>85725</xdr:colOff>
      <xdr:row>315</xdr:row>
      <xdr:rowOff>114300</xdr:rowOff>
    </xdr:to>
    <xdr:sp macro="" textlink="">
      <xdr:nvSpPr>
        <xdr:cNvPr id="9" name="Line 8">
          <a:extLst>
            <a:ext uri="{FF2B5EF4-FFF2-40B4-BE49-F238E27FC236}">
              <a16:creationId xmlns:a16="http://schemas.microsoft.com/office/drawing/2014/main" id="{D47713B7-5D02-46C5-84D9-2384F0758782}"/>
            </a:ext>
          </a:extLst>
        </xdr:cNvPr>
        <xdr:cNvSpPr>
          <a:spLocks noChangeShapeType="1"/>
        </xdr:cNvSpPr>
      </xdr:nvSpPr>
      <xdr:spPr bwMode="auto">
        <a:xfrm flipH="1">
          <a:off x="1609725" y="54121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10" name="Line 8">
          <a:extLst>
            <a:ext uri="{FF2B5EF4-FFF2-40B4-BE49-F238E27FC236}">
              <a16:creationId xmlns:a16="http://schemas.microsoft.com/office/drawing/2014/main" id="{E832284D-6C9A-44AD-B09D-7E2C7AEA890D}"/>
            </a:ext>
          </a:extLst>
        </xdr:cNvPr>
        <xdr:cNvSpPr>
          <a:spLocks noChangeShapeType="1"/>
        </xdr:cNvSpPr>
      </xdr:nvSpPr>
      <xdr:spPr bwMode="auto">
        <a:xfrm flipH="1">
          <a:off x="1609725" y="25831800"/>
          <a:ext cx="1238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315</xdr:row>
      <xdr:rowOff>114300</xdr:rowOff>
    </xdr:from>
    <xdr:to>
      <xdr:col>2</xdr:col>
      <xdr:colOff>47625</xdr:colOff>
      <xdr:row>315</xdr:row>
      <xdr:rowOff>114300</xdr:rowOff>
    </xdr:to>
    <xdr:sp macro="" textlink="">
      <xdr:nvSpPr>
        <xdr:cNvPr id="11" name="Line 8">
          <a:extLst>
            <a:ext uri="{FF2B5EF4-FFF2-40B4-BE49-F238E27FC236}">
              <a16:creationId xmlns:a16="http://schemas.microsoft.com/office/drawing/2014/main" id="{B2BB6AC5-897D-48A6-8E32-4CB9EE7A09DC}"/>
            </a:ext>
          </a:extLst>
        </xdr:cNvPr>
        <xdr:cNvSpPr>
          <a:spLocks noChangeShapeType="1"/>
        </xdr:cNvSpPr>
      </xdr:nvSpPr>
      <xdr:spPr bwMode="auto">
        <a:xfrm flipH="1">
          <a:off x="1704975" y="54121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149</xdr:row>
      <xdr:rowOff>95250</xdr:rowOff>
    </xdr:from>
    <xdr:to>
      <xdr:col>3</xdr:col>
      <xdr:colOff>28575</xdr:colOff>
      <xdr:row>149</xdr:row>
      <xdr:rowOff>104775</xdr:rowOff>
    </xdr:to>
    <xdr:sp macro="" textlink="">
      <xdr:nvSpPr>
        <xdr:cNvPr id="12" name="Line 7">
          <a:extLst>
            <a:ext uri="{FF2B5EF4-FFF2-40B4-BE49-F238E27FC236}">
              <a16:creationId xmlns:a16="http://schemas.microsoft.com/office/drawing/2014/main" id="{F9011E8F-FE8B-447B-91B4-572B86E77433}"/>
            </a:ext>
          </a:extLst>
        </xdr:cNvPr>
        <xdr:cNvSpPr>
          <a:spLocks noChangeShapeType="1"/>
        </xdr:cNvSpPr>
      </xdr:nvSpPr>
      <xdr:spPr bwMode="auto">
        <a:xfrm flipH="1" flipV="1">
          <a:off x="1628775" y="25641300"/>
          <a:ext cx="2286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13" name="Line 8">
          <a:extLst>
            <a:ext uri="{FF2B5EF4-FFF2-40B4-BE49-F238E27FC236}">
              <a16:creationId xmlns:a16="http://schemas.microsoft.com/office/drawing/2014/main" id="{3610F328-2E36-408E-893B-2CE049ACD1DB}"/>
            </a:ext>
          </a:extLst>
        </xdr:cNvPr>
        <xdr:cNvSpPr>
          <a:spLocks noChangeShapeType="1"/>
        </xdr:cNvSpPr>
      </xdr:nvSpPr>
      <xdr:spPr bwMode="auto">
        <a:xfrm flipH="1">
          <a:off x="1704975" y="25831800"/>
          <a:ext cx="1238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330</xdr:row>
      <xdr:rowOff>114300</xdr:rowOff>
    </xdr:from>
    <xdr:to>
      <xdr:col>2</xdr:col>
      <xdr:colOff>47625</xdr:colOff>
      <xdr:row>330</xdr:row>
      <xdr:rowOff>114300</xdr:rowOff>
    </xdr:to>
    <xdr:sp macro="" textlink="">
      <xdr:nvSpPr>
        <xdr:cNvPr id="14" name="Line 8">
          <a:extLst>
            <a:ext uri="{FF2B5EF4-FFF2-40B4-BE49-F238E27FC236}">
              <a16:creationId xmlns:a16="http://schemas.microsoft.com/office/drawing/2014/main" id="{0B7D3C3D-37DE-4920-A7D9-C7E2B94E68F5}"/>
            </a:ext>
          </a:extLst>
        </xdr:cNvPr>
        <xdr:cNvSpPr>
          <a:spLocks noChangeShapeType="1"/>
        </xdr:cNvSpPr>
      </xdr:nvSpPr>
      <xdr:spPr bwMode="auto">
        <a:xfrm flipH="1">
          <a:off x="1238250" y="56692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330</xdr:row>
      <xdr:rowOff>114300</xdr:rowOff>
    </xdr:from>
    <xdr:to>
      <xdr:col>2</xdr:col>
      <xdr:colOff>47625</xdr:colOff>
      <xdr:row>330</xdr:row>
      <xdr:rowOff>114300</xdr:rowOff>
    </xdr:to>
    <xdr:sp macro="" textlink="">
      <xdr:nvSpPr>
        <xdr:cNvPr id="15" name="Line 8">
          <a:extLst>
            <a:ext uri="{FF2B5EF4-FFF2-40B4-BE49-F238E27FC236}">
              <a16:creationId xmlns:a16="http://schemas.microsoft.com/office/drawing/2014/main" id="{169229C3-4AD3-404F-BEC4-6675AA600876}"/>
            </a:ext>
          </a:extLst>
        </xdr:cNvPr>
        <xdr:cNvSpPr>
          <a:spLocks noChangeShapeType="1"/>
        </xdr:cNvSpPr>
      </xdr:nvSpPr>
      <xdr:spPr bwMode="auto">
        <a:xfrm flipH="1">
          <a:off x="1238250" y="56692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316</xdr:row>
      <xdr:rowOff>95250</xdr:rowOff>
    </xdr:from>
    <xdr:to>
      <xdr:col>2</xdr:col>
      <xdr:colOff>47625</xdr:colOff>
      <xdr:row>316</xdr:row>
      <xdr:rowOff>104775</xdr:rowOff>
    </xdr:to>
    <xdr:sp macro="" textlink="">
      <xdr:nvSpPr>
        <xdr:cNvPr id="16" name="Line 7">
          <a:extLst>
            <a:ext uri="{FF2B5EF4-FFF2-40B4-BE49-F238E27FC236}">
              <a16:creationId xmlns:a16="http://schemas.microsoft.com/office/drawing/2014/main" id="{8D81BB59-8BD4-4A30-AD47-60BC5E622E97}"/>
            </a:ext>
          </a:extLst>
        </xdr:cNvPr>
        <xdr:cNvSpPr>
          <a:spLocks noChangeShapeType="1"/>
        </xdr:cNvSpPr>
      </xdr:nvSpPr>
      <xdr:spPr bwMode="auto">
        <a:xfrm flipH="1" flipV="1">
          <a:off x="1162050" y="5427345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317</xdr:row>
      <xdr:rowOff>114300</xdr:rowOff>
    </xdr:from>
    <xdr:to>
      <xdr:col>2</xdr:col>
      <xdr:colOff>0</xdr:colOff>
      <xdr:row>317</xdr:row>
      <xdr:rowOff>114300</xdr:rowOff>
    </xdr:to>
    <xdr:sp macro="" textlink="">
      <xdr:nvSpPr>
        <xdr:cNvPr id="17" name="Line 8">
          <a:extLst>
            <a:ext uri="{FF2B5EF4-FFF2-40B4-BE49-F238E27FC236}">
              <a16:creationId xmlns:a16="http://schemas.microsoft.com/office/drawing/2014/main" id="{7B29599A-D780-43E9-89D0-FAF84C4A52FF}"/>
            </a:ext>
          </a:extLst>
        </xdr:cNvPr>
        <xdr:cNvSpPr>
          <a:spLocks noChangeShapeType="1"/>
        </xdr:cNvSpPr>
      </xdr:nvSpPr>
      <xdr:spPr bwMode="auto">
        <a:xfrm flipH="1">
          <a:off x="1162050" y="54463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315</xdr:row>
      <xdr:rowOff>114300</xdr:rowOff>
    </xdr:from>
    <xdr:to>
      <xdr:col>2</xdr:col>
      <xdr:colOff>47625</xdr:colOff>
      <xdr:row>315</xdr:row>
      <xdr:rowOff>114300</xdr:rowOff>
    </xdr:to>
    <xdr:sp macro="" textlink="">
      <xdr:nvSpPr>
        <xdr:cNvPr id="18" name="Line 8">
          <a:extLst>
            <a:ext uri="{FF2B5EF4-FFF2-40B4-BE49-F238E27FC236}">
              <a16:creationId xmlns:a16="http://schemas.microsoft.com/office/drawing/2014/main" id="{CAFF4384-F172-4EAB-87A6-D9224535FA4D}"/>
            </a:ext>
          </a:extLst>
        </xdr:cNvPr>
        <xdr:cNvSpPr>
          <a:spLocks noChangeShapeType="1"/>
        </xdr:cNvSpPr>
      </xdr:nvSpPr>
      <xdr:spPr bwMode="auto">
        <a:xfrm flipH="1">
          <a:off x="1704975" y="54121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19" name="Line 8">
          <a:extLst>
            <a:ext uri="{FF2B5EF4-FFF2-40B4-BE49-F238E27FC236}">
              <a16:creationId xmlns:a16="http://schemas.microsoft.com/office/drawing/2014/main" id="{6D50AE51-7215-43F6-9421-E99711E28D92}"/>
            </a:ext>
          </a:extLst>
        </xdr:cNvPr>
        <xdr:cNvSpPr>
          <a:spLocks noChangeShapeType="1"/>
        </xdr:cNvSpPr>
      </xdr:nvSpPr>
      <xdr:spPr bwMode="auto">
        <a:xfrm flipH="1">
          <a:off x="1704975" y="25831800"/>
          <a:ext cx="1238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315</xdr:row>
      <xdr:rowOff>114300</xdr:rowOff>
    </xdr:from>
    <xdr:to>
      <xdr:col>2</xdr:col>
      <xdr:colOff>85725</xdr:colOff>
      <xdr:row>315</xdr:row>
      <xdr:rowOff>114300</xdr:rowOff>
    </xdr:to>
    <xdr:sp macro="" textlink="">
      <xdr:nvSpPr>
        <xdr:cNvPr id="20" name="Line 8">
          <a:extLst>
            <a:ext uri="{FF2B5EF4-FFF2-40B4-BE49-F238E27FC236}">
              <a16:creationId xmlns:a16="http://schemas.microsoft.com/office/drawing/2014/main" id="{A8707527-E5E0-4A2B-9520-438CEB2B47E9}"/>
            </a:ext>
          </a:extLst>
        </xdr:cNvPr>
        <xdr:cNvSpPr>
          <a:spLocks noChangeShapeType="1"/>
        </xdr:cNvSpPr>
      </xdr:nvSpPr>
      <xdr:spPr bwMode="auto">
        <a:xfrm flipH="1">
          <a:off x="1704975" y="54121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466725</xdr:colOff>
      <xdr:row>149</xdr:row>
      <xdr:rowOff>95250</xdr:rowOff>
    </xdr:from>
    <xdr:to>
      <xdr:col>3</xdr:col>
      <xdr:colOff>28575</xdr:colOff>
      <xdr:row>149</xdr:row>
      <xdr:rowOff>104775</xdr:rowOff>
    </xdr:to>
    <xdr:sp macro="" textlink="">
      <xdr:nvSpPr>
        <xdr:cNvPr id="21" name="Line 7">
          <a:extLst>
            <a:ext uri="{FF2B5EF4-FFF2-40B4-BE49-F238E27FC236}">
              <a16:creationId xmlns:a16="http://schemas.microsoft.com/office/drawing/2014/main" id="{3EE22381-8754-4659-83B5-0D41D28B4D4E}"/>
            </a:ext>
          </a:extLst>
        </xdr:cNvPr>
        <xdr:cNvSpPr>
          <a:spLocks noChangeShapeType="1"/>
        </xdr:cNvSpPr>
      </xdr:nvSpPr>
      <xdr:spPr bwMode="auto">
        <a:xfrm flipH="1" flipV="1">
          <a:off x="1628775" y="25641300"/>
          <a:ext cx="2286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22" name="Line 8">
          <a:extLst>
            <a:ext uri="{FF2B5EF4-FFF2-40B4-BE49-F238E27FC236}">
              <a16:creationId xmlns:a16="http://schemas.microsoft.com/office/drawing/2014/main" id="{A305A913-C951-4233-B9B8-D1313336EDB3}"/>
            </a:ext>
          </a:extLst>
        </xdr:cNvPr>
        <xdr:cNvSpPr>
          <a:spLocks noChangeShapeType="1"/>
        </xdr:cNvSpPr>
      </xdr:nvSpPr>
      <xdr:spPr bwMode="auto">
        <a:xfrm flipH="1">
          <a:off x="1704975" y="25831800"/>
          <a:ext cx="1238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330</xdr:row>
      <xdr:rowOff>114300</xdr:rowOff>
    </xdr:from>
    <xdr:to>
      <xdr:col>2</xdr:col>
      <xdr:colOff>76200</xdr:colOff>
      <xdr:row>330</xdr:row>
      <xdr:rowOff>114300</xdr:rowOff>
    </xdr:to>
    <xdr:sp macro="" textlink="">
      <xdr:nvSpPr>
        <xdr:cNvPr id="23" name="Line 8">
          <a:extLst>
            <a:ext uri="{FF2B5EF4-FFF2-40B4-BE49-F238E27FC236}">
              <a16:creationId xmlns:a16="http://schemas.microsoft.com/office/drawing/2014/main" id="{73CF88E4-7296-4A38-B8C9-7387043690BA}"/>
            </a:ext>
          </a:extLst>
        </xdr:cNvPr>
        <xdr:cNvSpPr>
          <a:spLocks noChangeShapeType="1"/>
        </xdr:cNvSpPr>
      </xdr:nvSpPr>
      <xdr:spPr bwMode="auto">
        <a:xfrm flipH="1">
          <a:off x="1238250" y="56692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330</xdr:row>
      <xdr:rowOff>114300</xdr:rowOff>
    </xdr:from>
    <xdr:to>
      <xdr:col>2</xdr:col>
      <xdr:colOff>76200</xdr:colOff>
      <xdr:row>330</xdr:row>
      <xdr:rowOff>114300</xdr:rowOff>
    </xdr:to>
    <xdr:sp macro="" textlink="">
      <xdr:nvSpPr>
        <xdr:cNvPr id="24" name="Line 8">
          <a:extLst>
            <a:ext uri="{FF2B5EF4-FFF2-40B4-BE49-F238E27FC236}">
              <a16:creationId xmlns:a16="http://schemas.microsoft.com/office/drawing/2014/main" id="{ACB1B9B1-0AD3-4140-9802-EB5D87CE0CB2}"/>
            </a:ext>
          </a:extLst>
        </xdr:cNvPr>
        <xdr:cNvSpPr>
          <a:spLocks noChangeShapeType="1"/>
        </xdr:cNvSpPr>
      </xdr:nvSpPr>
      <xdr:spPr bwMode="auto">
        <a:xfrm flipH="1">
          <a:off x="1238250" y="56692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316</xdr:row>
      <xdr:rowOff>95250</xdr:rowOff>
    </xdr:from>
    <xdr:to>
      <xdr:col>2</xdr:col>
      <xdr:colOff>47625</xdr:colOff>
      <xdr:row>316</xdr:row>
      <xdr:rowOff>104775</xdr:rowOff>
    </xdr:to>
    <xdr:sp macro="" textlink="">
      <xdr:nvSpPr>
        <xdr:cNvPr id="25" name="Line 7">
          <a:extLst>
            <a:ext uri="{FF2B5EF4-FFF2-40B4-BE49-F238E27FC236}">
              <a16:creationId xmlns:a16="http://schemas.microsoft.com/office/drawing/2014/main" id="{E95AA1F6-DF48-48F6-A23A-F11CDF6D0B32}"/>
            </a:ext>
          </a:extLst>
        </xdr:cNvPr>
        <xdr:cNvSpPr>
          <a:spLocks noChangeShapeType="1"/>
        </xdr:cNvSpPr>
      </xdr:nvSpPr>
      <xdr:spPr bwMode="auto">
        <a:xfrm flipH="1" flipV="1">
          <a:off x="1162050" y="54273450"/>
          <a:ext cx="476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317</xdr:row>
      <xdr:rowOff>114300</xdr:rowOff>
    </xdr:from>
    <xdr:to>
      <xdr:col>2</xdr:col>
      <xdr:colOff>0</xdr:colOff>
      <xdr:row>317</xdr:row>
      <xdr:rowOff>114300</xdr:rowOff>
    </xdr:to>
    <xdr:sp macro="" textlink="">
      <xdr:nvSpPr>
        <xdr:cNvPr id="26" name="Line 8">
          <a:extLst>
            <a:ext uri="{FF2B5EF4-FFF2-40B4-BE49-F238E27FC236}">
              <a16:creationId xmlns:a16="http://schemas.microsoft.com/office/drawing/2014/main" id="{DB111B29-3023-4972-8DC0-E7A02374F59F}"/>
            </a:ext>
          </a:extLst>
        </xdr:cNvPr>
        <xdr:cNvSpPr>
          <a:spLocks noChangeShapeType="1"/>
        </xdr:cNvSpPr>
      </xdr:nvSpPr>
      <xdr:spPr bwMode="auto">
        <a:xfrm flipH="1">
          <a:off x="1162050" y="54463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315</xdr:row>
      <xdr:rowOff>114300</xdr:rowOff>
    </xdr:from>
    <xdr:to>
      <xdr:col>2</xdr:col>
      <xdr:colOff>85725</xdr:colOff>
      <xdr:row>315</xdr:row>
      <xdr:rowOff>114300</xdr:rowOff>
    </xdr:to>
    <xdr:sp macro="" textlink="">
      <xdr:nvSpPr>
        <xdr:cNvPr id="27" name="Line 8">
          <a:extLst>
            <a:ext uri="{FF2B5EF4-FFF2-40B4-BE49-F238E27FC236}">
              <a16:creationId xmlns:a16="http://schemas.microsoft.com/office/drawing/2014/main" id="{B7B002B8-66C3-433B-81DF-023CD7CCDA87}"/>
            </a:ext>
          </a:extLst>
        </xdr:cNvPr>
        <xdr:cNvSpPr>
          <a:spLocks noChangeShapeType="1"/>
        </xdr:cNvSpPr>
      </xdr:nvSpPr>
      <xdr:spPr bwMode="auto">
        <a:xfrm flipH="1">
          <a:off x="1704975" y="541210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150</xdr:row>
      <xdr:rowOff>114300</xdr:rowOff>
    </xdr:from>
    <xdr:to>
      <xdr:col>3</xdr:col>
      <xdr:colOff>0</xdr:colOff>
      <xdr:row>150</xdr:row>
      <xdr:rowOff>114300</xdr:rowOff>
    </xdr:to>
    <xdr:sp macro="" textlink="">
      <xdr:nvSpPr>
        <xdr:cNvPr id="28" name="Line 8">
          <a:extLst>
            <a:ext uri="{FF2B5EF4-FFF2-40B4-BE49-F238E27FC236}">
              <a16:creationId xmlns:a16="http://schemas.microsoft.com/office/drawing/2014/main" id="{509CFB0E-15F5-489B-9B4C-DD105570DB43}"/>
            </a:ext>
          </a:extLst>
        </xdr:cNvPr>
        <xdr:cNvSpPr>
          <a:spLocks noChangeShapeType="1"/>
        </xdr:cNvSpPr>
      </xdr:nvSpPr>
      <xdr:spPr bwMode="auto">
        <a:xfrm flipH="1">
          <a:off x="1704975" y="25831800"/>
          <a:ext cx="1238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38100</xdr:colOff>
      <xdr:row>21</xdr:row>
      <xdr:rowOff>34290</xdr:rowOff>
    </xdr:to>
    <xdr:pic>
      <xdr:nvPicPr>
        <xdr:cNvPr id="15" name="図 14">
          <a:extLst>
            <a:ext uri="{FF2B5EF4-FFF2-40B4-BE49-F238E27FC236}">
              <a16:creationId xmlns:a16="http://schemas.microsoft.com/office/drawing/2014/main" id="{82EE7FC2-7D04-4D42-9A2B-EFB8075FA579}"/>
            </a:ext>
          </a:extLst>
        </xdr:cNvPr>
        <xdr:cNvPicPr>
          <a:picLocks noChangeAspect="1"/>
        </xdr:cNvPicPr>
      </xdr:nvPicPr>
      <xdr:blipFill>
        <a:blip xmlns:r="http://schemas.openxmlformats.org/officeDocument/2006/relationships" r:embed="rId1"/>
        <a:stretch>
          <a:fillRect/>
        </a:stretch>
      </xdr:blipFill>
      <xdr:spPr>
        <a:xfrm>
          <a:off x="0" y="0"/>
          <a:ext cx="4838700" cy="3634740"/>
        </a:xfrm>
        <a:prstGeom prst="rect">
          <a:avLst/>
        </a:prstGeom>
      </xdr:spPr>
    </xdr:pic>
    <xdr:clientData/>
  </xdr:twoCellAnchor>
  <xdr:twoCellAnchor editAs="oneCell">
    <xdr:from>
      <xdr:col>0</xdr:col>
      <xdr:colOff>0</xdr:colOff>
      <xdr:row>26</xdr:row>
      <xdr:rowOff>0</xdr:rowOff>
    </xdr:from>
    <xdr:to>
      <xdr:col>6</xdr:col>
      <xdr:colOff>381000</xdr:colOff>
      <xdr:row>45</xdr:row>
      <xdr:rowOff>118110</xdr:rowOff>
    </xdr:to>
    <xdr:pic>
      <xdr:nvPicPr>
        <xdr:cNvPr id="16" name="図 15">
          <a:extLst>
            <a:ext uri="{FF2B5EF4-FFF2-40B4-BE49-F238E27FC236}">
              <a16:creationId xmlns:a16="http://schemas.microsoft.com/office/drawing/2014/main" id="{31A212DA-A554-4EEB-93AD-2900C7145713}"/>
            </a:ext>
          </a:extLst>
        </xdr:cNvPr>
        <xdr:cNvPicPr>
          <a:picLocks noChangeAspect="1"/>
        </xdr:cNvPicPr>
      </xdr:nvPicPr>
      <xdr:blipFill>
        <a:blip xmlns:r="http://schemas.openxmlformats.org/officeDocument/2006/relationships" r:embed="rId2"/>
        <a:stretch>
          <a:fillRect/>
        </a:stretch>
      </xdr:blipFill>
      <xdr:spPr>
        <a:xfrm>
          <a:off x="0" y="4457700"/>
          <a:ext cx="4495800" cy="3375660"/>
        </a:xfrm>
        <a:prstGeom prst="rect">
          <a:avLst/>
        </a:prstGeom>
      </xdr:spPr>
    </xdr:pic>
    <xdr:clientData/>
  </xdr:twoCellAnchor>
  <xdr:twoCellAnchor editAs="oneCell">
    <xdr:from>
      <xdr:col>0</xdr:col>
      <xdr:colOff>0</xdr:colOff>
      <xdr:row>49</xdr:row>
      <xdr:rowOff>133350</xdr:rowOff>
    </xdr:from>
    <xdr:to>
      <xdr:col>6</xdr:col>
      <xdr:colOff>358140</xdr:colOff>
      <xdr:row>69</xdr:row>
      <xdr:rowOff>49530</xdr:rowOff>
    </xdr:to>
    <xdr:pic>
      <xdr:nvPicPr>
        <xdr:cNvPr id="17" name="図 16">
          <a:extLst>
            <a:ext uri="{FF2B5EF4-FFF2-40B4-BE49-F238E27FC236}">
              <a16:creationId xmlns:a16="http://schemas.microsoft.com/office/drawing/2014/main" id="{878136D4-AF41-45D5-A1A8-E1A0F66C0B1F}"/>
            </a:ext>
          </a:extLst>
        </xdr:cNvPr>
        <xdr:cNvPicPr>
          <a:picLocks noChangeAspect="1"/>
        </xdr:cNvPicPr>
      </xdr:nvPicPr>
      <xdr:blipFill>
        <a:blip xmlns:r="http://schemas.openxmlformats.org/officeDocument/2006/relationships" r:embed="rId3"/>
        <a:stretch>
          <a:fillRect/>
        </a:stretch>
      </xdr:blipFill>
      <xdr:spPr>
        <a:xfrm>
          <a:off x="0" y="8534400"/>
          <a:ext cx="4472940" cy="3345180"/>
        </a:xfrm>
        <a:prstGeom prst="rect">
          <a:avLst/>
        </a:prstGeom>
      </xdr:spPr>
    </xdr:pic>
    <xdr:clientData/>
  </xdr:twoCellAnchor>
  <xdr:twoCellAnchor editAs="oneCell">
    <xdr:from>
      <xdr:col>0</xdr:col>
      <xdr:colOff>0</xdr:colOff>
      <xdr:row>74</xdr:row>
      <xdr:rowOff>19050</xdr:rowOff>
    </xdr:from>
    <xdr:to>
      <xdr:col>6</xdr:col>
      <xdr:colOff>327660</xdr:colOff>
      <xdr:row>93</xdr:row>
      <xdr:rowOff>91440</xdr:rowOff>
    </xdr:to>
    <xdr:pic>
      <xdr:nvPicPr>
        <xdr:cNvPr id="18" name="図 17">
          <a:extLst>
            <a:ext uri="{FF2B5EF4-FFF2-40B4-BE49-F238E27FC236}">
              <a16:creationId xmlns:a16="http://schemas.microsoft.com/office/drawing/2014/main" id="{9FAD3441-5FDF-480E-AB8F-B9E373EE9E99}"/>
            </a:ext>
          </a:extLst>
        </xdr:cNvPr>
        <xdr:cNvPicPr>
          <a:picLocks noChangeAspect="1"/>
        </xdr:cNvPicPr>
      </xdr:nvPicPr>
      <xdr:blipFill>
        <a:blip xmlns:r="http://schemas.openxmlformats.org/officeDocument/2006/relationships" r:embed="rId4"/>
        <a:stretch>
          <a:fillRect/>
        </a:stretch>
      </xdr:blipFill>
      <xdr:spPr>
        <a:xfrm>
          <a:off x="0" y="12706350"/>
          <a:ext cx="4442460" cy="33299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CD44B-6BBE-477F-8EBD-2C98DB93336A}">
  <sheetPr>
    <tabColor rgb="FFFF0000"/>
  </sheetPr>
  <dimension ref="A1:GL313"/>
  <sheetViews>
    <sheetView topLeftCell="A38" zoomScaleNormal="100" workbookViewId="0">
      <selection activeCell="AE101" sqref="AE101"/>
    </sheetView>
  </sheetViews>
  <sheetFormatPr defaultColWidth="1.125" defaultRowHeight="9" customHeight="1"/>
  <cols>
    <col min="1" max="1" width="0.75" style="220" customWidth="1"/>
    <col min="2" max="2" width="1.625" style="220" hidden="1" customWidth="1"/>
    <col min="3" max="10" width="1.125" style="220"/>
    <col min="11" max="11" width="0.625" style="220" customWidth="1"/>
    <col min="12" max="12" width="2" style="220" customWidth="1"/>
    <col min="13" max="13" width="0.625" style="220" customWidth="1"/>
    <col min="14" max="14" width="1.125" style="220"/>
    <col min="15" max="15" width="1.5" style="220" customWidth="1"/>
    <col min="16" max="16" width="1.375" style="220" customWidth="1"/>
    <col min="17" max="17" width="2" style="220" customWidth="1"/>
    <col min="18" max="18" width="0.75" style="220" customWidth="1"/>
    <col min="19" max="19" width="1.125" style="220"/>
    <col min="20" max="20" width="2.375" style="220" customWidth="1"/>
    <col min="21" max="21" width="0.625" style="220" customWidth="1"/>
    <col min="22" max="22" width="4.375" style="220" customWidth="1"/>
    <col min="23" max="23" width="0.875" style="220" customWidth="1"/>
    <col min="24" max="24" width="1.125" style="220"/>
    <col min="25" max="25" width="1.5" style="220" customWidth="1"/>
    <col min="26" max="26" width="0.5" style="220" customWidth="1"/>
    <col min="27" max="27" width="2.375" style="220" customWidth="1"/>
    <col min="28" max="28" width="0.75" style="220" customWidth="1"/>
    <col min="29" max="30" width="1.125" style="220"/>
    <col min="31" max="31" width="0.625" style="220" customWidth="1"/>
    <col min="32" max="32" width="3.125" style="220" customWidth="1"/>
    <col min="33" max="33" width="0.625" style="220" customWidth="1"/>
    <col min="34" max="35" width="1.125" style="220"/>
    <col min="36" max="36" width="0.625" style="220" customWidth="1"/>
    <col min="37" max="37" width="2" style="220" customWidth="1"/>
    <col min="38" max="38" width="0.75" style="220" customWidth="1"/>
    <col min="39" max="39" width="1.125" style="220"/>
    <col min="40" max="40" width="1.125" style="221"/>
    <col min="41" max="41" width="1.125" style="220"/>
    <col min="42" max="42" width="0.625" style="220" customWidth="1"/>
    <col min="43" max="43" width="0.125" style="220" customWidth="1"/>
    <col min="44" max="44" width="0.25" style="220" customWidth="1"/>
    <col min="45" max="45" width="1.625" style="220" customWidth="1"/>
    <col min="46" max="46" width="1.125" style="220"/>
    <col min="47" max="47" width="1.875" style="220" customWidth="1"/>
    <col min="48" max="48" width="0.75" style="220" customWidth="1"/>
    <col min="49" max="49" width="1.625" style="220" hidden="1" customWidth="1"/>
    <col min="50" max="57" width="1.125" style="220"/>
    <col min="58" max="58" width="1" style="220" customWidth="1"/>
    <col min="59" max="59" width="1.625" style="220" customWidth="1"/>
    <col min="60" max="60" width="0.75" style="220" customWidth="1"/>
    <col min="61" max="63" width="1.125" style="220"/>
    <col min="64" max="64" width="1.75" style="220" customWidth="1"/>
    <col min="65" max="65" width="0.75" style="220" customWidth="1"/>
    <col min="66" max="66" width="1.5" style="220" customWidth="1"/>
    <col min="67" max="68" width="1.125" style="220"/>
    <col min="69" max="69" width="2.25" style="220" customWidth="1"/>
    <col min="70" max="70" width="0.75" style="220" customWidth="1"/>
    <col min="71" max="71" width="1.5" style="220" customWidth="1"/>
    <col min="72" max="72" width="1" style="220" customWidth="1"/>
    <col min="73" max="73" width="0.625" style="220" customWidth="1"/>
    <col min="74" max="74" width="2.375" style="220" customWidth="1"/>
    <col min="75" max="75" width="0.75" style="220" customWidth="1"/>
    <col min="76" max="77" width="1.125" style="220"/>
    <col min="78" max="78" width="2.125" style="220" customWidth="1"/>
    <col min="79" max="79" width="1.625" style="220" customWidth="1"/>
    <col min="80" max="80" width="0.875" style="220" customWidth="1"/>
    <col min="81" max="83" width="1.125" style="220"/>
    <col min="84" max="84" width="1.625" style="220" customWidth="1"/>
    <col min="85" max="85" width="0.625" style="220" customWidth="1"/>
    <col min="86" max="87" width="1.125" style="220"/>
    <col min="88" max="88" width="0.625" style="220" customWidth="1"/>
    <col min="89" max="89" width="0.5" style="220" customWidth="1"/>
    <col min="90" max="90" width="0.25" style="220" customWidth="1"/>
    <col min="91" max="91" width="0.5" style="220" customWidth="1"/>
    <col min="92" max="92" width="1.125" style="220"/>
    <col min="93" max="93" width="2.875" style="220" customWidth="1"/>
    <col min="94" max="247" width="1.125" style="220"/>
    <col min="248" max="248" width="0" style="220" hidden="1" customWidth="1"/>
    <col min="249" max="256" width="1.125" style="220"/>
    <col min="257" max="257" width="0.625" style="220" customWidth="1"/>
    <col min="258" max="258" width="2" style="220" customWidth="1"/>
    <col min="259" max="259" width="0.625" style="220" customWidth="1"/>
    <col min="260" max="260" width="1.125" style="220"/>
    <col min="261" max="261" width="1.5" style="220" customWidth="1"/>
    <col min="262" max="262" width="1.375" style="220" customWidth="1"/>
    <col min="263" max="263" width="2" style="220" customWidth="1"/>
    <col min="264" max="264" width="0.75" style="220" customWidth="1"/>
    <col min="265" max="265" width="1.125" style="220"/>
    <col min="266" max="266" width="2.375" style="220" customWidth="1"/>
    <col min="267" max="267" width="0.625" style="220" customWidth="1"/>
    <col min="268" max="268" width="4.375" style="220" customWidth="1"/>
    <col min="269" max="269" width="0.875" style="220" customWidth="1"/>
    <col min="270" max="270" width="1.125" style="220"/>
    <col min="271" max="271" width="1.5" style="220" customWidth="1"/>
    <col min="272" max="272" width="0.5" style="220" customWidth="1"/>
    <col min="273" max="273" width="2.375" style="220" customWidth="1"/>
    <col min="274" max="274" width="0.75" style="220" customWidth="1"/>
    <col min="275" max="276" width="1.125" style="220"/>
    <col min="277" max="277" width="0.625" style="220" customWidth="1"/>
    <col min="278" max="278" width="3.125" style="220" customWidth="1"/>
    <col min="279" max="279" width="0.625" style="220" customWidth="1"/>
    <col min="280" max="281" width="1.125" style="220"/>
    <col min="282" max="282" width="0.625" style="220" customWidth="1"/>
    <col min="283" max="283" width="2" style="220" customWidth="1"/>
    <col min="284" max="284" width="0.75" style="220" customWidth="1"/>
    <col min="285" max="287" width="1.125" style="220"/>
    <col min="288" max="288" width="0.625" style="220" customWidth="1"/>
    <col min="289" max="289" width="0.125" style="220" customWidth="1"/>
    <col min="290" max="290" width="0.25" style="220" customWidth="1"/>
    <col min="291" max="291" width="1.625" style="220" customWidth="1"/>
    <col min="292" max="292" width="1.125" style="220"/>
    <col min="293" max="293" width="1.875" style="220" customWidth="1"/>
    <col min="294" max="294" width="0.75" style="220" customWidth="1"/>
    <col min="295" max="295" width="0" style="220" hidden="1" customWidth="1"/>
    <col min="296" max="303" width="1.125" style="220"/>
    <col min="304" max="304" width="1" style="220" customWidth="1"/>
    <col min="305" max="305" width="1.625" style="220" customWidth="1"/>
    <col min="306" max="306" width="0.75" style="220" customWidth="1"/>
    <col min="307" max="309" width="1.125" style="220"/>
    <col min="310" max="310" width="1.75" style="220" customWidth="1"/>
    <col min="311" max="311" width="0.75" style="220" customWidth="1"/>
    <col min="312" max="312" width="1.5" style="220" customWidth="1"/>
    <col min="313" max="314" width="1.125" style="220"/>
    <col min="315" max="315" width="1.75" style="220" customWidth="1"/>
    <col min="316" max="316" width="0.75" style="220" customWidth="1"/>
    <col min="317" max="317" width="1.5" style="220" customWidth="1"/>
    <col min="318" max="318" width="1" style="220" customWidth="1"/>
    <col min="319" max="319" width="0.625" style="220" customWidth="1"/>
    <col min="320" max="320" width="2.375" style="220" customWidth="1"/>
    <col min="321" max="321" width="0.75" style="220" customWidth="1"/>
    <col min="322" max="324" width="1.125" style="220"/>
    <col min="325" max="325" width="1.625" style="220" customWidth="1"/>
    <col min="326" max="326" width="0.875" style="220" customWidth="1"/>
    <col min="327" max="329" width="1.125" style="220"/>
    <col min="330" max="330" width="1.625" style="220" customWidth="1"/>
    <col min="331" max="331" width="0.625" style="220" customWidth="1"/>
    <col min="332" max="333" width="1.125" style="220"/>
    <col min="334" max="334" width="2.625" style="220" customWidth="1"/>
    <col min="335" max="335" width="1.5" style="220" customWidth="1"/>
    <col min="336" max="336" width="0.875" style="220" customWidth="1"/>
    <col min="337" max="337" width="0.625" style="220" customWidth="1"/>
    <col min="338" max="338" width="1.5" style="220" customWidth="1"/>
    <col min="339" max="339" width="1.125" style="220"/>
    <col min="340" max="340" width="1.875" style="220" customWidth="1"/>
    <col min="341" max="343" width="1.125" style="220"/>
    <col min="344" max="344" width="0.625" style="220" customWidth="1"/>
    <col min="345" max="345" width="0.5" style="220" customWidth="1"/>
    <col min="346" max="346" width="0.25" style="220" customWidth="1"/>
    <col min="347" max="347" width="0.5" style="220" customWidth="1"/>
    <col min="348" max="348" width="1.125" style="220"/>
    <col min="349" max="349" width="2.875" style="220" customWidth="1"/>
    <col min="350" max="503" width="1.125" style="220"/>
    <col min="504" max="504" width="0" style="220" hidden="1" customWidth="1"/>
    <col min="505" max="512" width="1.125" style="220"/>
    <col min="513" max="513" width="0.625" style="220" customWidth="1"/>
    <col min="514" max="514" width="2" style="220" customWidth="1"/>
    <col min="515" max="515" width="0.625" style="220" customWidth="1"/>
    <col min="516" max="516" width="1.125" style="220"/>
    <col min="517" max="517" width="1.5" style="220" customWidth="1"/>
    <col min="518" max="518" width="1.375" style="220" customWidth="1"/>
    <col min="519" max="519" width="2" style="220" customWidth="1"/>
    <col min="520" max="520" width="0.75" style="220" customWidth="1"/>
    <col min="521" max="521" width="1.125" style="220"/>
    <col min="522" max="522" width="2.375" style="220" customWidth="1"/>
    <col min="523" max="523" width="0.625" style="220" customWidth="1"/>
    <col min="524" max="524" width="4.375" style="220" customWidth="1"/>
    <col min="525" max="525" width="0.875" style="220" customWidth="1"/>
    <col min="526" max="526" width="1.125" style="220"/>
    <col min="527" max="527" width="1.5" style="220" customWidth="1"/>
    <col min="528" max="528" width="0.5" style="220" customWidth="1"/>
    <col min="529" max="529" width="2.375" style="220" customWidth="1"/>
    <col min="530" max="530" width="0.75" style="220" customWidth="1"/>
    <col min="531" max="532" width="1.125" style="220"/>
    <col min="533" max="533" width="0.625" style="220" customWidth="1"/>
    <col min="534" max="534" width="3.125" style="220" customWidth="1"/>
    <col min="535" max="535" width="0.625" style="220" customWidth="1"/>
    <col min="536" max="537" width="1.125" style="220"/>
    <col min="538" max="538" width="0.625" style="220" customWidth="1"/>
    <col min="539" max="539" width="2" style="220" customWidth="1"/>
    <col min="540" max="540" width="0.75" style="220" customWidth="1"/>
    <col min="541" max="543" width="1.125" style="220"/>
    <col min="544" max="544" width="0.625" style="220" customWidth="1"/>
    <col min="545" max="545" width="0.125" style="220" customWidth="1"/>
    <col min="546" max="546" width="0.25" style="220" customWidth="1"/>
    <col min="547" max="547" width="1.625" style="220" customWidth="1"/>
    <col min="548" max="548" width="1.125" style="220"/>
    <col min="549" max="549" width="1.875" style="220" customWidth="1"/>
    <col min="550" max="550" width="0.75" style="220" customWidth="1"/>
    <col min="551" max="551" width="0" style="220" hidden="1" customWidth="1"/>
    <col min="552" max="559" width="1.125" style="220"/>
    <col min="560" max="560" width="1" style="220" customWidth="1"/>
    <col min="561" max="561" width="1.625" style="220" customWidth="1"/>
    <col min="562" max="562" width="0.75" style="220" customWidth="1"/>
    <col min="563" max="565" width="1.125" style="220"/>
    <col min="566" max="566" width="1.75" style="220" customWidth="1"/>
    <col min="567" max="567" width="0.75" style="220" customWidth="1"/>
    <col min="568" max="568" width="1.5" style="220" customWidth="1"/>
    <col min="569" max="570" width="1.125" style="220"/>
    <col min="571" max="571" width="1.75" style="220" customWidth="1"/>
    <col min="572" max="572" width="0.75" style="220" customWidth="1"/>
    <col min="573" max="573" width="1.5" style="220" customWidth="1"/>
    <col min="574" max="574" width="1" style="220" customWidth="1"/>
    <col min="575" max="575" width="0.625" style="220" customWidth="1"/>
    <col min="576" max="576" width="2.375" style="220" customWidth="1"/>
    <col min="577" max="577" width="0.75" style="220" customWidth="1"/>
    <col min="578" max="580" width="1.125" style="220"/>
    <col min="581" max="581" width="1.625" style="220" customWidth="1"/>
    <col min="582" max="582" width="0.875" style="220" customWidth="1"/>
    <col min="583" max="585" width="1.125" style="220"/>
    <col min="586" max="586" width="1.625" style="220" customWidth="1"/>
    <col min="587" max="587" width="0.625" style="220" customWidth="1"/>
    <col min="588" max="589" width="1.125" style="220"/>
    <col min="590" max="590" width="2.625" style="220" customWidth="1"/>
    <col min="591" max="591" width="1.5" style="220" customWidth="1"/>
    <col min="592" max="592" width="0.875" style="220" customWidth="1"/>
    <col min="593" max="593" width="0.625" style="220" customWidth="1"/>
    <col min="594" max="594" width="1.5" style="220" customWidth="1"/>
    <col min="595" max="595" width="1.125" style="220"/>
    <col min="596" max="596" width="1.875" style="220" customWidth="1"/>
    <col min="597" max="599" width="1.125" style="220"/>
    <col min="600" max="600" width="0.625" style="220" customWidth="1"/>
    <col min="601" max="601" width="0.5" style="220" customWidth="1"/>
    <col min="602" max="602" width="0.25" style="220" customWidth="1"/>
    <col min="603" max="603" width="0.5" style="220" customWidth="1"/>
    <col min="604" max="604" width="1.125" style="220"/>
    <col min="605" max="605" width="2.875" style="220" customWidth="1"/>
    <col min="606" max="759" width="1.125" style="220"/>
    <col min="760" max="760" width="0" style="220" hidden="1" customWidth="1"/>
    <col min="761" max="768" width="1.125" style="220"/>
    <col min="769" max="769" width="0.625" style="220" customWidth="1"/>
    <col min="770" max="770" width="2" style="220" customWidth="1"/>
    <col min="771" max="771" width="0.625" style="220" customWidth="1"/>
    <col min="772" max="772" width="1.125" style="220"/>
    <col min="773" max="773" width="1.5" style="220" customWidth="1"/>
    <col min="774" max="774" width="1.375" style="220" customWidth="1"/>
    <col min="775" max="775" width="2" style="220" customWidth="1"/>
    <col min="776" max="776" width="0.75" style="220" customWidth="1"/>
    <col min="777" max="777" width="1.125" style="220"/>
    <col min="778" max="778" width="2.375" style="220" customWidth="1"/>
    <col min="779" max="779" width="0.625" style="220" customWidth="1"/>
    <col min="780" max="780" width="4.375" style="220" customWidth="1"/>
    <col min="781" max="781" width="0.875" style="220" customWidth="1"/>
    <col min="782" max="782" width="1.125" style="220"/>
    <col min="783" max="783" width="1.5" style="220" customWidth="1"/>
    <col min="784" max="784" width="0.5" style="220" customWidth="1"/>
    <col min="785" max="785" width="2.375" style="220" customWidth="1"/>
    <col min="786" max="786" width="0.75" style="220" customWidth="1"/>
    <col min="787" max="788" width="1.125" style="220"/>
    <col min="789" max="789" width="0.625" style="220" customWidth="1"/>
    <col min="790" max="790" width="3.125" style="220" customWidth="1"/>
    <col min="791" max="791" width="0.625" style="220" customWidth="1"/>
    <col min="792" max="793" width="1.125" style="220"/>
    <col min="794" max="794" width="0.625" style="220" customWidth="1"/>
    <col min="795" max="795" width="2" style="220" customWidth="1"/>
    <col min="796" max="796" width="0.75" style="220" customWidth="1"/>
    <col min="797" max="799" width="1.125" style="220"/>
    <col min="800" max="800" width="0.625" style="220" customWidth="1"/>
    <col min="801" max="801" width="0.125" style="220" customWidth="1"/>
    <col min="802" max="802" width="0.25" style="220" customWidth="1"/>
    <col min="803" max="803" width="1.625" style="220" customWidth="1"/>
    <col min="804" max="804" width="1.125" style="220"/>
    <col min="805" max="805" width="1.875" style="220" customWidth="1"/>
    <col min="806" max="806" width="0.75" style="220" customWidth="1"/>
    <col min="807" max="807" width="0" style="220" hidden="1" customWidth="1"/>
    <col min="808" max="815" width="1.125" style="220"/>
    <col min="816" max="816" width="1" style="220" customWidth="1"/>
    <col min="817" max="817" width="1.625" style="220" customWidth="1"/>
    <col min="818" max="818" width="0.75" style="220" customWidth="1"/>
    <col min="819" max="821" width="1.125" style="220"/>
    <col min="822" max="822" width="1.75" style="220" customWidth="1"/>
    <col min="823" max="823" width="0.75" style="220" customWidth="1"/>
    <col min="824" max="824" width="1.5" style="220" customWidth="1"/>
    <col min="825" max="826" width="1.125" style="220"/>
    <col min="827" max="827" width="1.75" style="220" customWidth="1"/>
    <col min="828" max="828" width="0.75" style="220" customWidth="1"/>
    <col min="829" max="829" width="1.5" style="220" customWidth="1"/>
    <col min="830" max="830" width="1" style="220" customWidth="1"/>
    <col min="831" max="831" width="0.625" style="220" customWidth="1"/>
    <col min="832" max="832" width="2.375" style="220" customWidth="1"/>
    <col min="833" max="833" width="0.75" style="220" customWidth="1"/>
    <col min="834" max="836" width="1.125" style="220"/>
    <col min="837" max="837" width="1.625" style="220" customWidth="1"/>
    <col min="838" max="838" width="0.875" style="220" customWidth="1"/>
    <col min="839" max="841" width="1.125" style="220"/>
    <col min="842" max="842" width="1.625" style="220" customWidth="1"/>
    <col min="843" max="843" width="0.625" style="220" customWidth="1"/>
    <col min="844" max="845" width="1.125" style="220"/>
    <col min="846" max="846" width="2.625" style="220" customWidth="1"/>
    <col min="847" max="847" width="1.5" style="220" customWidth="1"/>
    <col min="848" max="848" width="0.875" style="220" customWidth="1"/>
    <col min="849" max="849" width="0.625" style="220" customWidth="1"/>
    <col min="850" max="850" width="1.5" style="220" customWidth="1"/>
    <col min="851" max="851" width="1.125" style="220"/>
    <col min="852" max="852" width="1.875" style="220" customWidth="1"/>
    <col min="853" max="855" width="1.125" style="220"/>
    <col min="856" max="856" width="0.625" style="220" customWidth="1"/>
    <col min="857" max="857" width="0.5" style="220" customWidth="1"/>
    <col min="858" max="858" width="0.25" style="220" customWidth="1"/>
    <col min="859" max="859" width="0.5" style="220" customWidth="1"/>
    <col min="860" max="860" width="1.125" style="220"/>
    <col min="861" max="861" width="2.875" style="220" customWidth="1"/>
    <col min="862" max="1015" width="1.125" style="220"/>
    <col min="1016" max="1016" width="0" style="220" hidden="1" customWidth="1"/>
    <col min="1017" max="1024" width="1.125" style="220"/>
    <col min="1025" max="1025" width="0.625" style="220" customWidth="1"/>
    <col min="1026" max="1026" width="2" style="220" customWidth="1"/>
    <col min="1027" max="1027" width="0.625" style="220" customWidth="1"/>
    <col min="1028" max="1028" width="1.125" style="220"/>
    <col min="1029" max="1029" width="1.5" style="220" customWidth="1"/>
    <col min="1030" max="1030" width="1.375" style="220" customWidth="1"/>
    <col min="1031" max="1031" width="2" style="220" customWidth="1"/>
    <col min="1032" max="1032" width="0.75" style="220" customWidth="1"/>
    <col min="1033" max="1033" width="1.125" style="220"/>
    <col min="1034" max="1034" width="2.375" style="220" customWidth="1"/>
    <col min="1035" max="1035" width="0.625" style="220" customWidth="1"/>
    <col min="1036" max="1036" width="4.375" style="220" customWidth="1"/>
    <col min="1037" max="1037" width="0.875" style="220" customWidth="1"/>
    <col min="1038" max="1038" width="1.125" style="220"/>
    <col min="1039" max="1039" width="1.5" style="220" customWidth="1"/>
    <col min="1040" max="1040" width="0.5" style="220" customWidth="1"/>
    <col min="1041" max="1041" width="2.375" style="220" customWidth="1"/>
    <col min="1042" max="1042" width="0.75" style="220" customWidth="1"/>
    <col min="1043" max="1044" width="1.125" style="220"/>
    <col min="1045" max="1045" width="0.625" style="220" customWidth="1"/>
    <col min="1046" max="1046" width="3.125" style="220" customWidth="1"/>
    <col min="1047" max="1047" width="0.625" style="220" customWidth="1"/>
    <col min="1048" max="1049" width="1.125" style="220"/>
    <col min="1050" max="1050" width="0.625" style="220" customWidth="1"/>
    <col min="1051" max="1051" width="2" style="220" customWidth="1"/>
    <col min="1052" max="1052" width="0.75" style="220" customWidth="1"/>
    <col min="1053" max="1055" width="1.125" style="220"/>
    <col min="1056" max="1056" width="0.625" style="220" customWidth="1"/>
    <col min="1057" max="1057" width="0.125" style="220" customWidth="1"/>
    <col min="1058" max="1058" width="0.25" style="220" customWidth="1"/>
    <col min="1059" max="1059" width="1.625" style="220" customWidth="1"/>
    <col min="1060" max="1060" width="1.125" style="220"/>
    <col min="1061" max="1061" width="1.875" style="220" customWidth="1"/>
    <col min="1062" max="1062" width="0.75" style="220" customWidth="1"/>
    <col min="1063" max="1063" width="0" style="220" hidden="1" customWidth="1"/>
    <col min="1064" max="1071" width="1.125" style="220"/>
    <col min="1072" max="1072" width="1" style="220" customWidth="1"/>
    <col min="1073" max="1073" width="1.625" style="220" customWidth="1"/>
    <col min="1074" max="1074" width="0.75" style="220" customWidth="1"/>
    <col min="1075" max="1077" width="1.125" style="220"/>
    <col min="1078" max="1078" width="1.75" style="220" customWidth="1"/>
    <col min="1079" max="1079" width="0.75" style="220" customWidth="1"/>
    <col min="1080" max="1080" width="1.5" style="220" customWidth="1"/>
    <col min="1081" max="1082" width="1.125" style="220"/>
    <col min="1083" max="1083" width="1.75" style="220" customWidth="1"/>
    <col min="1084" max="1084" width="0.75" style="220" customWidth="1"/>
    <col min="1085" max="1085" width="1.5" style="220" customWidth="1"/>
    <col min="1086" max="1086" width="1" style="220" customWidth="1"/>
    <col min="1087" max="1087" width="0.625" style="220" customWidth="1"/>
    <col min="1088" max="1088" width="2.375" style="220" customWidth="1"/>
    <col min="1089" max="1089" width="0.75" style="220" customWidth="1"/>
    <col min="1090" max="1092" width="1.125" style="220"/>
    <col min="1093" max="1093" width="1.625" style="220" customWidth="1"/>
    <col min="1094" max="1094" width="0.875" style="220" customWidth="1"/>
    <col min="1095" max="1097" width="1.125" style="220"/>
    <col min="1098" max="1098" width="1.625" style="220" customWidth="1"/>
    <col min="1099" max="1099" width="0.625" style="220" customWidth="1"/>
    <col min="1100" max="1101" width="1.125" style="220"/>
    <col min="1102" max="1102" width="2.625" style="220" customWidth="1"/>
    <col min="1103" max="1103" width="1.5" style="220" customWidth="1"/>
    <col min="1104" max="1104" width="0.875" style="220" customWidth="1"/>
    <col min="1105" max="1105" width="0.625" style="220" customWidth="1"/>
    <col min="1106" max="1106" width="1.5" style="220" customWidth="1"/>
    <col min="1107" max="1107" width="1.125" style="220"/>
    <col min="1108" max="1108" width="1.875" style="220" customWidth="1"/>
    <col min="1109" max="1111" width="1.125" style="220"/>
    <col min="1112" max="1112" width="0.625" style="220" customWidth="1"/>
    <col min="1113" max="1113" width="0.5" style="220" customWidth="1"/>
    <col min="1114" max="1114" width="0.25" style="220" customWidth="1"/>
    <col min="1115" max="1115" width="0.5" style="220" customWidth="1"/>
    <col min="1116" max="1116" width="1.125" style="220"/>
    <col min="1117" max="1117" width="2.875" style="220" customWidth="1"/>
    <col min="1118" max="1271" width="1.125" style="220"/>
    <col min="1272" max="1272" width="0" style="220" hidden="1" customWidth="1"/>
    <col min="1273" max="1280" width="1.125" style="220"/>
    <col min="1281" max="1281" width="0.625" style="220" customWidth="1"/>
    <col min="1282" max="1282" width="2" style="220" customWidth="1"/>
    <col min="1283" max="1283" width="0.625" style="220" customWidth="1"/>
    <col min="1284" max="1284" width="1.125" style="220"/>
    <col min="1285" max="1285" width="1.5" style="220" customWidth="1"/>
    <col min="1286" max="1286" width="1.375" style="220" customWidth="1"/>
    <col min="1287" max="1287" width="2" style="220" customWidth="1"/>
    <col min="1288" max="1288" width="0.75" style="220" customWidth="1"/>
    <col min="1289" max="1289" width="1.125" style="220"/>
    <col min="1290" max="1290" width="2.375" style="220" customWidth="1"/>
    <col min="1291" max="1291" width="0.625" style="220" customWidth="1"/>
    <col min="1292" max="1292" width="4.375" style="220" customWidth="1"/>
    <col min="1293" max="1293" width="0.875" style="220" customWidth="1"/>
    <col min="1294" max="1294" width="1.125" style="220"/>
    <col min="1295" max="1295" width="1.5" style="220" customWidth="1"/>
    <col min="1296" max="1296" width="0.5" style="220" customWidth="1"/>
    <col min="1297" max="1297" width="2.375" style="220" customWidth="1"/>
    <col min="1298" max="1298" width="0.75" style="220" customWidth="1"/>
    <col min="1299" max="1300" width="1.125" style="220"/>
    <col min="1301" max="1301" width="0.625" style="220" customWidth="1"/>
    <col min="1302" max="1302" width="3.125" style="220" customWidth="1"/>
    <col min="1303" max="1303" width="0.625" style="220" customWidth="1"/>
    <col min="1304" max="1305" width="1.125" style="220"/>
    <col min="1306" max="1306" width="0.625" style="220" customWidth="1"/>
    <col min="1307" max="1307" width="2" style="220" customWidth="1"/>
    <col min="1308" max="1308" width="0.75" style="220" customWidth="1"/>
    <col min="1309" max="1311" width="1.125" style="220"/>
    <col min="1312" max="1312" width="0.625" style="220" customWidth="1"/>
    <col min="1313" max="1313" width="0.125" style="220" customWidth="1"/>
    <col min="1314" max="1314" width="0.25" style="220" customWidth="1"/>
    <col min="1315" max="1315" width="1.625" style="220" customWidth="1"/>
    <col min="1316" max="1316" width="1.125" style="220"/>
    <col min="1317" max="1317" width="1.875" style="220" customWidth="1"/>
    <col min="1318" max="1318" width="0.75" style="220" customWidth="1"/>
    <col min="1319" max="1319" width="0" style="220" hidden="1" customWidth="1"/>
    <col min="1320" max="1327" width="1.125" style="220"/>
    <col min="1328" max="1328" width="1" style="220" customWidth="1"/>
    <col min="1329" max="1329" width="1.625" style="220" customWidth="1"/>
    <col min="1330" max="1330" width="0.75" style="220" customWidth="1"/>
    <col min="1331" max="1333" width="1.125" style="220"/>
    <col min="1334" max="1334" width="1.75" style="220" customWidth="1"/>
    <col min="1335" max="1335" width="0.75" style="220" customWidth="1"/>
    <col min="1336" max="1336" width="1.5" style="220" customWidth="1"/>
    <col min="1337" max="1338" width="1.125" style="220"/>
    <col min="1339" max="1339" width="1.75" style="220" customWidth="1"/>
    <col min="1340" max="1340" width="0.75" style="220" customWidth="1"/>
    <col min="1341" max="1341" width="1.5" style="220" customWidth="1"/>
    <col min="1342" max="1342" width="1" style="220" customWidth="1"/>
    <col min="1343" max="1343" width="0.625" style="220" customWidth="1"/>
    <col min="1344" max="1344" width="2.375" style="220" customWidth="1"/>
    <col min="1345" max="1345" width="0.75" style="220" customWidth="1"/>
    <col min="1346" max="1348" width="1.125" style="220"/>
    <col min="1349" max="1349" width="1.625" style="220" customWidth="1"/>
    <col min="1350" max="1350" width="0.875" style="220" customWidth="1"/>
    <col min="1351" max="1353" width="1.125" style="220"/>
    <col min="1354" max="1354" width="1.625" style="220" customWidth="1"/>
    <col min="1355" max="1355" width="0.625" style="220" customWidth="1"/>
    <col min="1356" max="1357" width="1.125" style="220"/>
    <col min="1358" max="1358" width="2.625" style="220" customWidth="1"/>
    <col min="1359" max="1359" width="1.5" style="220" customWidth="1"/>
    <col min="1360" max="1360" width="0.875" style="220" customWidth="1"/>
    <col min="1361" max="1361" width="0.625" style="220" customWidth="1"/>
    <col min="1362" max="1362" width="1.5" style="220" customWidth="1"/>
    <col min="1363" max="1363" width="1.125" style="220"/>
    <col min="1364" max="1364" width="1.875" style="220" customWidth="1"/>
    <col min="1365" max="1367" width="1.125" style="220"/>
    <col min="1368" max="1368" width="0.625" style="220" customWidth="1"/>
    <col min="1369" max="1369" width="0.5" style="220" customWidth="1"/>
    <col min="1370" max="1370" width="0.25" style="220" customWidth="1"/>
    <col min="1371" max="1371" width="0.5" style="220" customWidth="1"/>
    <col min="1372" max="1372" width="1.125" style="220"/>
    <col min="1373" max="1373" width="2.875" style="220" customWidth="1"/>
    <col min="1374" max="1527" width="1.125" style="220"/>
    <col min="1528" max="1528" width="0" style="220" hidden="1" customWidth="1"/>
    <col min="1529" max="1536" width="1.125" style="220"/>
    <col min="1537" max="1537" width="0.625" style="220" customWidth="1"/>
    <col min="1538" max="1538" width="2" style="220" customWidth="1"/>
    <col min="1539" max="1539" width="0.625" style="220" customWidth="1"/>
    <col min="1540" max="1540" width="1.125" style="220"/>
    <col min="1541" max="1541" width="1.5" style="220" customWidth="1"/>
    <col min="1542" max="1542" width="1.375" style="220" customWidth="1"/>
    <col min="1543" max="1543" width="2" style="220" customWidth="1"/>
    <col min="1544" max="1544" width="0.75" style="220" customWidth="1"/>
    <col min="1545" max="1545" width="1.125" style="220"/>
    <col min="1546" max="1546" width="2.375" style="220" customWidth="1"/>
    <col min="1547" max="1547" width="0.625" style="220" customWidth="1"/>
    <col min="1548" max="1548" width="4.375" style="220" customWidth="1"/>
    <col min="1549" max="1549" width="0.875" style="220" customWidth="1"/>
    <col min="1550" max="1550" width="1.125" style="220"/>
    <col min="1551" max="1551" width="1.5" style="220" customWidth="1"/>
    <col min="1552" max="1552" width="0.5" style="220" customWidth="1"/>
    <col min="1553" max="1553" width="2.375" style="220" customWidth="1"/>
    <col min="1554" max="1554" width="0.75" style="220" customWidth="1"/>
    <col min="1555" max="1556" width="1.125" style="220"/>
    <col min="1557" max="1557" width="0.625" style="220" customWidth="1"/>
    <col min="1558" max="1558" width="3.125" style="220" customWidth="1"/>
    <col min="1559" max="1559" width="0.625" style="220" customWidth="1"/>
    <col min="1560" max="1561" width="1.125" style="220"/>
    <col min="1562" max="1562" width="0.625" style="220" customWidth="1"/>
    <col min="1563" max="1563" width="2" style="220" customWidth="1"/>
    <col min="1564" max="1564" width="0.75" style="220" customWidth="1"/>
    <col min="1565" max="1567" width="1.125" style="220"/>
    <col min="1568" max="1568" width="0.625" style="220" customWidth="1"/>
    <col min="1569" max="1569" width="0.125" style="220" customWidth="1"/>
    <col min="1570" max="1570" width="0.25" style="220" customWidth="1"/>
    <col min="1571" max="1571" width="1.625" style="220" customWidth="1"/>
    <col min="1572" max="1572" width="1.125" style="220"/>
    <col min="1573" max="1573" width="1.875" style="220" customWidth="1"/>
    <col min="1574" max="1574" width="0.75" style="220" customWidth="1"/>
    <col min="1575" max="1575" width="0" style="220" hidden="1" customWidth="1"/>
    <col min="1576" max="1583" width="1.125" style="220"/>
    <col min="1584" max="1584" width="1" style="220" customWidth="1"/>
    <col min="1585" max="1585" width="1.625" style="220" customWidth="1"/>
    <col min="1586" max="1586" width="0.75" style="220" customWidth="1"/>
    <col min="1587" max="1589" width="1.125" style="220"/>
    <col min="1590" max="1590" width="1.75" style="220" customWidth="1"/>
    <col min="1591" max="1591" width="0.75" style="220" customWidth="1"/>
    <col min="1592" max="1592" width="1.5" style="220" customWidth="1"/>
    <col min="1593" max="1594" width="1.125" style="220"/>
    <col min="1595" max="1595" width="1.75" style="220" customWidth="1"/>
    <col min="1596" max="1596" width="0.75" style="220" customWidth="1"/>
    <col min="1597" max="1597" width="1.5" style="220" customWidth="1"/>
    <col min="1598" max="1598" width="1" style="220" customWidth="1"/>
    <col min="1599" max="1599" width="0.625" style="220" customWidth="1"/>
    <col min="1600" max="1600" width="2.375" style="220" customWidth="1"/>
    <col min="1601" max="1601" width="0.75" style="220" customWidth="1"/>
    <col min="1602" max="1604" width="1.125" style="220"/>
    <col min="1605" max="1605" width="1.625" style="220" customWidth="1"/>
    <col min="1606" max="1606" width="0.875" style="220" customWidth="1"/>
    <col min="1607" max="1609" width="1.125" style="220"/>
    <col min="1610" max="1610" width="1.625" style="220" customWidth="1"/>
    <col min="1611" max="1611" width="0.625" style="220" customWidth="1"/>
    <col min="1612" max="1613" width="1.125" style="220"/>
    <col min="1614" max="1614" width="2.625" style="220" customWidth="1"/>
    <col min="1615" max="1615" width="1.5" style="220" customWidth="1"/>
    <col min="1616" max="1616" width="0.875" style="220" customWidth="1"/>
    <col min="1617" max="1617" width="0.625" style="220" customWidth="1"/>
    <col min="1618" max="1618" width="1.5" style="220" customWidth="1"/>
    <col min="1619" max="1619" width="1.125" style="220"/>
    <col min="1620" max="1620" width="1.875" style="220" customWidth="1"/>
    <col min="1621" max="1623" width="1.125" style="220"/>
    <col min="1624" max="1624" width="0.625" style="220" customWidth="1"/>
    <col min="1625" max="1625" width="0.5" style="220" customWidth="1"/>
    <col min="1626" max="1626" width="0.25" style="220" customWidth="1"/>
    <col min="1627" max="1627" width="0.5" style="220" customWidth="1"/>
    <col min="1628" max="1628" width="1.125" style="220"/>
    <col min="1629" max="1629" width="2.875" style="220" customWidth="1"/>
    <col min="1630" max="1783" width="1.125" style="220"/>
    <col min="1784" max="1784" width="0" style="220" hidden="1" customWidth="1"/>
    <col min="1785" max="1792" width="1.125" style="220"/>
    <col min="1793" max="1793" width="0.625" style="220" customWidth="1"/>
    <col min="1794" max="1794" width="2" style="220" customWidth="1"/>
    <col min="1795" max="1795" width="0.625" style="220" customWidth="1"/>
    <col min="1796" max="1796" width="1.125" style="220"/>
    <col min="1797" max="1797" width="1.5" style="220" customWidth="1"/>
    <col min="1798" max="1798" width="1.375" style="220" customWidth="1"/>
    <col min="1799" max="1799" width="2" style="220" customWidth="1"/>
    <col min="1800" max="1800" width="0.75" style="220" customWidth="1"/>
    <col min="1801" max="1801" width="1.125" style="220"/>
    <col min="1802" max="1802" width="2.375" style="220" customWidth="1"/>
    <col min="1803" max="1803" width="0.625" style="220" customWidth="1"/>
    <col min="1804" max="1804" width="4.375" style="220" customWidth="1"/>
    <col min="1805" max="1805" width="0.875" style="220" customWidth="1"/>
    <col min="1806" max="1806" width="1.125" style="220"/>
    <col min="1807" max="1807" width="1.5" style="220" customWidth="1"/>
    <col min="1808" max="1808" width="0.5" style="220" customWidth="1"/>
    <col min="1809" max="1809" width="2.375" style="220" customWidth="1"/>
    <col min="1810" max="1810" width="0.75" style="220" customWidth="1"/>
    <col min="1811" max="1812" width="1.125" style="220"/>
    <col min="1813" max="1813" width="0.625" style="220" customWidth="1"/>
    <col min="1814" max="1814" width="3.125" style="220" customWidth="1"/>
    <col min="1815" max="1815" width="0.625" style="220" customWidth="1"/>
    <col min="1816" max="1817" width="1.125" style="220"/>
    <col min="1818" max="1818" width="0.625" style="220" customWidth="1"/>
    <col min="1819" max="1819" width="2" style="220" customWidth="1"/>
    <col min="1820" max="1820" width="0.75" style="220" customWidth="1"/>
    <col min="1821" max="1823" width="1.125" style="220"/>
    <col min="1824" max="1824" width="0.625" style="220" customWidth="1"/>
    <col min="1825" max="1825" width="0.125" style="220" customWidth="1"/>
    <col min="1826" max="1826" width="0.25" style="220" customWidth="1"/>
    <col min="1827" max="1827" width="1.625" style="220" customWidth="1"/>
    <col min="1828" max="1828" width="1.125" style="220"/>
    <col min="1829" max="1829" width="1.875" style="220" customWidth="1"/>
    <col min="1830" max="1830" width="0.75" style="220" customWidth="1"/>
    <col min="1831" max="1831" width="0" style="220" hidden="1" customWidth="1"/>
    <col min="1832" max="1839" width="1.125" style="220"/>
    <col min="1840" max="1840" width="1" style="220" customWidth="1"/>
    <col min="1841" max="1841" width="1.625" style="220" customWidth="1"/>
    <col min="1842" max="1842" width="0.75" style="220" customWidth="1"/>
    <col min="1843" max="1845" width="1.125" style="220"/>
    <col min="1846" max="1846" width="1.75" style="220" customWidth="1"/>
    <col min="1847" max="1847" width="0.75" style="220" customWidth="1"/>
    <col min="1848" max="1848" width="1.5" style="220" customWidth="1"/>
    <col min="1849" max="1850" width="1.125" style="220"/>
    <col min="1851" max="1851" width="1.75" style="220" customWidth="1"/>
    <col min="1852" max="1852" width="0.75" style="220" customWidth="1"/>
    <col min="1853" max="1853" width="1.5" style="220" customWidth="1"/>
    <col min="1854" max="1854" width="1" style="220" customWidth="1"/>
    <col min="1855" max="1855" width="0.625" style="220" customWidth="1"/>
    <col min="1856" max="1856" width="2.375" style="220" customWidth="1"/>
    <col min="1857" max="1857" width="0.75" style="220" customWidth="1"/>
    <col min="1858" max="1860" width="1.125" style="220"/>
    <col min="1861" max="1861" width="1.625" style="220" customWidth="1"/>
    <col min="1862" max="1862" width="0.875" style="220" customWidth="1"/>
    <col min="1863" max="1865" width="1.125" style="220"/>
    <col min="1866" max="1866" width="1.625" style="220" customWidth="1"/>
    <col min="1867" max="1867" width="0.625" style="220" customWidth="1"/>
    <col min="1868" max="1869" width="1.125" style="220"/>
    <col min="1870" max="1870" width="2.625" style="220" customWidth="1"/>
    <col min="1871" max="1871" width="1.5" style="220" customWidth="1"/>
    <col min="1872" max="1872" width="0.875" style="220" customWidth="1"/>
    <col min="1873" max="1873" width="0.625" style="220" customWidth="1"/>
    <col min="1874" max="1874" width="1.5" style="220" customWidth="1"/>
    <col min="1875" max="1875" width="1.125" style="220"/>
    <col min="1876" max="1876" width="1.875" style="220" customWidth="1"/>
    <col min="1877" max="1879" width="1.125" style="220"/>
    <col min="1880" max="1880" width="0.625" style="220" customWidth="1"/>
    <col min="1881" max="1881" width="0.5" style="220" customWidth="1"/>
    <col min="1882" max="1882" width="0.25" style="220" customWidth="1"/>
    <col min="1883" max="1883" width="0.5" style="220" customWidth="1"/>
    <col min="1884" max="1884" width="1.125" style="220"/>
    <col min="1885" max="1885" width="2.875" style="220" customWidth="1"/>
    <col min="1886" max="2039" width="1.125" style="220"/>
    <col min="2040" max="2040" width="0" style="220" hidden="1" customWidth="1"/>
    <col min="2041" max="2048" width="1.125" style="220"/>
    <col min="2049" max="2049" width="0.625" style="220" customWidth="1"/>
    <col min="2050" max="2050" width="2" style="220" customWidth="1"/>
    <col min="2051" max="2051" width="0.625" style="220" customWidth="1"/>
    <col min="2052" max="2052" width="1.125" style="220"/>
    <col min="2053" max="2053" width="1.5" style="220" customWidth="1"/>
    <col min="2054" max="2054" width="1.375" style="220" customWidth="1"/>
    <col min="2055" max="2055" width="2" style="220" customWidth="1"/>
    <col min="2056" max="2056" width="0.75" style="220" customWidth="1"/>
    <col min="2057" max="2057" width="1.125" style="220"/>
    <col min="2058" max="2058" width="2.375" style="220" customWidth="1"/>
    <col min="2059" max="2059" width="0.625" style="220" customWidth="1"/>
    <col min="2060" max="2060" width="4.375" style="220" customWidth="1"/>
    <col min="2061" max="2061" width="0.875" style="220" customWidth="1"/>
    <col min="2062" max="2062" width="1.125" style="220"/>
    <col min="2063" max="2063" width="1.5" style="220" customWidth="1"/>
    <col min="2064" max="2064" width="0.5" style="220" customWidth="1"/>
    <col min="2065" max="2065" width="2.375" style="220" customWidth="1"/>
    <col min="2066" max="2066" width="0.75" style="220" customWidth="1"/>
    <col min="2067" max="2068" width="1.125" style="220"/>
    <col min="2069" max="2069" width="0.625" style="220" customWidth="1"/>
    <col min="2070" max="2070" width="3.125" style="220" customWidth="1"/>
    <col min="2071" max="2071" width="0.625" style="220" customWidth="1"/>
    <col min="2072" max="2073" width="1.125" style="220"/>
    <col min="2074" max="2074" width="0.625" style="220" customWidth="1"/>
    <col min="2075" max="2075" width="2" style="220" customWidth="1"/>
    <col min="2076" max="2076" width="0.75" style="220" customWidth="1"/>
    <col min="2077" max="2079" width="1.125" style="220"/>
    <col min="2080" max="2080" width="0.625" style="220" customWidth="1"/>
    <col min="2081" max="2081" width="0.125" style="220" customWidth="1"/>
    <col min="2082" max="2082" width="0.25" style="220" customWidth="1"/>
    <col min="2083" max="2083" width="1.625" style="220" customWidth="1"/>
    <col min="2084" max="2084" width="1.125" style="220"/>
    <col min="2085" max="2085" width="1.875" style="220" customWidth="1"/>
    <col min="2086" max="2086" width="0.75" style="220" customWidth="1"/>
    <col min="2087" max="2087" width="0" style="220" hidden="1" customWidth="1"/>
    <col min="2088" max="2095" width="1.125" style="220"/>
    <col min="2096" max="2096" width="1" style="220" customWidth="1"/>
    <col min="2097" max="2097" width="1.625" style="220" customWidth="1"/>
    <col min="2098" max="2098" width="0.75" style="220" customWidth="1"/>
    <col min="2099" max="2101" width="1.125" style="220"/>
    <col min="2102" max="2102" width="1.75" style="220" customWidth="1"/>
    <col min="2103" max="2103" width="0.75" style="220" customWidth="1"/>
    <col min="2104" max="2104" width="1.5" style="220" customWidth="1"/>
    <col min="2105" max="2106" width="1.125" style="220"/>
    <col min="2107" max="2107" width="1.75" style="220" customWidth="1"/>
    <col min="2108" max="2108" width="0.75" style="220" customWidth="1"/>
    <col min="2109" max="2109" width="1.5" style="220" customWidth="1"/>
    <col min="2110" max="2110" width="1" style="220" customWidth="1"/>
    <col min="2111" max="2111" width="0.625" style="220" customWidth="1"/>
    <col min="2112" max="2112" width="2.375" style="220" customWidth="1"/>
    <col min="2113" max="2113" width="0.75" style="220" customWidth="1"/>
    <col min="2114" max="2116" width="1.125" style="220"/>
    <col min="2117" max="2117" width="1.625" style="220" customWidth="1"/>
    <col min="2118" max="2118" width="0.875" style="220" customWidth="1"/>
    <col min="2119" max="2121" width="1.125" style="220"/>
    <col min="2122" max="2122" width="1.625" style="220" customWidth="1"/>
    <col min="2123" max="2123" width="0.625" style="220" customWidth="1"/>
    <col min="2124" max="2125" width="1.125" style="220"/>
    <col min="2126" max="2126" width="2.625" style="220" customWidth="1"/>
    <col min="2127" max="2127" width="1.5" style="220" customWidth="1"/>
    <col min="2128" max="2128" width="0.875" style="220" customWidth="1"/>
    <col min="2129" max="2129" width="0.625" style="220" customWidth="1"/>
    <col min="2130" max="2130" width="1.5" style="220" customWidth="1"/>
    <col min="2131" max="2131" width="1.125" style="220"/>
    <col min="2132" max="2132" width="1.875" style="220" customWidth="1"/>
    <col min="2133" max="2135" width="1.125" style="220"/>
    <col min="2136" max="2136" width="0.625" style="220" customWidth="1"/>
    <col min="2137" max="2137" width="0.5" style="220" customWidth="1"/>
    <col min="2138" max="2138" width="0.25" style="220" customWidth="1"/>
    <col min="2139" max="2139" width="0.5" style="220" customWidth="1"/>
    <col min="2140" max="2140" width="1.125" style="220"/>
    <col min="2141" max="2141" width="2.875" style="220" customWidth="1"/>
    <col min="2142" max="2295" width="1.125" style="220"/>
    <col min="2296" max="2296" width="0" style="220" hidden="1" customWidth="1"/>
    <col min="2297" max="2304" width="1.125" style="220"/>
    <col min="2305" max="2305" width="0.625" style="220" customWidth="1"/>
    <col min="2306" max="2306" width="2" style="220" customWidth="1"/>
    <col min="2307" max="2307" width="0.625" style="220" customWidth="1"/>
    <col min="2308" max="2308" width="1.125" style="220"/>
    <col min="2309" max="2309" width="1.5" style="220" customWidth="1"/>
    <col min="2310" max="2310" width="1.375" style="220" customWidth="1"/>
    <col min="2311" max="2311" width="2" style="220" customWidth="1"/>
    <col min="2312" max="2312" width="0.75" style="220" customWidth="1"/>
    <col min="2313" max="2313" width="1.125" style="220"/>
    <col min="2314" max="2314" width="2.375" style="220" customWidth="1"/>
    <col min="2315" max="2315" width="0.625" style="220" customWidth="1"/>
    <col min="2316" max="2316" width="4.375" style="220" customWidth="1"/>
    <col min="2317" max="2317" width="0.875" style="220" customWidth="1"/>
    <col min="2318" max="2318" width="1.125" style="220"/>
    <col min="2319" max="2319" width="1.5" style="220" customWidth="1"/>
    <col min="2320" max="2320" width="0.5" style="220" customWidth="1"/>
    <col min="2321" max="2321" width="2.375" style="220" customWidth="1"/>
    <col min="2322" max="2322" width="0.75" style="220" customWidth="1"/>
    <col min="2323" max="2324" width="1.125" style="220"/>
    <col min="2325" max="2325" width="0.625" style="220" customWidth="1"/>
    <col min="2326" max="2326" width="3.125" style="220" customWidth="1"/>
    <col min="2327" max="2327" width="0.625" style="220" customWidth="1"/>
    <col min="2328" max="2329" width="1.125" style="220"/>
    <col min="2330" max="2330" width="0.625" style="220" customWidth="1"/>
    <col min="2331" max="2331" width="2" style="220" customWidth="1"/>
    <col min="2332" max="2332" width="0.75" style="220" customWidth="1"/>
    <col min="2333" max="2335" width="1.125" style="220"/>
    <col min="2336" max="2336" width="0.625" style="220" customWidth="1"/>
    <col min="2337" max="2337" width="0.125" style="220" customWidth="1"/>
    <col min="2338" max="2338" width="0.25" style="220" customWidth="1"/>
    <col min="2339" max="2339" width="1.625" style="220" customWidth="1"/>
    <col min="2340" max="2340" width="1.125" style="220"/>
    <col min="2341" max="2341" width="1.875" style="220" customWidth="1"/>
    <col min="2342" max="2342" width="0.75" style="220" customWidth="1"/>
    <col min="2343" max="2343" width="0" style="220" hidden="1" customWidth="1"/>
    <col min="2344" max="2351" width="1.125" style="220"/>
    <col min="2352" max="2352" width="1" style="220" customWidth="1"/>
    <col min="2353" max="2353" width="1.625" style="220" customWidth="1"/>
    <col min="2354" max="2354" width="0.75" style="220" customWidth="1"/>
    <col min="2355" max="2357" width="1.125" style="220"/>
    <col min="2358" max="2358" width="1.75" style="220" customWidth="1"/>
    <col min="2359" max="2359" width="0.75" style="220" customWidth="1"/>
    <col min="2360" max="2360" width="1.5" style="220" customWidth="1"/>
    <col min="2361" max="2362" width="1.125" style="220"/>
    <col min="2363" max="2363" width="1.75" style="220" customWidth="1"/>
    <col min="2364" max="2364" width="0.75" style="220" customWidth="1"/>
    <col min="2365" max="2365" width="1.5" style="220" customWidth="1"/>
    <col min="2366" max="2366" width="1" style="220" customWidth="1"/>
    <col min="2367" max="2367" width="0.625" style="220" customWidth="1"/>
    <col min="2368" max="2368" width="2.375" style="220" customWidth="1"/>
    <col min="2369" max="2369" width="0.75" style="220" customWidth="1"/>
    <col min="2370" max="2372" width="1.125" style="220"/>
    <col min="2373" max="2373" width="1.625" style="220" customWidth="1"/>
    <col min="2374" max="2374" width="0.875" style="220" customWidth="1"/>
    <col min="2375" max="2377" width="1.125" style="220"/>
    <col min="2378" max="2378" width="1.625" style="220" customWidth="1"/>
    <col min="2379" max="2379" width="0.625" style="220" customWidth="1"/>
    <col min="2380" max="2381" width="1.125" style="220"/>
    <col min="2382" max="2382" width="2.625" style="220" customWidth="1"/>
    <col min="2383" max="2383" width="1.5" style="220" customWidth="1"/>
    <col min="2384" max="2384" width="0.875" style="220" customWidth="1"/>
    <col min="2385" max="2385" width="0.625" style="220" customWidth="1"/>
    <col min="2386" max="2386" width="1.5" style="220" customWidth="1"/>
    <col min="2387" max="2387" width="1.125" style="220"/>
    <col min="2388" max="2388" width="1.875" style="220" customWidth="1"/>
    <col min="2389" max="2391" width="1.125" style="220"/>
    <col min="2392" max="2392" width="0.625" style="220" customWidth="1"/>
    <col min="2393" max="2393" width="0.5" style="220" customWidth="1"/>
    <col min="2394" max="2394" width="0.25" style="220" customWidth="1"/>
    <col min="2395" max="2395" width="0.5" style="220" customWidth="1"/>
    <col min="2396" max="2396" width="1.125" style="220"/>
    <col min="2397" max="2397" width="2.875" style="220" customWidth="1"/>
    <col min="2398" max="2551" width="1.125" style="220"/>
    <col min="2552" max="2552" width="0" style="220" hidden="1" customWidth="1"/>
    <col min="2553" max="2560" width="1.125" style="220"/>
    <col min="2561" max="2561" width="0.625" style="220" customWidth="1"/>
    <col min="2562" max="2562" width="2" style="220" customWidth="1"/>
    <col min="2563" max="2563" width="0.625" style="220" customWidth="1"/>
    <col min="2564" max="2564" width="1.125" style="220"/>
    <col min="2565" max="2565" width="1.5" style="220" customWidth="1"/>
    <col min="2566" max="2566" width="1.375" style="220" customWidth="1"/>
    <col min="2567" max="2567" width="2" style="220" customWidth="1"/>
    <col min="2568" max="2568" width="0.75" style="220" customWidth="1"/>
    <col min="2569" max="2569" width="1.125" style="220"/>
    <col min="2570" max="2570" width="2.375" style="220" customWidth="1"/>
    <col min="2571" max="2571" width="0.625" style="220" customWidth="1"/>
    <col min="2572" max="2572" width="4.375" style="220" customWidth="1"/>
    <col min="2573" max="2573" width="0.875" style="220" customWidth="1"/>
    <col min="2574" max="2574" width="1.125" style="220"/>
    <col min="2575" max="2575" width="1.5" style="220" customWidth="1"/>
    <col min="2576" max="2576" width="0.5" style="220" customWidth="1"/>
    <col min="2577" max="2577" width="2.375" style="220" customWidth="1"/>
    <col min="2578" max="2578" width="0.75" style="220" customWidth="1"/>
    <col min="2579" max="2580" width="1.125" style="220"/>
    <col min="2581" max="2581" width="0.625" style="220" customWidth="1"/>
    <col min="2582" max="2582" width="3.125" style="220" customWidth="1"/>
    <col min="2583" max="2583" width="0.625" style="220" customWidth="1"/>
    <col min="2584" max="2585" width="1.125" style="220"/>
    <col min="2586" max="2586" width="0.625" style="220" customWidth="1"/>
    <col min="2587" max="2587" width="2" style="220" customWidth="1"/>
    <col min="2588" max="2588" width="0.75" style="220" customWidth="1"/>
    <col min="2589" max="2591" width="1.125" style="220"/>
    <col min="2592" max="2592" width="0.625" style="220" customWidth="1"/>
    <col min="2593" max="2593" width="0.125" style="220" customWidth="1"/>
    <col min="2594" max="2594" width="0.25" style="220" customWidth="1"/>
    <col min="2595" max="2595" width="1.625" style="220" customWidth="1"/>
    <col min="2596" max="2596" width="1.125" style="220"/>
    <col min="2597" max="2597" width="1.875" style="220" customWidth="1"/>
    <col min="2598" max="2598" width="0.75" style="220" customWidth="1"/>
    <col min="2599" max="2599" width="0" style="220" hidden="1" customWidth="1"/>
    <col min="2600" max="2607" width="1.125" style="220"/>
    <col min="2608" max="2608" width="1" style="220" customWidth="1"/>
    <col min="2609" max="2609" width="1.625" style="220" customWidth="1"/>
    <col min="2610" max="2610" width="0.75" style="220" customWidth="1"/>
    <col min="2611" max="2613" width="1.125" style="220"/>
    <col min="2614" max="2614" width="1.75" style="220" customWidth="1"/>
    <col min="2615" max="2615" width="0.75" style="220" customWidth="1"/>
    <col min="2616" max="2616" width="1.5" style="220" customWidth="1"/>
    <col min="2617" max="2618" width="1.125" style="220"/>
    <col min="2619" max="2619" width="1.75" style="220" customWidth="1"/>
    <col min="2620" max="2620" width="0.75" style="220" customWidth="1"/>
    <col min="2621" max="2621" width="1.5" style="220" customWidth="1"/>
    <col min="2622" max="2622" width="1" style="220" customWidth="1"/>
    <col min="2623" max="2623" width="0.625" style="220" customWidth="1"/>
    <col min="2624" max="2624" width="2.375" style="220" customWidth="1"/>
    <col min="2625" max="2625" width="0.75" style="220" customWidth="1"/>
    <col min="2626" max="2628" width="1.125" style="220"/>
    <col min="2629" max="2629" width="1.625" style="220" customWidth="1"/>
    <col min="2630" max="2630" width="0.875" style="220" customWidth="1"/>
    <col min="2631" max="2633" width="1.125" style="220"/>
    <col min="2634" max="2634" width="1.625" style="220" customWidth="1"/>
    <col min="2635" max="2635" width="0.625" style="220" customWidth="1"/>
    <col min="2636" max="2637" width="1.125" style="220"/>
    <col min="2638" max="2638" width="2.625" style="220" customWidth="1"/>
    <col min="2639" max="2639" width="1.5" style="220" customWidth="1"/>
    <col min="2640" max="2640" width="0.875" style="220" customWidth="1"/>
    <col min="2641" max="2641" width="0.625" style="220" customWidth="1"/>
    <col min="2642" max="2642" width="1.5" style="220" customWidth="1"/>
    <col min="2643" max="2643" width="1.125" style="220"/>
    <col min="2644" max="2644" width="1.875" style="220" customWidth="1"/>
    <col min="2645" max="2647" width="1.125" style="220"/>
    <col min="2648" max="2648" width="0.625" style="220" customWidth="1"/>
    <col min="2649" max="2649" width="0.5" style="220" customWidth="1"/>
    <col min="2650" max="2650" width="0.25" style="220" customWidth="1"/>
    <col min="2651" max="2651" width="0.5" style="220" customWidth="1"/>
    <col min="2652" max="2652" width="1.125" style="220"/>
    <col min="2653" max="2653" width="2.875" style="220" customWidth="1"/>
    <col min="2654" max="2807" width="1.125" style="220"/>
    <col min="2808" max="2808" width="0" style="220" hidden="1" customWidth="1"/>
    <col min="2809" max="2816" width="1.125" style="220"/>
    <col min="2817" max="2817" width="0.625" style="220" customWidth="1"/>
    <col min="2818" max="2818" width="2" style="220" customWidth="1"/>
    <col min="2819" max="2819" width="0.625" style="220" customWidth="1"/>
    <col min="2820" max="2820" width="1.125" style="220"/>
    <col min="2821" max="2821" width="1.5" style="220" customWidth="1"/>
    <col min="2822" max="2822" width="1.375" style="220" customWidth="1"/>
    <col min="2823" max="2823" width="2" style="220" customWidth="1"/>
    <col min="2824" max="2824" width="0.75" style="220" customWidth="1"/>
    <col min="2825" max="2825" width="1.125" style="220"/>
    <col min="2826" max="2826" width="2.375" style="220" customWidth="1"/>
    <col min="2827" max="2827" width="0.625" style="220" customWidth="1"/>
    <col min="2828" max="2828" width="4.375" style="220" customWidth="1"/>
    <col min="2829" max="2829" width="0.875" style="220" customWidth="1"/>
    <col min="2830" max="2830" width="1.125" style="220"/>
    <col min="2831" max="2831" width="1.5" style="220" customWidth="1"/>
    <col min="2832" max="2832" width="0.5" style="220" customWidth="1"/>
    <col min="2833" max="2833" width="2.375" style="220" customWidth="1"/>
    <col min="2834" max="2834" width="0.75" style="220" customWidth="1"/>
    <col min="2835" max="2836" width="1.125" style="220"/>
    <col min="2837" max="2837" width="0.625" style="220" customWidth="1"/>
    <col min="2838" max="2838" width="3.125" style="220" customWidth="1"/>
    <col min="2839" max="2839" width="0.625" style="220" customWidth="1"/>
    <col min="2840" max="2841" width="1.125" style="220"/>
    <col min="2842" max="2842" width="0.625" style="220" customWidth="1"/>
    <col min="2843" max="2843" width="2" style="220" customWidth="1"/>
    <col min="2844" max="2844" width="0.75" style="220" customWidth="1"/>
    <col min="2845" max="2847" width="1.125" style="220"/>
    <col min="2848" max="2848" width="0.625" style="220" customWidth="1"/>
    <col min="2849" max="2849" width="0.125" style="220" customWidth="1"/>
    <col min="2850" max="2850" width="0.25" style="220" customWidth="1"/>
    <col min="2851" max="2851" width="1.625" style="220" customWidth="1"/>
    <col min="2852" max="2852" width="1.125" style="220"/>
    <col min="2853" max="2853" width="1.875" style="220" customWidth="1"/>
    <col min="2854" max="2854" width="0.75" style="220" customWidth="1"/>
    <col min="2855" max="2855" width="0" style="220" hidden="1" customWidth="1"/>
    <col min="2856" max="2863" width="1.125" style="220"/>
    <col min="2864" max="2864" width="1" style="220" customWidth="1"/>
    <col min="2865" max="2865" width="1.625" style="220" customWidth="1"/>
    <col min="2866" max="2866" width="0.75" style="220" customWidth="1"/>
    <col min="2867" max="2869" width="1.125" style="220"/>
    <col min="2870" max="2870" width="1.75" style="220" customWidth="1"/>
    <col min="2871" max="2871" width="0.75" style="220" customWidth="1"/>
    <col min="2872" max="2872" width="1.5" style="220" customWidth="1"/>
    <col min="2873" max="2874" width="1.125" style="220"/>
    <col min="2875" max="2875" width="1.75" style="220" customWidth="1"/>
    <col min="2876" max="2876" width="0.75" style="220" customWidth="1"/>
    <col min="2877" max="2877" width="1.5" style="220" customWidth="1"/>
    <col min="2878" max="2878" width="1" style="220" customWidth="1"/>
    <col min="2879" max="2879" width="0.625" style="220" customWidth="1"/>
    <col min="2880" max="2880" width="2.375" style="220" customWidth="1"/>
    <col min="2881" max="2881" width="0.75" style="220" customWidth="1"/>
    <col min="2882" max="2884" width="1.125" style="220"/>
    <col min="2885" max="2885" width="1.625" style="220" customWidth="1"/>
    <col min="2886" max="2886" width="0.875" style="220" customWidth="1"/>
    <col min="2887" max="2889" width="1.125" style="220"/>
    <col min="2890" max="2890" width="1.625" style="220" customWidth="1"/>
    <col min="2891" max="2891" width="0.625" style="220" customWidth="1"/>
    <col min="2892" max="2893" width="1.125" style="220"/>
    <col min="2894" max="2894" width="2.625" style="220" customWidth="1"/>
    <col min="2895" max="2895" width="1.5" style="220" customWidth="1"/>
    <col min="2896" max="2896" width="0.875" style="220" customWidth="1"/>
    <col min="2897" max="2897" width="0.625" style="220" customWidth="1"/>
    <col min="2898" max="2898" width="1.5" style="220" customWidth="1"/>
    <col min="2899" max="2899" width="1.125" style="220"/>
    <col min="2900" max="2900" width="1.875" style="220" customWidth="1"/>
    <col min="2901" max="2903" width="1.125" style="220"/>
    <col min="2904" max="2904" width="0.625" style="220" customWidth="1"/>
    <col min="2905" max="2905" width="0.5" style="220" customWidth="1"/>
    <col min="2906" max="2906" width="0.25" style="220" customWidth="1"/>
    <col min="2907" max="2907" width="0.5" style="220" customWidth="1"/>
    <col min="2908" max="2908" width="1.125" style="220"/>
    <col min="2909" max="2909" width="2.875" style="220" customWidth="1"/>
    <col min="2910" max="3063" width="1.125" style="220"/>
    <col min="3064" max="3064" width="0" style="220" hidden="1" customWidth="1"/>
    <col min="3065" max="3072" width="1.125" style="220"/>
    <col min="3073" max="3073" width="0.625" style="220" customWidth="1"/>
    <col min="3074" max="3074" width="2" style="220" customWidth="1"/>
    <col min="3075" max="3075" width="0.625" style="220" customWidth="1"/>
    <col min="3076" max="3076" width="1.125" style="220"/>
    <col min="3077" max="3077" width="1.5" style="220" customWidth="1"/>
    <col min="3078" max="3078" width="1.375" style="220" customWidth="1"/>
    <col min="3079" max="3079" width="2" style="220" customWidth="1"/>
    <col min="3080" max="3080" width="0.75" style="220" customWidth="1"/>
    <col min="3081" max="3081" width="1.125" style="220"/>
    <col min="3082" max="3082" width="2.375" style="220" customWidth="1"/>
    <col min="3083" max="3083" width="0.625" style="220" customWidth="1"/>
    <col min="3084" max="3084" width="4.375" style="220" customWidth="1"/>
    <col min="3085" max="3085" width="0.875" style="220" customWidth="1"/>
    <col min="3086" max="3086" width="1.125" style="220"/>
    <col min="3087" max="3087" width="1.5" style="220" customWidth="1"/>
    <col min="3088" max="3088" width="0.5" style="220" customWidth="1"/>
    <col min="3089" max="3089" width="2.375" style="220" customWidth="1"/>
    <col min="3090" max="3090" width="0.75" style="220" customWidth="1"/>
    <col min="3091" max="3092" width="1.125" style="220"/>
    <col min="3093" max="3093" width="0.625" style="220" customWidth="1"/>
    <col min="3094" max="3094" width="3.125" style="220" customWidth="1"/>
    <col min="3095" max="3095" width="0.625" style="220" customWidth="1"/>
    <col min="3096" max="3097" width="1.125" style="220"/>
    <col min="3098" max="3098" width="0.625" style="220" customWidth="1"/>
    <col min="3099" max="3099" width="2" style="220" customWidth="1"/>
    <col min="3100" max="3100" width="0.75" style="220" customWidth="1"/>
    <col min="3101" max="3103" width="1.125" style="220"/>
    <col min="3104" max="3104" width="0.625" style="220" customWidth="1"/>
    <col min="3105" max="3105" width="0.125" style="220" customWidth="1"/>
    <col min="3106" max="3106" width="0.25" style="220" customWidth="1"/>
    <col min="3107" max="3107" width="1.625" style="220" customWidth="1"/>
    <col min="3108" max="3108" width="1.125" style="220"/>
    <col min="3109" max="3109" width="1.875" style="220" customWidth="1"/>
    <col min="3110" max="3110" width="0.75" style="220" customWidth="1"/>
    <col min="3111" max="3111" width="0" style="220" hidden="1" customWidth="1"/>
    <col min="3112" max="3119" width="1.125" style="220"/>
    <col min="3120" max="3120" width="1" style="220" customWidth="1"/>
    <col min="3121" max="3121" width="1.625" style="220" customWidth="1"/>
    <col min="3122" max="3122" width="0.75" style="220" customWidth="1"/>
    <col min="3123" max="3125" width="1.125" style="220"/>
    <col min="3126" max="3126" width="1.75" style="220" customWidth="1"/>
    <col min="3127" max="3127" width="0.75" style="220" customWidth="1"/>
    <col min="3128" max="3128" width="1.5" style="220" customWidth="1"/>
    <col min="3129" max="3130" width="1.125" style="220"/>
    <col min="3131" max="3131" width="1.75" style="220" customWidth="1"/>
    <col min="3132" max="3132" width="0.75" style="220" customWidth="1"/>
    <col min="3133" max="3133" width="1.5" style="220" customWidth="1"/>
    <col min="3134" max="3134" width="1" style="220" customWidth="1"/>
    <col min="3135" max="3135" width="0.625" style="220" customWidth="1"/>
    <col min="3136" max="3136" width="2.375" style="220" customWidth="1"/>
    <col min="3137" max="3137" width="0.75" style="220" customWidth="1"/>
    <col min="3138" max="3140" width="1.125" style="220"/>
    <col min="3141" max="3141" width="1.625" style="220" customWidth="1"/>
    <col min="3142" max="3142" width="0.875" style="220" customWidth="1"/>
    <col min="3143" max="3145" width="1.125" style="220"/>
    <col min="3146" max="3146" width="1.625" style="220" customWidth="1"/>
    <col min="3147" max="3147" width="0.625" style="220" customWidth="1"/>
    <col min="3148" max="3149" width="1.125" style="220"/>
    <col min="3150" max="3150" width="2.625" style="220" customWidth="1"/>
    <col min="3151" max="3151" width="1.5" style="220" customWidth="1"/>
    <col min="3152" max="3152" width="0.875" style="220" customWidth="1"/>
    <col min="3153" max="3153" width="0.625" style="220" customWidth="1"/>
    <col min="3154" max="3154" width="1.5" style="220" customWidth="1"/>
    <col min="3155" max="3155" width="1.125" style="220"/>
    <col min="3156" max="3156" width="1.875" style="220" customWidth="1"/>
    <col min="3157" max="3159" width="1.125" style="220"/>
    <col min="3160" max="3160" width="0.625" style="220" customWidth="1"/>
    <col min="3161" max="3161" width="0.5" style="220" customWidth="1"/>
    <col min="3162" max="3162" width="0.25" style="220" customWidth="1"/>
    <col min="3163" max="3163" width="0.5" style="220" customWidth="1"/>
    <col min="3164" max="3164" width="1.125" style="220"/>
    <col min="3165" max="3165" width="2.875" style="220" customWidth="1"/>
    <col min="3166" max="3319" width="1.125" style="220"/>
    <col min="3320" max="3320" width="0" style="220" hidden="1" customWidth="1"/>
    <col min="3321" max="3328" width="1.125" style="220"/>
    <col min="3329" max="3329" width="0.625" style="220" customWidth="1"/>
    <col min="3330" max="3330" width="2" style="220" customWidth="1"/>
    <col min="3331" max="3331" width="0.625" style="220" customWidth="1"/>
    <col min="3332" max="3332" width="1.125" style="220"/>
    <col min="3333" max="3333" width="1.5" style="220" customWidth="1"/>
    <col min="3334" max="3334" width="1.375" style="220" customWidth="1"/>
    <col min="3335" max="3335" width="2" style="220" customWidth="1"/>
    <col min="3336" max="3336" width="0.75" style="220" customWidth="1"/>
    <col min="3337" max="3337" width="1.125" style="220"/>
    <col min="3338" max="3338" width="2.375" style="220" customWidth="1"/>
    <col min="3339" max="3339" width="0.625" style="220" customWidth="1"/>
    <col min="3340" max="3340" width="4.375" style="220" customWidth="1"/>
    <col min="3341" max="3341" width="0.875" style="220" customWidth="1"/>
    <col min="3342" max="3342" width="1.125" style="220"/>
    <col min="3343" max="3343" width="1.5" style="220" customWidth="1"/>
    <col min="3344" max="3344" width="0.5" style="220" customWidth="1"/>
    <col min="3345" max="3345" width="2.375" style="220" customWidth="1"/>
    <col min="3346" max="3346" width="0.75" style="220" customWidth="1"/>
    <col min="3347" max="3348" width="1.125" style="220"/>
    <col min="3349" max="3349" width="0.625" style="220" customWidth="1"/>
    <col min="3350" max="3350" width="3.125" style="220" customWidth="1"/>
    <col min="3351" max="3351" width="0.625" style="220" customWidth="1"/>
    <col min="3352" max="3353" width="1.125" style="220"/>
    <col min="3354" max="3354" width="0.625" style="220" customWidth="1"/>
    <col min="3355" max="3355" width="2" style="220" customWidth="1"/>
    <col min="3356" max="3356" width="0.75" style="220" customWidth="1"/>
    <col min="3357" max="3359" width="1.125" style="220"/>
    <col min="3360" max="3360" width="0.625" style="220" customWidth="1"/>
    <col min="3361" max="3361" width="0.125" style="220" customWidth="1"/>
    <col min="3362" max="3362" width="0.25" style="220" customWidth="1"/>
    <col min="3363" max="3363" width="1.625" style="220" customWidth="1"/>
    <col min="3364" max="3364" width="1.125" style="220"/>
    <col min="3365" max="3365" width="1.875" style="220" customWidth="1"/>
    <col min="3366" max="3366" width="0.75" style="220" customWidth="1"/>
    <col min="3367" max="3367" width="0" style="220" hidden="1" customWidth="1"/>
    <col min="3368" max="3375" width="1.125" style="220"/>
    <col min="3376" max="3376" width="1" style="220" customWidth="1"/>
    <col min="3377" max="3377" width="1.625" style="220" customWidth="1"/>
    <col min="3378" max="3378" width="0.75" style="220" customWidth="1"/>
    <col min="3379" max="3381" width="1.125" style="220"/>
    <col min="3382" max="3382" width="1.75" style="220" customWidth="1"/>
    <col min="3383" max="3383" width="0.75" style="220" customWidth="1"/>
    <col min="3384" max="3384" width="1.5" style="220" customWidth="1"/>
    <col min="3385" max="3386" width="1.125" style="220"/>
    <col min="3387" max="3387" width="1.75" style="220" customWidth="1"/>
    <col min="3388" max="3388" width="0.75" style="220" customWidth="1"/>
    <col min="3389" max="3389" width="1.5" style="220" customWidth="1"/>
    <col min="3390" max="3390" width="1" style="220" customWidth="1"/>
    <col min="3391" max="3391" width="0.625" style="220" customWidth="1"/>
    <col min="3392" max="3392" width="2.375" style="220" customWidth="1"/>
    <col min="3393" max="3393" width="0.75" style="220" customWidth="1"/>
    <col min="3394" max="3396" width="1.125" style="220"/>
    <col min="3397" max="3397" width="1.625" style="220" customWidth="1"/>
    <col min="3398" max="3398" width="0.875" style="220" customWidth="1"/>
    <col min="3399" max="3401" width="1.125" style="220"/>
    <col min="3402" max="3402" width="1.625" style="220" customWidth="1"/>
    <col min="3403" max="3403" width="0.625" style="220" customWidth="1"/>
    <col min="3404" max="3405" width="1.125" style="220"/>
    <col min="3406" max="3406" width="2.625" style="220" customWidth="1"/>
    <col min="3407" max="3407" width="1.5" style="220" customWidth="1"/>
    <col min="3408" max="3408" width="0.875" style="220" customWidth="1"/>
    <col min="3409" max="3409" width="0.625" style="220" customWidth="1"/>
    <col min="3410" max="3410" width="1.5" style="220" customWidth="1"/>
    <col min="3411" max="3411" width="1.125" style="220"/>
    <col min="3412" max="3412" width="1.875" style="220" customWidth="1"/>
    <col min="3413" max="3415" width="1.125" style="220"/>
    <col min="3416" max="3416" width="0.625" style="220" customWidth="1"/>
    <col min="3417" max="3417" width="0.5" style="220" customWidth="1"/>
    <col min="3418" max="3418" width="0.25" style="220" customWidth="1"/>
    <col min="3419" max="3419" width="0.5" style="220" customWidth="1"/>
    <col min="3420" max="3420" width="1.125" style="220"/>
    <col min="3421" max="3421" width="2.875" style="220" customWidth="1"/>
    <col min="3422" max="3575" width="1.125" style="220"/>
    <col min="3576" max="3576" width="0" style="220" hidden="1" customWidth="1"/>
    <col min="3577" max="3584" width="1.125" style="220"/>
    <col min="3585" max="3585" width="0.625" style="220" customWidth="1"/>
    <col min="3586" max="3586" width="2" style="220" customWidth="1"/>
    <col min="3587" max="3587" width="0.625" style="220" customWidth="1"/>
    <col min="3588" max="3588" width="1.125" style="220"/>
    <col min="3589" max="3589" width="1.5" style="220" customWidth="1"/>
    <col min="3590" max="3590" width="1.375" style="220" customWidth="1"/>
    <col min="3591" max="3591" width="2" style="220" customWidth="1"/>
    <col min="3592" max="3592" width="0.75" style="220" customWidth="1"/>
    <col min="3593" max="3593" width="1.125" style="220"/>
    <col min="3594" max="3594" width="2.375" style="220" customWidth="1"/>
    <col min="3595" max="3595" width="0.625" style="220" customWidth="1"/>
    <col min="3596" max="3596" width="4.375" style="220" customWidth="1"/>
    <col min="3597" max="3597" width="0.875" style="220" customWidth="1"/>
    <col min="3598" max="3598" width="1.125" style="220"/>
    <col min="3599" max="3599" width="1.5" style="220" customWidth="1"/>
    <col min="3600" max="3600" width="0.5" style="220" customWidth="1"/>
    <col min="3601" max="3601" width="2.375" style="220" customWidth="1"/>
    <col min="3602" max="3602" width="0.75" style="220" customWidth="1"/>
    <col min="3603" max="3604" width="1.125" style="220"/>
    <col min="3605" max="3605" width="0.625" style="220" customWidth="1"/>
    <col min="3606" max="3606" width="3.125" style="220" customWidth="1"/>
    <col min="3607" max="3607" width="0.625" style="220" customWidth="1"/>
    <col min="3608" max="3609" width="1.125" style="220"/>
    <col min="3610" max="3610" width="0.625" style="220" customWidth="1"/>
    <col min="3611" max="3611" width="2" style="220" customWidth="1"/>
    <col min="3612" max="3612" width="0.75" style="220" customWidth="1"/>
    <col min="3613" max="3615" width="1.125" style="220"/>
    <col min="3616" max="3616" width="0.625" style="220" customWidth="1"/>
    <col min="3617" max="3617" width="0.125" style="220" customWidth="1"/>
    <col min="3618" max="3618" width="0.25" style="220" customWidth="1"/>
    <col min="3619" max="3619" width="1.625" style="220" customWidth="1"/>
    <col min="3620" max="3620" width="1.125" style="220"/>
    <col min="3621" max="3621" width="1.875" style="220" customWidth="1"/>
    <col min="3622" max="3622" width="0.75" style="220" customWidth="1"/>
    <col min="3623" max="3623" width="0" style="220" hidden="1" customWidth="1"/>
    <col min="3624" max="3631" width="1.125" style="220"/>
    <col min="3632" max="3632" width="1" style="220" customWidth="1"/>
    <col min="3633" max="3633" width="1.625" style="220" customWidth="1"/>
    <col min="3634" max="3634" width="0.75" style="220" customWidth="1"/>
    <col min="3635" max="3637" width="1.125" style="220"/>
    <col min="3638" max="3638" width="1.75" style="220" customWidth="1"/>
    <col min="3639" max="3639" width="0.75" style="220" customWidth="1"/>
    <col min="3640" max="3640" width="1.5" style="220" customWidth="1"/>
    <col min="3641" max="3642" width="1.125" style="220"/>
    <col min="3643" max="3643" width="1.75" style="220" customWidth="1"/>
    <col min="3644" max="3644" width="0.75" style="220" customWidth="1"/>
    <col min="3645" max="3645" width="1.5" style="220" customWidth="1"/>
    <col min="3646" max="3646" width="1" style="220" customWidth="1"/>
    <col min="3647" max="3647" width="0.625" style="220" customWidth="1"/>
    <col min="3648" max="3648" width="2.375" style="220" customWidth="1"/>
    <col min="3649" max="3649" width="0.75" style="220" customWidth="1"/>
    <col min="3650" max="3652" width="1.125" style="220"/>
    <col min="3653" max="3653" width="1.625" style="220" customWidth="1"/>
    <col min="3654" max="3654" width="0.875" style="220" customWidth="1"/>
    <col min="3655" max="3657" width="1.125" style="220"/>
    <col min="3658" max="3658" width="1.625" style="220" customWidth="1"/>
    <col min="3659" max="3659" width="0.625" style="220" customWidth="1"/>
    <col min="3660" max="3661" width="1.125" style="220"/>
    <col min="3662" max="3662" width="2.625" style="220" customWidth="1"/>
    <col min="3663" max="3663" width="1.5" style="220" customWidth="1"/>
    <col min="3664" max="3664" width="0.875" style="220" customWidth="1"/>
    <col min="3665" max="3665" width="0.625" style="220" customWidth="1"/>
    <col min="3666" max="3666" width="1.5" style="220" customWidth="1"/>
    <col min="3667" max="3667" width="1.125" style="220"/>
    <col min="3668" max="3668" width="1.875" style="220" customWidth="1"/>
    <col min="3669" max="3671" width="1.125" style="220"/>
    <col min="3672" max="3672" width="0.625" style="220" customWidth="1"/>
    <col min="3673" max="3673" width="0.5" style="220" customWidth="1"/>
    <col min="3674" max="3674" width="0.25" style="220" customWidth="1"/>
    <col min="3675" max="3675" width="0.5" style="220" customWidth="1"/>
    <col min="3676" max="3676" width="1.125" style="220"/>
    <col min="3677" max="3677" width="2.875" style="220" customWidth="1"/>
    <col min="3678" max="3831" width="1.125" style="220"/>
    <col min="3832" max="3832" width="0" style="220" hidden="1" customWidth="1"/>
    <col min="3833" max="3840" width="1.125" style="220"/>
    <col min="3841" max="3841" width="0.625" style="220" customWidth="1"/>
    <col min="3842" max="3842" width="2" style="220" customWidth="1"/>
    <col min="3843" max="3843" width="0.625" style="220" customWidth="1"/>
    <col min="3844" max="3844" width="1.125" style="220"/>
    <col min="3845" max="3845" width="1.5" style="220" customWidth="1"/>
    <col min="3846" max="3846" width="1.375" style="220" customWidth="1"/>
    <col min="3847" max="3847" width="2" style="220" customWidth="1"/>
    <col min="3848" max="3848" width="0.75" style="220" customWidth="1"/>
    <col min="3849" max="3849" width="1.125" style="220"/>
    <col min="3850" max="3850" width="2.375" style="220" customWidth="1"/>
    <col min="3851" max="3851" width="0.625" style="220" customWidth="1"/>
    <col min="3852" max="3852" width="4.375" style="220" customWidth="1"/>
    <col min="3853" max="3853" width="0.875" style="220" customWidth="1"/>
    <col min="3854" max="3854" width="1.125" style="220"/>
    <col min="3855" max="3855" width="1.5" style="220" customWidth="1"/>
    <col min="3856" max="3856" width="0.5" style="220" customWidth="1"/>
    <col min="3857" max="3857" width="2.375" style="220" customWidth="1"/>
    <col min="3858" max="3858" width="0.75" style="220" customWidth="1"/>
    <col min="3859" max="3860" width="1.125" style="220"/>
    <col min="3861" max="3861" width="0.625" style="220" customWidth="1"/>
    <col min="3862" max="3862" width="3.125" style="220" customWidth="1"/>
    <col min="3863" max="3863" width="0.625" style="220" customWidth="1"/>
    <col min="3864" max="3865" width="1.125" style="220"/>
    <col min="3866" max="3866" width="0.625" style="220" customWidth="1"/>
    <col min="3867" max="3867" width="2" style="220" customWidth="1"/>
    <col min="3868" max="3868" width="0.75" style="220" customWidth="1"/>
    <col min="3869" max="3871" width="1.125" style="220"/>
    <col min="3872" max="3872" width="0.625" style="220" customWidth="1"/>
    <col min="3873" max="3873" width="0.125" style="220" customWidth="1"/>
    <col min="3874" max="3874" width="0.25" style="220" customWidth="1"/>
    <col min="3875" max="3875" width="1.625" style="220" customWidth="1"/>
    <col min="3876" max="3876" width="1.125" style="220"/>
    <col min="3877" max="3877" width="1.875" style="220" customWidth="1"/>
    <col min="3878" max="3878" width="0.75" style="220" customWidth="1"/>
    <col min="3879" max="3879" width="0" style="220" hidden="1" customWidth="1"/>
    <col min="3880" max="3887" width="1.125" style="220"/>
    <col min="3888" max="3888" width="1" style="220" customWidth="1"/>
    <col min="3889" max="3889" width="1.625" style="220" customWidth="1"/>
    <col min="3890" max="3890" width="0.75" style="220" customWidth="1"/>
    <col min="3891" max="3893" width="1.125" style="220"/>
    <col min="3894" max="3894" width="1.75" style="220" customWidth="1"/>
    <col min="3895" max="3895" width="0.75" style="220" customWidth="1"/>
    <col min="3896" max="3896" width="1.5" style="220" customWidth="1"/>
    <col min="3897" max="3898" width="1.125" style="220"/>
    <col min="3899" max="3899" width="1.75" style="220" customWidth="1"/>
    <col min="3900" max="3900" width="0.75" style="220" customWidth="1"/>
    <col min="3901" max="3901" width="1.5" style="220" customWidth="1"/>
    <col min="3902" max="3902" width="1" style="220" customWidth="1"/>
    <col min="3903" max="3903" width="0.625" style="220" customWidth="1"/>
    <col min="3904" max="3904" width="2.375" style="220" customWidth="1"/>
    <col min="3905" max="3905" width="0.75" style="220" customWidth="1"/>
    <col min="3906" max="3908" width="1.125" style="220"/>
    <col min="3909" max="3909" width="1.625" style="220" customWidth="1"/>
    <col min="3910" max="3910" width="0.875" style="220" customWidth="1"/>
    <col min="3911" max="3913" width="1.125" style="220"/>
    <col min="3914" max="3914" width="1.625" style="220" customWidth="1"/>
    <col min="3915" max="3915" width="0.625" style="220" customWidth="1"/>
    <col min="3916" max="3917" width="1.125" style="220"/>
    <col min="3918" max="3918" width="2.625" style="220" customWidth="1"/>
    <col min="3919" max="3919" width="1.5" style="220" customWidth="1"/>
    <col min="3920" max="3920" width="0.875" style="220" customWidth="1"/>
    <col min="3921" max="3921" width="0.625" style="220" customWidth="1"/>
    <col min="3922" max="3922" width="1.5" style="220" customWidth="1"/>
    <col min="3923" max="3923" width="1.125" style="220"/>
    <col min="3924" max="3924" width="1.875" style="220" customWidth="1"/>
    <col min="3925" max="3927" width="1.125" style="220"/>
    <col min="3928" max="3928" width="0.625" style="220" customWidth="1"/>
    <col min="3929" max="3929" width="0.5" style="220" customWidth="1"/>
    <col min="3930" max="3930" width="0.25" style="220" customWidth="1"/>
    <col min="3931" max="3931" width="0.5" style="220" customWidth="1"/>
    <col min="3932" max="3932" width="1.125" style="220"/>
    <col min="3933" max="3933" width="2.875" style="220" customWidth="1"/>
    <col min="3934" max="4087" width="1.125" style="220"/>
    <col min="4088" max="4088" width="0" style="220" hidden="1" customWidth="1"/>
    <col min="4089" max="4096" width="1.125" style="220"/>
    <col min="4097" max="4097" width="0.625" style="220" customWidth="1"/>
    <col min="4098" max="4098" width="2" style="220" customWidth="1"/>
    <col min="4099" max="4099" width="0.625" style="220" customWidth="1"/>
    <col min="4100" max="4100" width="1.125" style="220"/>
    <col min="4101" max="4101" width="1.5" style="220" customWidth="1"/>
    <col min="4102" max="4102" width="1.375" style="220" customWidth="1"/>
    <col min="4103" max="4103" width="2" style="220" customWidth="1"/>
    <col min="4104" max="4104" width="0.75" style="220" customWidth="1"/>
    <col min="4105" max="4105" width="1.125" style="220"/>
    <col min="4106" max="4106" width="2.375" style="220" customWidth="1"/>
    <col min="4107" max="4107" width="0.625" style="220" customWidth="1"/>
    <col min="4108" max="4108" width="4.375" style="220" customWidth="1"/>
    <col min="4109" max="4109" width="0.875" style="220" customWidth="1"/>
    <col min="4110" max="4110" width="1.125" style="220"/>
    <col min="4111" max="4111" width="1.5" style="220" customWidth="1"/>
    <col min="4112" max="4112" width="0.5" style="220" customWidth="1"/>
    <col min="4113" max="4113" width="2.375" style="220" customWidth="1"/>
    <col min="4114" max="4114" width="0.75" style="220" customWidth="1"/>
    <col min="4115" max="4116" width="1.125" style="220"/>
    <col min="4117" max="4117" width="0.625" style="220" customWidth="1"/>
    <col min="4118" max="4118" width="3.125" style="220" customWidth="1"/>
    <col min="4119" max="4119" width="0.625" style="220" customWidth="1"/>
    <col min="4120" max="4121" width="1.125" style="220"/>
    <col min="4122" max="4122" width="0.625" style="220" customWidth="1"/>
    <col min="4123" max="4123" width="2" style="220" customWidth="1"/>
    <col min="4124" max="4124" width="0.75" style="220" customWidth="1"/>
    <col min="4125" max="4127" width="1.125" style="220"/>
    <col min="4128" max="4128" width="0.625" style="220" customWidth="1"/>
    <col min="4129" max="4129" width="0.125" style="220" customWidth="1"/>
    <col min="4130" max="4130" width="0.25" style="220" customWidth="1"/>
    <col min="4131" max="4131" width="1.625" style="220" customWidth="1"/>
    <col min="4132" max="4132" width="1.125" style="220"/>
    <col min="4133" max="4133" width="1.875" style="220" customWidth="1"/>
    <col min="4134" max="4134" width="0.75" style="220" customWidth="1"/>
    <col min="4135" max="4135" width="0" style="220" hidden="1" customWidth="1"/>
    <col min="4136" max="4143" width="1.125" style="220"/>
    <col min="4144" max="4144" width="1" style="220" customWidth="1"/>
    <col min="4145" max="4145" width="1.625" style="220" customWidth="1"/>
    <col min="4146" max="4146" width="0.75" style="220" customWidth="1"/>
    <col min="4147" max="4149" width="1.125" style="220"/>
    <col min="4150" max="4150" width="1.75" style="220" customWidth="1"/>
    <col min="4151" max="4151" width="0.75" style="220" customWidth="1"/>
    <col min="4152" max="4152" width="1.5" style="220" customWidth="1"/>
    <col min="4153" max="4154" width="1.125" style="220"/>
    <col min="4155" max="4155" width="1.75" style="220" customWidth="1"/>
    <col min="4156" max="4156" width="0.75" style="220" customWidth="1"/>
    <col min="4157" max="4157" width="1.5" style="220" customWidth="1"/>
    <col min="4158" max="4158" width="1" style="220" customWidth="1"/>
    <col min="4159" max="4159" width="0.625" style="220" customWidth="1"/>
    <col min="4160" max="4160" width="2.375" style="220" customWidth="1"/>
    <col min="4161" max="4161" width="0.75" style="220" customWidth="1"/>
    <col min="4162" max="4164" width="1.125" style="220"/>
    <col min="4165" max="4165" width="1.625" style="220" customWidth="1"/>
    <col min="4166" max="4166" width="0.875" style="220" customWidth="1"/>
    <col min="4167" max="4169" width="1.125" style="220"/>
    <col min="4170" max="4170" width="1.625" style="220" customWidth="1"/>
    <col min="4171" max="4171" width="0.625" style="220" customWidth="1"/>
    <col min="4172" max="4173" width="1.125" style="220"/>
    <col min="4174" max="4174" width="2.625" style="220" customWidth="1"/>
    <col min="4175" max="4175" width="1.5" style="220" customWidth="1"/>
    <col min="4176" max="4176" width="0.875" style="220" customWidth="1"/>
    <col min="4177" max="4177" width="0.625" style="220" customWidth="1"/>
    <col min="4178" max="4178" width="1.5" style="220" customWidth="1"/>
    <col min="4179" max="4179" width="1.125" style="220"/>
    <col min="4180" max="4180" width="1.875" style="220" customWidth="1"/>
    <col min="4181" max="4183" width="1.125" style="220"/>
    <col min="4184" max="4184" width="0.625" style="220" customWidth="1"/>
    <col min="4185" max="4185" width="0.5" style="220" customWidth="1"/>
    <col min="4186" max="4186" width="0.25" style="220" customWidth="1"/>
    <col min="4187" max="4187" width="0.5" style="220" customWidth="1"/>
    <col min="4188" max="4188" width="1.125" style="220"/>
    <col min="4189" max="4189" width="2.875" style="220" customWidth="1"/>
    <col min="4190" max="4343" width="1.125" style="220"/>
    <col min="4344" max="4344" width="0" style="220" hidden="1" customWidth="1"/>
    <col min="4345" max="4352" width="1.125" style="220"/>
    <col min="4353" max="4353" width="0.625" style="220" customWidth="1"/>
    <col min="4354" max="4354" width="2" style="220" customWidth="1"/>
    <col min="4355" max="4355" width="0.625" style="220" customWidth="1"/>
    <col min="4356" max="4356" width="1.125" style="220"/>
    <col min="4357" max="4357" width="1.5" style="220" customWidth="1"/>
    <col min="4358" max="4358" width="1.375" style="220" customWidth="1"/>
    <col min="4359" max="4359" width="2" style="220" customWidth="1"/>
    <col min="4360" max="4360" width="0.75" style="220" customWidth="1"/>
    <col min="4361" max="4361" width="1.125" style="220"/>
    <col min="4362" max="4362" width="2.375" style="220" customWidth="1"/>
    <col min="4363" max="4363" width="0.625" style="220" customWidth="1"/>
    <col min="4364" max="4364" width="4.375" style="220" customWidth="1"/>
    <col min="4365" max="4365" width="0.875" style="220" customWidth="1"/>
    <col min="4366" max="4366" width="1.125" style="220"/>
    <col min="4367" max="4367" width="1.5" style="220" customWidth="1"/>
    <col min="4368" max="4368" width="0.5" style="220" customWidth="1"/>
    <col min="4369" max="4369" width="2.375" style="220" customWidth="1"/>
    <col min="4370" max="4370" width="0.75" style="220" customWidth="1"/>
    <col min="4371" max="4372" width="1.125" style="220"/>
    <col min="4373" max="4373" width="0.625" style="220" customWidth="1"/>
    <col min="4374" max="4374" width="3.125" style="220" customWidth="1"/>
    <col min="4375" max="4375" width="0.625" style="220" customWidth="1"/>
    <col min="4376" max="4377" width="1.125" style="220"/>
    <col min="4378" max="4378" width="0.625" style="220" customWidth="1"/>
    <col min="4379" max="4379" width="2" style="220" customWidth="1"/>
    <col min="4380" max="4380" width="0.75" style="220" customWidth="1"/>
    <col min="4381" max="4383" width="1.125" style="220"/>
    <col min="4384" max="4384" width="0.625" style="220" customWidth="1"/>
    <col min="4385" max="4385" width="0.125" style="220" customWidth="1"/>
    <col min="4386" max="4386" width="0.25" style="220" customWidth="1"/>
    <col min="4387" max="4387" width="1.625" style="220" customWidth="1"/>
    <col min="4388" max="4388" width="1.125" style="220"/>
    <col min="4389" max="4389" width="1.875" style="220" customWidth="1"/>
    <col min="4390" max="4390" width="0.75" style="220" customWidth="1"/>
    <col min="4391" max="4391" width="0" style="220" hidden="1" customWidth="1"/>
    <col min="4392" max="4399" width="1.125" style="220"/>
    <col min="4400" max="4400" width="1" style="220" customWidth="1"/>
    <col min="4401" max="4401" width="1.625" style="220" customWidth="1"/>
    <col min="4402" max="4402" width="0.75" style="220" customWidth="1"/>
    <col min="4403" max="4405" width="1.125" style="220"/>
    <col min="4406" max="4406" width="1.75" style="220" customWidth="1"/>
    <col min="4407" max="4407" width="0.75" style="220" customWidth="1"/>
    <col min="4408" max="4408" width="1.5" style="220" customWidth="1"/>
    <col min="4409" max="4410" width="1.125" style="220"/>
    <col min="4411" max="4411" width="1.75" style="220" customWidth="1"/>
    <col min="4412" max="4412" width="0.75" style="220" customWidth="1"/>
    <col min="4413" max="4413" width="1.5" style="220" customWidth="1"/>
    <col min="4414" max="4414" width="1" style="220" customWidth="1"/>
    <col min="4415" max="4415" width="0.625" style="220" customWidth="1"/>
    <col min="4416" max="4416" width="2.375" style="220" customWidth="1"/>
    <col min="4417" max="4417" width="0.75" style="220" customWidth="1"/>
    <col min="4418" max="4420" width="1.125" style="220"/>
    <col min="4421" max="4421" width="1.625" style="220" customWidth="1"/>
    <col min="4422" max="4422" width="0.875" style="220" customWidth="1"/>
    <col min="4423" max="4425" width="1.125" style="220"/>
    <col min="4426" max="4426" width="1.625" style="220" customWidth="1"/>
    <col min="4427" max="4427" width="0.625" style="220" customWidth="1"/>
    <col min="4428" max="4429" width="1.125" style="220"/>
    <col min="4430" max="4430" width="2.625" style="220" customWidth="1"/>
    <col min="4431" max="4431" width="1.5" style="220" customWidth="1"/>
    <col min="4432" max="4432" width="0.875" style="220" customWidth="1"/>
    <col min="4433" max="4433" width="0.625" style="220" customWidth="1"/>
    <col min="4434" max="4434" width="1.5" style="220" customWidth="1"/>
    <col min="4435" max="4435" width="1.125" style="220"/>
    <col min="4436" max="4436" width="1.875" style="220" customWidth="1"/>
    <col min="4437" max="4439" width="1.125" style="220"/>
    <col min="4440" max="4440" width="0.625" style="220" customWidth="1"/>
    <col min="4441" max="4441" width="0.5" style="220" customWidth="1"/>
    <col min="4442" max="4442" width="0.25" style="220" customWidth="1"/>
    <col min="4443" max="4443" width="0.5" style="220" customWidth="1"/>
    <col min="4444" max="4444" width="1.125" style="220"/>
    <col min="4445" max="4445" width="2.875" style="220" customWidth="1"/>
    <col min="4446" max="4599" width="1.125" style="220"/>
    <col min="4600" max="4600" width="0" style="220" hidden="1" customWidth="1"/>
    <col min="4601" max="4608" width="1.125" style="220"/>
    <col min="4609" max="4609" width="0.625" style="220" customWidth="1"/>
    <col min="4610" max="4610" width="2" style="220" customWidth="1"/>
    <col min="4611" max="4611" width="0.625" style="220" customWidth="1"/>
    <col min="4612" max="4612" width="1.125" style="220"/>
    <col min="4613" max="4613" width="1.5" style="220" customWidth="1"/>
    <col min="4614" max="4614" width="1.375" style="220" customWidth="1"/>
    <col min="4615" max="4615" width="2" style="220" customWidth="1"/>
    <col min="4616" max="4616" width="0.75" style="220" customWidth="1"/>
    <col min="4617" max="4617" width="1.125" style="220"/>
    <col min="4618" max="4618" width="2.375" style="220" customWidth="1"/>
    <col min="4619" max="4619" width="0.625" style="220" customWidth="1"/>
    <col min="4620" max="4620" width="4.375" style="220" customWidth="1"/>
    <col min="4621" max="4621" width="0.875" style="220" customWidth="1"/>
    <col min="4622" max="4622" width="1.125" style="220"/>
    <col min="4623" max="4623" width="1.5" style="220" customWidth="1"/>
    <col min="4624" max="4624" width="0.5" style="220" customWidth="1"/>
    <col min="4625" max="4625" width="2.375" style="220" customWidth="1"/>
    <col min="4626" max="4626" width="0.75" style="220" customWidth="1"/>
    <col min="4627" max="4628" width="1.125" style="220"/>
    <col min="4629" max="4629" width="0.625" style="220" customWidth="1"/>
    <col min="4630" max="4630" width="3.125" style="220" customWidth="1"/>
    <col min="4631" max="4631" width="0.625" style="220" customWidth="1"/>
    <col min="4632" max="4633" width="1.125" style="220"/>
    <col min="4634" max="4634" width="0.625" style="220" customWidth="1"/>
    <col min="4635" max="4635" width="2" style="220" customWidth="1"/>
    <col min="4636" max="4636" width="0.75" style="220" customWidth="1"/>
    <col min="4637" max="4639" width="1.125" style="220"/>
    <col min="4640" max="4640" width="0.625" style="220" customWidth="1"/>
    <col min="4641" max="4641" width="0.125" style="220" customWidth="1"/>
    <col min="4642" max="4642" width="0.25" style="220" customWidth="1"/>
    <col min="4643" max="4643" width="1.625" style="220" customWidth="1"/>
    <col min="4644" max="4644" width="1.125" style="220"/>
    <col min="4645" max="4645" width="1.875" style="220" customWidth="1"/>
    <col min="4646" max="4646" width="0.75" style="220" customWidth="1"/>
    <col min="4647" max="4647" width="0" style="220" hidden="1" customWidth="1"/>
    <col min="4648" max="4655" width="1.125" style="220"/>
    <col min="4656" max="4656" width="1" style="220" customWidth="1"/>
    <col min="4657" max="4657" width="1.625" style="220" customWidth="1"/>
    <col min="4658" max="4658" width="0.75" style="220" customWidth="1"/>
    <col min="4659" max="4661" width="1.125" style="220"/>
    <col min="4662" max="4662" width="1.75" style="220" customWidth="1"/>
    <col min="4663" max="4663" width="0.75" style="220" customWidth="1"/>
    <col min="4664" max="4664" width="1.5" style="220" customWidth="1"/>
    <col min="4665" max="4666" width="1.125" style="220"/>
    <col min="4667" max="4667" width="1.75" style="220" customWidth="1"/>
    <col min="4668" max="4668" width="0.75" style="220" customWidth="1"/>
    <col min="4669" max="4669" width="1.5" style="220" customWidth="1"/>
    <col min="4670" max="4670" width="1" style="220" customWidth="1"/>
    <col min="4671" max="4671" width="0.625" style="220" customWidth="1"/>
    <col min="4672" max="4672" width="2.375" style="220" customWidth="1"/>
    <col min="4673" max="4673" width="0.75" style="220" customWidth="1"/>
    <col min="4674" max="4676" width="1.125" style="220"/>
    <col min="4677" max="4677" width="1.625" style="220" customWidth="1"/>
    <col min="4678" max="4678" width="0.875" style="220" customWidth="1"/>
    <col min="4679" max="4681" width="1.125" style="220"/>
    <col min="4682" max="4682" width="1.625" style="220" customWidth="1"/>
    <col min="4683" max="4683" width="0.625" style="220" customWidth="1"/>
    <col min="4684" max="4685" width="1.125" style="220"/>
    <col min="4686" max="4686" width="2.625" style="220" customWidth="1"/>
    <col min="4687" max="4687" width="1.5" style="220" customWidth="1"/>
    <col min="4688" max="4688" width="0.875" style="220" customWidth="1"/>
    <col min="4689" max="4689" width="0.625" style="220" customWidth="1"/>
    <col min="4690" max="4690" width="1.5" style="220" customWidth="1"/>
    <col min="4691" max="4691" width="1.125" style="220"/>
    <col min="4692" max="4692" width="1.875" style="220" customWidth="1"/>
    <col min="4693" max="4695" width="1.125" style="220"/>
    <col min="4696" max="4696" width="0.625" style="220" customWidth="1"/>
    <col min="4697" max="4697" width="0.5" style="220" customWidth="1"/>
    <col min="4698" max="4698" width="0.25" style="220" customWidth="1"/>
    <col min="4699" max="4699" width="0.5" style="220" customWidth="1"/>
    <col min="4700" max="4700" width="1.125" style="220"/>
    <col min="4701" max="4701" width="2.875" style="220" customWidth="1"/>
    <col min="4702" max="4855" width="1.125" style="220"/>
    <col min="4856" max="4856" width="0" style="220" hidden="1" customWidth="1"/>
    <col min="4857" max="4864" width="1.125" style="220"/>
    <col min="4865" max="4865" width="0.625" style="220" customWidth="1"/>
    <col min="4866" max="4866" width="2" style="220" customWidth="1"/>
    <col min="4867" max="4867" width="0.625" style="220" customWidth="1"/>
    <col min="4868" max="4868" width="1.125" style="220"/>
    <col min="4869" max="4869" width="1.5" style="220" customWidth="1"/>
    <col min="4870" max="4870" width="1.375" style="220" customWidth="1"/>
    <col min="4871" max="4871" width="2" style="220" customWidth="1"/>
    <col min="4872" max="4872" width="0.75" style="220" customWidth="1"/>
    <col min="4873" max="4873" width="1.125" style="220"/>
    <col min="4874" max="4874" width="2.375" style="220" customWidth="1"/>
    <col min="4875" max="4875" width="0.625" style="220" customWidth="1"/>
    <col min="4876" max="4876" width="4.375" style="220" customWidth="1"/>
    <col min="4877" max="4877" width="0.875" style="220" customWidth="1"/>
    <col min="4878" max="4878" width="1.125" style="220"/>
    <col min="4879" max="4879" width="1.5" style="220" customWidth="1"/>
    <col min="4880" max="4880" width="0.5" style="220" customWidth="1"/>
    <col min="4881" max="4881" width="2.375" style="220" customWidth="1"/>
    <col min="4882" max="4882" width="0.75" style="220" customWidth="1"/>
    <col min="4883" max="4884" width="1.125" style="220"/>
    <col min="4885" max="4885" width="0.625" style="220" customWidth="1"/>
    <col min="4886" max="4886" width="3.125" style="220" customWidth="1"/>
    <col min="4887" max="4887" width="0.625" style="220" customWidth="1"/>
    <col min="4888" max="4889" width="1.125" style="220"/>
    <col min="4890" max="4890" width="0.625" style="220" customWidth="1"/>
    <col min="4891" max="4891" width="2" style="220" customWidth="1"/>
    <col min="4892" max="4892" width="0.75" style="220" customWidth="1"/>
    <col min="4893" max="4895" width="1.125" style="220"/>
    <col min="4896" max="4896" width="0.625" style="220" customWidth="1"/>
    <col min="4897" max="4897" width="0.125" style="220" customWidth="1"/>
    <col min="4898" max="4898" width="0.25" style="220" customWidth="1"/>
    <col min="4899" max="4899" width="1.625" style="220" customWidth="1"/>
    <col min="4900" max="4900" width="1.125" style="220"/>
    <col min="4901" max="4901" width="1.875" style="220" customWidth="1"/>
    <col min="4902" max="4902" width="0.75" style="220" customWidth="1"/>
    <col min="4903" max="4903" width="0" style="220" hidden="1" customWidth="1"/>
    <col min="4904" max="4911" width="1.125" style="220"/>
    <col min="4912" max="4912" width="1" style="220" customWidth="1"/>
    <col min="4913" max="4913" width="1.625" style="220" customWidth="1"/>
    <col min="4914" max="4914" width="0.75" style="220" customWidth="1"/>
    <col min="4915" max="4917" width="1.125" style="220"/>
    <col min="4918" max="4918" width="1.75" style="220" customWidth="1"/>
    <col min="4919" max="4919" width="0.75" style="220" customWidth="1"/>
    <col min="4920" max="4920" width="1.5" style="220" customWidth="1"/>
    <col min="4921" max="4922" width="1.125" style="220"/>
    <col min="4923" max="4923" width="1.75" style="220" customWidth="1"/>
    <col min="4924" max="4924" width="0.75" style="220" customWidth="1"/>
    <col min="4925" max="4925" width="1.5" style="220" customWidth="1"/>
    <col min="4926" max="4926" width="1" style="220" customWidth="1"/>
    <col min="4927" max="4927" width="0.625" style="220" customWidth="1"/>
    <col min="4928" max="4928" width="2.375" style="220" customWidth="1"/>
    <col min="4929" max="4929" width="0.75" style="220" customWidth="1"/>
    <col min="4930" max="4932" width="1.125" style="220"/>
    <col min="4933" max="4933" width="1.625" style="220" customWidth="1"/>
    <col min="4934" max="4934" width="0.875" style="220" customWidth="1"/>
    <col min="4935" max="4937" width="1.125" style="220"/>
    <col min="4938" max="4938" width="1.625" style="220" customWidth="1"/>
    <col min="4939" max="4939" width="0.625" style="220" customWidth="1"/>
    <col min="4940" max="4941" width="1.125" style="220"/>
    <col min="4942" max="4942" width="2.625" style="220" customWidth="1"/>
    <col min="4943" max="4943" width="1.5" style="220" customWidth="1"/>
    <col min="4944" max="4944" width="0.875" style="220" customWidth="1"/>
    <col min="4945" max="4945" width="0.625" style="220" customWidth="1"/>
    <col min="4946" max="4946" width="1.5" style="220" customWidth="1"/>
    <col min="4947" max="4947" width="1.125" style="220"/>
    <col min="4948" max="4948" width="1.875" style="220" customWidth="1"/>
    <col min="4949" max="4951" width="1.125" style="220"/>
    <col min="4952" max="4952" width="0.625" style="220" customWidth="1"/>
    <col min="4953" max="4953" width="0.5" style="220" customWidth="1"/>
    <col min="4954" max="4954" width="0.25" style="220" customWidth="1"/>
    <col min="4955" max="4955" width="0.5" style="220" customWidth="1"/>
    <col min="4956" max="4956" width="1.125" style="220"/>
    <col min="4957" max="4957" width="2.875" style="220" customWidth="1"/>
    <col min="4958" max="5111" width="1.125" style="220"/>
    <col min="5112" max="5112" width="0" style="220" hidden="1" customWidth="1"/>
    <col min="5113" max="5120" width="1.125" style="220"/>
    <col min="5121" max="5121" width="0.625" style="220" customWidth="1"/>
    <col min="5122" max="5122" width="2" style="220" customWidth="1"/>
    <col min="5123" max="5123" width="0.625" style="220" customWidth="1"/>
    <col min="5124" max="5124" width="1.125" style="220"/>
    <col min="5125" max="5125" width="1.5" style="220" customWidth="1"/>
    <col min="5126" max="5126" width="1.375" style="220" customWidth="1"/>
    <col min="5127" max="5127" width="2" style="220" customWidth="1"/>
    <col min="5128" max="5128" width="0.75" style="220" customWidth="1"/>
    <col min="5129" max="5129" width="1.125" style="220"/>
    <col min="5130" max="5130" width="2.375" style="220" customWidth="1"/>
    <col min="5131" max="5131" width="0.625" style="220" customWidth="1"/>
    <col min="5132" max="5132" width="4.375" style="220" customWidth="1"/>
    <col min="5133" max="5133" width="0.875" style="220" customWidth="1"/>
    <col min="5134" max="5134" width="1.125" style="220"/>
    <col min="5135" max="5135" width="1.5" style="220" customWidth="1"/>
    <col min="5136" max="5136" width="0.5" style="220" customWidth="1"/>
    <col min="5137" max="5137" width="2.375" style="220" customWidth="1"/>
    <col min="5138" max="5138" width="0.75" style="220" customWidth="1"/>
    <col min="5139" max="5140" width="1.125" style="220"/>
    <col min="5141" max="5141" width="0.625" style="220" customWidth="1"/>
    <col min="5142" max="5142" width="3.125" style="220" customWidth="1"/>
    <col min="5143" max="5143" width="0.625" style="220" customWidth="1"/>
    <col min="5144" max="5145" width="1.125" style="220"/>
    <col min="5146" max="5146" width="0.625" style="220" customWidth="1"/>
    <col min="5147" max="5147" width="2" style="220" customWidth="1"/>
    <col min="5148" max="5148" width="0.75" style="220" customWidth="1"/>
    <col min="5149" max="5151" width="1.125" style="220"/>
    <col min="5152" max="5152" width="0.625" style="220" customWidth="1"/>
    <col min="5153" max="5153" width="0.125" style="220" customWidth="1"/>
    <col min="5154" max="5154" width="0.25" style="220" customWidth="1"/>
    <col min="5155" max="5155" width="1.625" style="220" customWidth="1"/>
    <col min="5156" max="5156" width="1.125" style="220"/>
    <col min="5157" max="5157" width="1.875" style="220" customWidth="1"/>
    <col min="5158" max="5158" width="0.75" style="220" customWidth="1"/>
    <col min="5159" max="5159" width="0" style="220" hidden="1" customWidth="1"/>
    <col min="5160" max="5167" width="1.125" style="220"/>
    <col min="5168" max="5168" width="1" style="220" customWidth="1"/>
    <col min="5169" max="5169" width="1.625" style="220" customWidth="1"/>
    <col min="5170" max="5170" width="0.75" style="220" customWidth="1"/>
    <col min="5171" max="5173" width="1.125" style="220"/>
    <col min="5174" max="5174" width="1.75" style="220" customWidth="1"/>
    <col min="5175" max="5175" width="0.75" style="220" customWidth="1"/>
    <col min="5176" max="5176" width="1.5" style="220" customWidth="1"/>
    <col min="5177" max="5178" width="1.125" style="220"/>
    <col min="5179" max="5179" width="1.75" style="220" customWidth="1"/>
    <col min="5180" max="5180" width="0.75" style="220" customWidth="1"/>
    <col min="5181" max="5181" width="1.5" style="220" customWidth="1"/>
    <col min="5182" max="5182" width="1" style="220" customWidth="1"/>
    <col min="5183" max="5183" width="0.625" style="220" customWidth="1"/>
    <col min="5184" max="5184" width="2.375" style="220" customWidth="1"/>
    <col min="5185" max="5185" width="0.75" style="220" customWidth="1"/>
    <col min="5186" max="5188" width="1.125" style="220"/>
    <col min="5189" max="5189" width="1.625" style="220" customWidth="1"/>
    <col min="5190" max="5190" width="0.875" style="220" customWidth="1"/>
    <col min="5191" max="5193" width="1.125" style="220"/>
    <col min="5194" max="5194" width="1.625" style="220" customWidth="1"/>
    <col min="5195" max="5195" width="0.625" style="220" customWidth="1"/>
    <col min="5196" max="5197" width="1.125" style="220"/>
    <col min="5198" max="5198" width="2.625" style="220" customWidth="1"/>
    <col min="5199" max="5199" width="1.5" style="220" customWidth="1"/>
    <col min="5200" max="5200" width="0.875" style="220" customWidth="1"/>
    <col min="5201" max="5201" width="0.625" style="220" customWidth="1"/>
    <col min="5202" max="5202" width="1.5" style="220" customWidth="1"/>
    <col min="5203" max="5203" width="1.125" style="220"/>
    <col min="5204" max="5204" width="1.875" style="220" customWidth="1"/>
    <col min="5205" max="5207" width="1.125" style="220"/>
    <col min="5208" max="5208" width="0.625" style="220" customWidth="1"/>
    <col min="5209" max="5209" width="0.5" style="220" customWidth="1"/>
    <col min="5210" max="5210" width="0.25" style="220" customWidth="1"/>
    <col min="5211" max="5211" width="0.5" style="220" customWidth="1"/>
    <col min="5212" max="5212" width="1.125" style="220"/>
    <col min="5213" max="5213" width="2.875" style="220" customWidth="1"/>
    <col min="5214" max="5367" width="1.125" style="220"/>
    <col min="5368" max="5368" width="0" style="220" hidden="1" customWidth="1"/>
    <col min="5369" max="5376" width="1.125" style="220"/>
    <col min="5377" max="5377" width="0.625" style="220" customWidth="1"/>
    <col min="5378" max="5378" width="2" style="220" customWidth="1"/>
    <col min="5379" max="5379" width="0.625" style="220" customWidth="1"/>
    <col min="5380" max="5380" width="1.125" style="220"/>
    <col min="5381" max="5381" width="1.5" style="220" customWidth="1"/>
    <col min="5382" max="5382" width="1.375" style="220" customWidth="1"/>
    <col min="5383" max="5383" width="2" style="220" customWidth="1"/>
    <col min="5384" max="5384" width="0.75" style="220" customWidth="1"/>
    <col min="5385" max="5385" width="1.125" style="220"/>
    <col min="5386" max="5386" width="2.375" style="220" customWidth="1"/>
    <col min="5387" max="5387" width="0.625" style="220" customWidth="1"/>
    <col min="5388" max="5388" width="4.375" style="220" customWidth="1"/>
    <col min="5389" max="5389" width="0.875" style="220" customWidth="1"/>
    <col min="5390" max="5390" width="1.125" style="220"/>
    <col min="5391" max="5391" width="1.5" style="220" customWidth="1"/>
    <col min="5392" max="5392" width="0.5" style="220" customWidth="1"/>
    <col min="5393" max="5393" width="2.375" style="220" customWidth="1"/>
    <col min="5394" max="5394" width="0.75" style="220" customWidth="1"/>
    <col min="5395" max="5396" width="1.125" style="220"/>
    <col min="5397" max="5397" width="0.625" style="220" customWidth="1"/>
    <col min="5398" max="5398" width="3.125" style="220" customWidth="1"/>
    <col min="5399" max="5399" width="0.625" style="220" customWidth="1"/>
    <col min="5400" max="5401" width="1.125" style="220"/>
    <col min="5402" max="5402" width="0.625" style="220" customWidth="1"/>
    <col min="5403" max="5403" width="2" style="220" customWidth="1"/>
    <col min="5404" max="5404" width="0.75" style="220" customWidth="1"/>
    <col min="5405" max="5407" width="1.125" style="220"/>
    <col min="5408" max="5408" width="0.625" style="220" customWidth="1"/>
    <col min="5409" max="5409" width="0.125" style="220" customWidth="1"/>
    <col min="5410" max="5410" width="0.25" style="220" customWidth="1"/>
    <col min="5411" max="5411" width="1.625" style="220" customWidth="1"/>
    <col min="5412" max="5412" width="1.125" style="220"/>
    <col min="5413" max="5413" width="1.875" style="220" customWidth="1"/>
    <col min="5414" max="5414" width="0.75" style="220" customWidth="1"/>
    <col min="5415" max="5415" width="0" style="220" hidden="1" customWidth="1"/>
    <col min="5416" max="5423" width="1.125" style="220"/>
    <col min="5424" max="5424" width="1" style="220" customWidth="1"/>
    <col min="5425" max="5425" width="1.625" style="220" customWidth="1"/>
    <col min="5426" max="5426" width="0.75" style="220" customWidth="1"/>
    <col min="5427" max="5429" width="1.125" style="220"/>
    <col min="5430" max="5430" width="1.75" style="220" customWidth="1"/>
    <col min="5431" max="5431" width="0.75" style="220" customWidth="1"/>
    <col min="5432" max="5432" width="1.5" style="220" customWidth="1"/>
    <col min="5433" max="5434" width="1.125" style="220"/>
    <col min="5435" max="5435" width="1.75" style="220" customWidth="1"/>
    <col min="5436" max="5436" width="0.75" style="220" customWidth="1"/>
    <col min="5437" max="5437" width="1.5" style="220" customWidth="1"/>
    <col min="5438" max="5438" width="1" style="220" customWidth="1"/>
    <col min="5439" max="5439" width="0.625" style="220" customWidth="1"/>
    <col min="5440" max="5440" width="2.375" style="220" customWidth="1"/>
    <col min="5441" max="5441" width="0.75" style="220" customWidth="1"/>
    <col min="5442" max="5444" width="1.125" style="220"/>
    <col min="5445" max="5445" width="1.625" style="220" customWidth="1"/>
    <col min="5446" max="5446" width="0.875" style="220" customWidth="1"/>
    <col min="5447" max="5449" width="1.125" style="220"/>
    <col min="5450" max="5450" width="1.625" style="220" customWidth="1"/>
    <col min="5451" max="5451" width="0.625" style="220" customWidth="1"/>
    <col min="5452" max="5453" width="1.125" style="220"/>
    <col min="5454" max="5454" width="2.625" style="220" customWidth="1"/>
    <col min="5455" max="5455" width="1.5" style="220" customWidth="1"/>
    <col min="5456" max="5456" width="0.875" style="220" customWidth="1"/>
    <col min="5457" max="5457" width="0.625" style="220" customWidth="1"/>
    <col min="5458" max="5458" width="1.5" style="220" customWidth="1"/>
    <col min="5459" max="5459" width="1.125" style="220"/>
    <col min="5460" max="5460" width="1.875" style="220" customWidth="1"/>
    <col min="5461" max="5463" width="1.125" style="220"/>
    <col min="5464" max="5464" width="0.625" style="220" customWidth="1"/>
    <col min="5465" max="5465" width="0.5" style="220" customWidth="1"/>
    <col min="5466" max="5466" width="0.25" style="220" customWidth="1"/>
    <col min="5467" max="5467" width="0.5" style="220" customWidth="1"/>
    <col min="5468" max="5468" width="1.125" style="220"/>
    <col min="5469" max="5469" width="2.875" style="220" customWidth="1"/>
    <col min="5470" max="5623" width="1.125" style="220"/>
    <col min="5624" max="5624" width="0" style="220" hidden="1" customWidth="1"/>
    <col min="5625" max="5632" width="1.125" style="220"/>
    <col min="5633" max="5633" width="0.625" style="220" customWidth="1"/>
    <col min="5634" max="5634" width="2" style="220" customWidth="1"/>
    <col min="5635" max="5635" width="0.625" style="220" customWidth="1"/>
    <col min="5636" max="5636" width="1.125" style="220"/>
    <col min="5637" max="5637" width="1.5" style="220" customWidth="1"/>
    <col min="5638" max="5638" width="1.375" style="220" customWidth="1"/>
    <col min="5639" max="5639" width="2" style="220" customWidth="1"/>
    <col min="5640" max="5640" width="0.75" style="220" customWidth="1"/>
    <col min="5641" max="5641" width="1.125" style="220"/>
    <col min="5642" max="5642" width="2.375" style="220" customWidth="1"/>
    <col min="5643" max="5643" width="0.625" style="220" customWidth="1"/>
    <col min="5644" max="5644" width="4.375" style="220" customWidth="1"/>
    <col min="5645" max="5645" width="0.875" style="220" customWidth="1"/>
    <col min="5646" max="5646" width="1.125" style="220"/>
    <col min="5647" max="5647" width="1.5" style="220" customWidth="1"/>
    <col min="5648" max="5648" width="0.5" style="220" customWidth="1"/>
    <col min="5649" max="5649" width="2.375" style="220" customWidth="1"/>
    <col min="5650" max="5650" width="0.75" style="220" customWidth="1"/>
    <col min="5651" max="5652" width="1.125" style="220"/>
    <col min="5653" max="5653" width="0.625" style="220" customWidth="1"/>
    <col min="5654" max="5654" width="3.125" style="220" customWidth="1"/>
    <col min="5655" max="5655" width="0.625" style="220" customWidth="1"/>
    <col min="5656" max="5657" width="1.125" style="220"/>
    <col min="5658" max="5658" width="0.625" style="220" customWidth="1"/>
    <col min="5659" max="5659" width="2" style="220" customWidth="1"/>
    <col min="5660" max="5660" width="0.75" style="220" customWidth="1"/>
    <col min="5661" max="5663" width="1.125" style="220"/>
    <col min="5664" max="5664" width="0.625" style="220" customWidth="1"/>
    <col min="5665" max="5665" width="0.125" style="220" customWidth="1"/>
    <col min="5666" max="5666" width="0.25" style="220" customWidth="1"/>
    <col min="5667" max="5667" width="1.625" style="220" customWidth="1"/>
    <col min="5668" max="5668" width="1.125" style="220"/>
    <col min="5669" max="5669" width="1.875" style="220" customWidth="1"/>
    <col min="5670" max="5670" width="0.75" style="220" customWidth="1"/>
    <col min="5671" max="5671" width="0" style="220" hidden="1" customWidth="1"/>
    <col min="5672" max="5679" width="1.125" style="220"/>
    <col min="5680" max="5680" width="1" style="220" customWidth="1"/>
    <col min="5681" max="5681" width="1.625" style="220" customWidth="1"/>
    <col min="5682" max="5682" width="0.75" style="220" customWidth="1"/>
    <col min="5683" max="5685" width="1.125" style="220"/>
    <col min="5686" max="5686" width="1.75" style="220" customWidth="1"/>
    <col min="5687" max="5687" width="0.75" style="220" customWidth="1"/>
    <col min="5688" max="5688" width="1.5" style="220" customWidth="1"/>
    <col min="5689" max="5690" width="1.125" style="220"/>
    <col min="5691" max="5691" width="1.75" style="220" customWidth="1"/>
    <col min="5692" max="5692" width="0.75" style="220" customWidth="1"/>
    <col min="5693" max="5693" width="1.5" style="220" customWidth="1"/>
    <col min="5694" max="5694" width="1" style="220" customWidth="1"/>
    <col min="5695" max="5695" width="0.625" style="220" customWidth="1"/>
    <col min="5696" max="5696" width="2.375" style="220" customWidth="1"/>
    <col min="5697" max="5697" width="0.75" style="220" customWidth="1"/>
    <col min="5698" max="5700" width="1.125" style="220"/>
    <col min="5701" max="5701" width="1.625" style="220" customWidth="1"/>
    <col min="5702" max="5702" width="0.875" style="220" customWidth="1"/>
    <col min="5703" max="5705" width="1.125" style="220"/>
    <col min="5706" max="5706" width="1.625" style="220" customWidth="1"/>
    <col min="5707" max="5707" width="0.625" style="220" customWidth="1"/>
    <col min="5708" max="5709" width="1.125" style="220"/>
    <col min="5710" max="5710" width="2.625" style="220" customWidth="1"/>
    <col min="5711" max="5711" width="1.5" style="220" customWidth="1"/>
    <col min="5712" max="5712" width="0.875" style="220" customWidth="1"/>
    <col min="5713" max="5713" width="0.625" style="220" customWidth="1"/>
    <col min="5714" max="5714" width="1.5" style="220" customWidth="1"/>
    <col min="5715" max="5715" width="1.125" style="220"/>
    <col min="5716" max="5716" width="1.875" style="220" customWidth="1"/>
    <col min="5717" max="5719" width="1.125" style="220"/>
    <col min="5720" max="5720" width="0.625" style="220" customWidth="1"/>
    <col min="5721" max="5721" width="0.5" style="220" customWidth="1"/>
    <col min="5722" max="5722" width="0.25" style="220" customWidth="1"/>
    <col min="5723" max="5723" width="0.5" style="220" customWidth="1"/>
    <col min="5724" max="5724" width="1.125" style="220"/>
    <col min="5725" max="5725" width="2.875" style="220" customWidth="1"/>
    <col min="5726" max="5879" width="1.125" style="220"/>
    <col min="5880" max="5880" width="0" style="220" hidden="1" customWidth="1"/>
    <col min="5881" max="5888" width="1.125" style="220"/>
    <col min="5889" max="5889" width="0.625" style="220" customWidth="1"/>
    <col min="5890" max="5890" width="2" style="220" customWidth="1"/>
    <col min="5891" max="5891" width="0.625" style="220" customWidth="1"/>
    <col min="5892" max="5892" width="1.125" style="220"/>
    <col min="5893" max="5893" width="1.5" style="220" customWidth="1"/>
    <col min="5894" max="5894" width="1.375" style="220" customWidth="1"/>
    <col min="5895" max="5895" width="2" style="220" customWidth="1"/>
    <col min="5896" max="5896" width="0.75" style="220" customWidth="1"/>
    <col min="5897" max="5897" width="1.125" style="220"/>
    <col min="5898" max="5898" width="2.375" style="220" customWidth="1"/>
    <col min="5899" max="5899" width="0.625" style="220" customWidth="1"/>
    <col min="5900" max="5900" width="4.375" style="220" customWidth="1"/>
    <col min="5901" max="5901" width="0.875" style="220" customWidth="1"/>
    <col min="5902" max="5902" width="1.125" style="220"/>
    <col min="5903" max="5903" width="1.5" style="220" customWidth="1"/>
    <col min="5904" max="5904" width="0.5" style="220" customWidth="1"/>
    <col min="5905" max="5905" width="2.375" style="220" customWidth="1"/>
    <col min="5906" max="5906" width="0.75" style="220" customWidth="1"/>
    <col min="5907" max="5908" width="1.125" style="220"/>
    <col min="5909" max="5909" width="0.625" style="220" customWidth="1"/>
    <col min="5910" max="5910" width="3.125" style="220" customWidth="1"/>
    <col min="5911" max="5911" width="0.625" style="220" customWidth="1"/>
    <col min="5912" max="5913" width="1.125" style="220"/>
    <col min="5914" max="5914" width="0.625" style="220" customWidth="1"/>
    <col min="5915" max="5915" width="2" style="220" customWidth="1"/>
    <col min="5916" max="5916" width="0.75" style="220" customWidth="1"/>
    <col min="5917" max="5919" width="1.125" style="220"/>
    <col min="5920" max="5920" width="0.625" style="220" customWidth="1"/>
    <col min="5921" max="5921" width="0.125" style="220" customWidth="1"/>
    <col min="5922" max="5922" width="0.25" style="220" customWidth="1"/>
    <col min="5923" max="5923" width="1.625" style="220" customWidth="1"/>
    <col min="5924" max="5924" width="1.125" style="220"/>
    <col min="5925" max="5925" width="1.875" style="220" customWidth="1"/>
    <col min="5926" max="5926" width="0.75" style="220" customWidth="1"/>
    <col min="5927" max="5927" width="0" style="220" hidden="1" customWidth="1"/>
    <col min="5928" max="5935" width="1.125" style="220"/>
    <col min="5936" max="5936" width="1" style="220" customWidth="1"/>
    <col min="5937" max="5937" width="1.625" style="220" customWidth="1"/>
    <col min="5938" max="5938" width="0.75" style="220" customWidth="1"/>
    <col min="5939" max="5941" width="1.125" style="220"/>
    <col min="5942" max="5942" width="1.75" style="220" customWidth="1"/>
    <col min="5943" max="5943" width="0.75" style="220" customWidth="1"/>
    <col min="5944" max="5944" width="1.5" style="220" customWidth="1"/>
    <col min="5945" max="5946" width="1.125" style="220"/>
    <col min="5947" max="5947" width="1.75" style="220" customWidth="1"/>
    <col min="5948" max="5948" width="0.75" style="220" customWidth="1"/>
    <col min="5949" max="5949" width="1.5" style="220" customWidth="1"/>
    <col min="5950" max="5950" width="1" style="220" customWidth="1"/>
    <col min="5951" max="5951" width="0.625" style="220" customWidth="1"/>
    <col min="5952" max="5952" width="2.375" style="220" customWidth="1"/>
    <col min="5953" max="5953" width="0.75" style="220" customWidth="1"/>
    <col min="5954" max="5956" width="1.125" style="220"/>
    <col min="5957" max="5957" width="1.625" style="220" customWidth="1"/>
    <col min="5958" max="5958" width="0.875" style="220" customWidth="1"/>
    <col min="5959" max="5961" width="1.125" style="220"/>
    <col min="5962" max="5962" width="1.625" style="220" customWidth="1"/>
    <col min="5963" max="5963" width="0.625" style="220" customWidth="1"/>
    <col min="5964" max="5965" width="1.125" style="220"/>
    <col min="5966" max="5966" width="2.625" style="220" customWidth="1"/>
    <col min="5967" max="5967" width="1.5" style="220" customWidth="1"/>
    <col min="5968" max="5968" width="0.875" style="220" customWidth="1"/>
    <col min="5969" max="5969" width="0.625" style="220" customWidth="1"/>
    <col min="5970" max="5970" width="1.5" style="220" customWidth="1"/>
    <col min="5971" max="5971" width="1.125" style="220"/>
    <col min="5972" max="5972" width="1.875" style="220" customWidth="1"/>
    <col min="5973" max="5975" width="1.125" style="220"/>
    <col min="5976" max="5976" width="0.625" style="220" customWidth="1"/>
    <col min="5977" max="5977" width="0.5" style="220" customWidth="1"/>
    <col min="5978" max="5978" width="0.25" style="220" customWidth="1"/>
    <col min="5979" max="5979" width="0.5" style="220" customWidth="1"/>
    <col min="5980" max="5980" width="1.125" style="220"/>
    <col min="5981" max="5981" width="2.875" style="220" customWidth="1"/>
    <col min="5982" max="6135" width="1.125" style="220"/>
    <col min="6136" max="6136" width="0" style="220" hidden="1" customWidth="1"/>
    <col min="6137" max="6144" width="1.125" style="220"/>
    <col min="6145" max="6145" width="0.625" style="220" customWidth="1"/>
    <col min="6146" max="6146" width="2" style="220" customWidth="1"/>
    <col min="6147" max="6147" width="0.625" style="220" customWidth="1"/>
    <col min="6148" max="6148" width="1.125" style="220"/>
    <col min="6149" max="6149" width="1.5" style="220" customWidth="1"/>
    <col min="6150" max="6150" width="1.375" style="220" customWidth="1"/>
    <col min="6151" max="6151" width="2" style="220" customWidth="1"/>
    <col min="6152" max="6152" width="0.75" style="220" customWidth="1"/>
    <col min="6153" max="6153" width="1.125" style="220"/>
    <col min="6154" max="6154" width="2.375" style="220" customWidth="1"/>
    <col min="6155" max="6155" width="0.625" style="220" customWidth="1"/>
    <col min="6156" max="6156" width="4.375" style="220" customWidth="1"/>
    <col min="6157" max="6157" width="0.875" style="220" customWidth="1"/>
    <col min="6158" max="6158" width="1.125" style="220"/>
    <col min="6159" max="6159" width="1.5" style="220" customWidth="1"/>
    <col min="6160" max="6160" width="0.5" style="220" customWidth="1"/>
    <col min="6161" max="6161" width="2.375" style="220" customWidth="1"/>
    <col min="6162" max="6162" width="0.75" style="220" customWidth="1"/>
    <col min="6163" max="6164" width="1.125" style="220"/>
    <col min="6165" max="6165" width="0.625" style="220" customWidth="1"/>
    <col min="6166" max="6166" width="3.125" style="220" customWidth="1"/>
    <col min="6167" max="6167" width="0.625" style="220" customWidth="1"/>
    <col min="6168" max="6169" width="1.125" style="220"/>
    <col min="6170" max="6170" width="0.625" style="220" customWidth="1"/>
    <col min="6171" max="6171" width="2" style="220" customWidth="1"/>
    <col min="6172" max="6172" width="0.75" style="220" customWidth="1"/>
    <col min="6173" max="6175" width="1.125" style="220"/>
    <col min="6176" max="6176" width="0.625" style="220" customWidth="1"/>
    <col min="6177" max="6177" width="0.125" style="220" customWidth="1"/>
    <col min="6178" max="6178" width="0.25" style="220" customWidth="1"/>
    <col min="6179" max="6179" width="1.625" style="220" customWidth="1"/>
    <col min="6180" max="6180" width="1.125" style="220"/>
    <col min="6181" max="6181" width="1.875" style="220" customWidth="1"/>
    <col min="6182" max="6182" width="0.75" style="220" customWidth="1"/>
    <col min="6183" max="6183" width="0" style="220" hidden="1" customWidth="1"/>
    <col min="6184" max="6191" width="1.125" style="220"/>
    <col min="6192" max="6192" width="1" style="220" customWidth="1"/>
    <col min="6193" max="6193" width="1.625" style="220" customWidth="1"/>
    <col min="6194" max="6194" width="0.75" style="220" customWidth="1"/>
    <col min="6195" max="6197" width="1.125" style="220"/>
    <col min="6198" max="6198" width="1.75" style="220" customWidth="1"/>
    <col min="6199" max="6199" width="0.75" style="220" customWidth="1"/>
    <col min="6200" max="6200" width="1.5" style="220" customWidth="1"/>
    <col min="6201" max="6202" width="1.125" style="220"/>
    <col min="6203" max="6203" width="1.75" style="220" customWidth="1"/>
    <col min="6204" max="6204" width="0.75" style="220" customWidth="1"/>
    <col min="6205" max="6205" width="1.5" style="220" customWidth="1"/>
    <col min="6206" max="6206" width="1" style="220" customWidth="1"/>
    <col min="6207" max="6207" width="0.625" style="220" customWidth="1"/>
    <col min="6208" max="6208" width="2.375" style="220" customWidth="1"/>
    <col min="6209" max="6209" width="0.75" style="220" customWidth="1"/>
    <col min="6210" max="6212" width="1.125" style="220"/>
    <col min="6213" max="6213" width="1.625" style="220" customWidth="1"/>
    <col min="6214" max="6214" width="0.875" style="220" customWidth="1"/>
    <col min="6215" max="6217" width="1.125" style="220"/>
    <col min="6218" max="6218" width="1.625" style="220" customWidth="1"/>
    <col min="6219" max="6219" width="0.625" style="220" customWidth="1"/>
    <col min="6220" max="6221" width="1.125" style="220"/>
    <col min="6222" max="6222" width="2.625" style="220" customWidth="1"/>
    <col min="6223" max="6223" width="1.5" style="220" customWidth="1"/>
    <col min="6224" max="6224" width="0.875" style="220" customWidth="1"/>
    <col min="6225" max="6225" width="0.625" style="220" customWidth="1"/>
    <col min="6226" max="6226" width="1.5" style="220" customWidth="1"/>
    <col min="6227" max="6227" width="1.125" style="220"/>
    <col min="6228" max="6228" width="1.875" style="220" customWidth="1"/>
    <col min="6229" max="6231" width="1.125" style="220"/>
    <col min="6232" max="6232" width="0.625" style="220" customWidth="1"/>
    <col min="6233" max="6233" width="0.5" style="220" customWidth="1"/>
    <col min="6234" max="6234" width="0.25" style="220" customWidth="1"/>
    <col min="6235" max="6235" width="0.5" style="220" customWidth="1"/>
    <col min="6236" max="6236" width="1.125" style="220"/>
    <col min="6237" max="6237" width="2.875" style="220" customWidth="1"/>
    <col min="6238" max="6391" width="1.125" style="220"/>
    <col min="6392" max="6392" width="0" style="220" hidden="1" customWidth="1"/>
    <col min="6393" max="6400" width="1.125" style="220"/>
    <col min="6401" max="6401" width="0.625" style="220" customWidth="1"/>
    <col min="6402" max="6402" width="2" style="220" customWidth="1"/>
    <col min="6403" max="6403" width="0.625" style="220" customWidth="1"/>
    <col min="6404" max="6404" width="1.125" style="220"/>
    <col min="6405" max="6405" width="1.5" style="220" customWidth="1"/>
    <col min="6406" max="6406" width="1.375" style="220" customWidth="1"/>
    <col min="6407" max="6407" width="2" style="220" customWidth="1"/>
    <col min="6408" max="6408" width="0.75" style="220" customWidth="1"/>
    <col min="6409" max="6409" width="1.125" style="220"/>
    <col min="6410" max="6410" width="2.375" style="220" customWidth="1"/>
    <col min="6411" max="6411" width="0.625" style="220" customWidth="1"/>
    <col min="6412" max="6412" width="4.375" style="220" customWidth="1"/>
    <col min="6413" max="6413" width="0.875" style="220" customWidth="1"/>
    <col min="6414" max="6414" width="1.125" style="220"/>
    <col min="6415" max="6415" width="1.5" style="220" customWidth="1"/>
    <col min="6416" max="6416" width="0.5" style="220" customWidth="1"/>
    <col min="6417" max="6417" width="2.375" style="220" customWidth="1"/>
    <col min="6418" max="6418" width="0.75" style="220" customWidth="1"/>
    <col min="6419" max="6420" width="1.125" style="220"/>
    <col min="6421" max="6421" width="0.625" style="220" customWidth="1"/>
    <col min="6422" max="6422" width="3.125" style="220" customWidth="1"/>
    <col min="6423" max="6423" width="0.625" style="220" customWidth="1"/>
    <col min="6424" max="6425" width="1.125" style="220"/>
    <col min="6426" max="6426" width="0.625" style="220" customWidth="1"/>
    <col min="6427" max="6427" width="2" style="220" customWidth="1"/>
    <col min="6428" max="6428" width="0.75" style="220" customWidth="1"/>
    <col min="6429" max="6431" width="1.125" style="220"/>
    <col min="6432" max="6432" width="0.625" style="220" customWidth="1"/>
    <col min="6433" max="6433" width="0.125" style="220" customWidth="1"/>
    <col min="6434" max="6434" width="0.25" style="220" customWidth="1"/>
    <col min="6435" max="6435" width="1.625" style="220" customWidth="1"/>
    <col min="6436" max="6436" width="1.125" style="220"/>
    <col min="6437" max="6437" width="1.875" style="220" customWidth="1"/>
    <col min="6438" max="6438" width="0.75" style="220" customWidth="1"/>
    <col min="6439" max="6439" width="0" style="220" hidden="1" customWidth="1"/>
    <col min="6440" max="6447" width="1.125" style="220"/>
    <col min="6448" max="6448" width="1" style="220" customWidth="1"/>
    <col min="6449" max="6449" width="1.625" style="220" customWidth="1"/>
    <col min="6450" max="6450" width="0.75" style="220" customWidth="1"/>
    <col min="6451" max="6453" width="1.125" style="220"/>
    <col min="6454" max="6454" width="1.75" style="220" customWidth="1"/>
    <col min="6455" max="6455" width="0.75" style="220" customWidth="1"/>
    <col min="6456" max="6456" width="1.5" style="220" customWidth="1"/>
    <col min="6457" max="6458" width="1.125" style="220"/>
    <col min="6459" max="6459" width="1.75" style="220" customWidth="1"/>
    <col min="6460" max="6460" width="0.75" style="220" customWidth="1"/>
    <col min="6461" max="6461" width="1.5" style="220" customWidth="1"/>
    <col min="6462" max="6462" width="1" style="220" customWidth="1"/>
    <col min="6463" max="6463" width="0.625" style="220" customWidth="1"/>
    <col min="6464" max="6464" width="2.375" style="220" customWidth="1"/>
    <col min="6465" max="6465" width="0.75" style="220" customWidth="1"/>
    <col min="6466" max="6468" width="1.125" style="220"/>
    <col min="6469" max="6469" width="1.625" style="220" customWidth="1"/>
    <col min="6470" max="6470" width="0.875" style="220" customWidth="1"/>
    <col min="6471" max="6473" width="1.125" style="220"/>
    <col min="6474" max="6474" width="1.625" style="220" customWidth="1"/>
    <col min="6475" max="6475" width="0.625" style="220" customWidth="1"/>
    <col min="6476" max="6477" width="1.125" style="220"/>
    <col min="6478" max="6478" width="2.625" style="220" customWidth="1"/>
    <col min="6479" max="6479" width="1.5" style="220" customWidth="1"/>
    <col min="6480" max="6480" width="0.875" style="220" customWidth="1"/>
    <col min="6481" max="6481" width="0.625" style="220" customWidth="1"/>
    <col min="6482" max="6482" width="1.5" style="220" customWidth="1"/>
    <col min="6483" max="6483" width="1.125" style="220"/>
    <col min="6484" max="6484" width="1.875" style="220" customWidth="1"/>
    <col min="6485" max="6487" width="1.125" style="220"/>
    <col min="6488" max="6488" width="0.625" style="220" customWidth="1"/>
    <col min="6489" max="6489" width="0.5" style="220" customWidth="1"/>
    <col min="6490" max="6490" width="0.25" style="220" customWidth="1"/>
    <col min="6491" max="6491" width="0.5" style="220" customWidth="1"/>
    <col min="6492" max="6492" width="1.125" style="220"/>
    <col min="6493" max="6493" width="2.875" style="220" customWidth="1"/>
    <col min="6494" max="6647" width="1.125" style="220"/>
    <col min="6648" max="6648" width="0" style="220" hidden="1" customWidth="1"/>
    <col min="6649" max="6656" width="1.125" style="220"/>
    <col min="6657" max="6657" width="0.625" style="220" customWidth="1"/>
    <col min="6658" max="6658" width="2" style="220" customWidth="1"/>
    <col min="6659" max="6659" width="0.625" style="220" customWidth="1"/>
    <col min="6660" max="6660" width="1.125" style="220"/>
    <col min="6661" max="6661" width="1.5" style="220" customWidth="1"/>
    <col min="6662" max="6662" width="1.375" style="220" customWidth="1"/>
    <col min="6663" max="6663" width="2" style="220" customWidth="1"/>
    <col min="6664" max="6664" width="0.75" style="220" customWidth="1"/>
    <col min="6665" max="6665" width="1.125" style="220"/>
    <col min="6666" max="6666" width="2.375" style="220" customWidth="1"/>
    <col min="6667" max="6667" width="0.625" style="220" customWidth="1"/>
    <col min="6668" max="6668" width="4.375" style="220" customWidth="1"/>
    <col min="6669" max="6669" width="0.875" style="220" customWidth="1"/>
    <col min="6670" max="6670" width="1.125" style="220"/>
    <col min="6671" max="6671" width="1.5" style="220" customWidth="1"/>
    <col min="6672" max="6672" width="0.5" style="220" customWidth="1"/>
    <col min="6673" max="6673" width="2.375" style="220" customWidth="1"/>
    <col min="6674" max="6674" width="0.75" style="220" customWidth="1"/>
    <col min="6675" max="6676" width="1.125" style="220"/>
    <col min="6677" max="6677" width="0.625" style="220" customWidth="1"/>
    <col min="6678" max="6678" width="3.125" style="220" customWidth="1"/>
    <col min="6679" max="6679" width="0.625" style="220" customWidth="1"/>
    <col min="6680" max="6681" width="1.125" style="220"/>
    <col min="6682" max="6682" width="0.625" style="220" customWidth="1"/>
    <col min="6683" max="6683" width="2" style="220" customWidth="1"/>
    <col min="6684" max="6684" width="0.75" style="220" customWidth="1"/>
    <col min="6685" max="6687" width="1.125" style="220"/>
    <col min="6688" max="6688" width="0.625" style="220" customWidth="1"/>
    <col min="6689" max="6689" width="0.125" style="220" customWidth="1"/>
    <col min="6690" max="6690" width="0.25" style="220" customWidth="1"/>
    <col min="6691" max="6691" width="1.625" style="220" customWidth="1"/>
    <col min="6692" max="6692" width="1.125" style="220"/>
    <col min="6693" max="6693" width="1.875" style="220" customWidth="1"/>
    <col min="6694" max="6694" width="0.75" style="220" customWidth="1"/>
    <col min="6695" max="6695" width="0" style="220" hidden="1" customWidth="1"/>
    <col min="6696" max="6703" width="1.125" style="220"/>
    <col min="6704" max="6704" width="1" style="220" customWidth="1"/>
    <col min="6705" max="6705" width="1.625" style="220" customWidth="1"/>
    <col min="6706" max="6706" width="0.75" style="220" customWidth="1"/>
    <col min="6707" max="6709" width="1.125" style="220"/>
    <col min="6710" max="6710" width="1.75" style="220" customWidth="1"/>
    <col min="6711" max="6711" width="0.75" style="220" customWidth="1"/>
    <col min="6712" max="6712" width="1.5" style="220" customWidth="1"/>
    <col min="6713" max="6714" width="1.125" style="220"/>
    <col min="6715" max="6715" width="1.75" style="220" customWidth="1"/>
    <col min="6716" max="6716" width="0.75" style="220" customWidth="1"/>
    <col min="6717" max="6717" width="1.5" style="220" customWidth="1"/>
    <col min="6718" max="6718" width="1" style="220" customWidth="1"/>
    <col min="6719" max="6719" width="0.625" style="220" customWidth="1"/>
    <col min="6720" max="6720" width="2.375" style="220" customWidth="1"/>
    <col min="6721" max="6721" width="0.75" style="220" customWidth="1"/>
    <col min="6722" max="6724" width="1.125" style="220"/>
    <col min="6725" max="6725" width="1.625" style="220" customWidth="1"/>
    <col min="6726" max="6726" width="0.875" style="220" customWidth="1"/>
    <col min="6727" max="6729" width="1.125" style="220"/>
    <col min="6730" max="6730" width="1.625" style="220" customWidth="1"/>
    <col min="6731" max="6731" width="0.625" style="220" customWidth="1"/>
    <col min="6732" max="6733" width="1.125" style="220"/>
    <col min="6734" max="6734" width="2.625" style="220" customWidth="1"/>
    <col min="6735" max="6735" width="1.5" style="220" customWidth="1"/>
    <col min="6736" max="6736" width="0.875" style="220" customWidth="1"/>
    <col min="6737" max="6737" width="0.625" style="220" customWidth="1"/>
    <col min="6738" max="6738" width="1.5" style="220" customWidth="1"/>
    <col min="6739" max="6739" width="1.125" style="220"/>
    <col min="6740" max="6740" width="1.875" style="220" customWidth="1"/>
    <col min="6741" max="6743" width="1.125" style="220"/>
    <col min="6744" max="6744" width="0.625" style="220" customWidth="1"/>
    <col min="6745" max="6745" width="0.5" style="220" customWidth="1"/>
    <col min="6746" max="6746" width="0.25" style="220" customWidth="1"/>
    <col min="6747" max="6747" width="0.5" style="220" customWidth="1"/>
    <col min="6748" max="6748" width="1.125" style="220"/>
    <col min="6749" max="6749" width="2.875" style="220" customWidth="1"/>
    <col min="6750" max="6903" width="1.125" style="220"/>
    <col min="6904" max="6904" width="0" style="220" hidden="1" customWidth="1"/>
    <col min="6905" max="6912" width="1.125" style="220"/>
    <col min="6913" max="6913" width="0.625" style="220" customWidth="1"/>
    <col min="6914" max="6914" width="2" style="220" customWidth="1"/>
    <col min="6915" max="6915" width="0.625" style="220" customWidth="1"/>
    <col min="6916" max="6916" width="1.125" style="220"/>
    <col min="6917" max="6917" width="1.5" style="220" customWidth="1"/>
    <col min="6918" max="6918" width="1.375" style="220" customWidth="1"/>
    <col min="6919" max="6919" width="2" style="220" customWidth="1"/>
    <col min="6920" max="6920" width="0.75" style="220" customWidth="1"/>
    <col min="6921" max="6921" width="1.125" style="220"/>
    <col min="6922" max="6922" width="2.375" style="220" customWidth="1"/>
    <col min="6923" max="6923" width="0.625" style="220" customWidth="1"/>
    <col min="6924" max="6924" width="4.375" style="220" customWidth="1"/>
    <col min="6925" max="6925" width="0.875" style="220" customWidth="1"/>
    <col min="6926" max="6926" width="1.125" style="220"/>
    <col min="6927" max="6927" width="1.5" style="220" customWidth="1"/>
    <col min="6928" max="6928" width="0.5" style="220" customWidth="1"/>
    <col min="6929" max="6929" width="2.375" style="220" customWidth="1"/>
    <col min="6930" max="6930" width="0.75" style="220" customWidth="1"/>
    <col min="6931" max="6932" width="1.125" style="220"/>
    <col min="6933" max="6933" width="0.625" style="220" customWidth="1"/>
    <col min="6934" max="6934" width="3.125" style="220" customWidth="1"/>
    <col min="6935" max="6935" width="0.625" style="220" customWidth="1"/>
    <col min="6936" max="6937" width="1.125" style="220"/>
    <col min="6938" max="6938" width="0.625" style="220" customWidth="1"/>
    <col min="6939" max="6939" width="2" style="220" customWidth="1"/>
    <col min="6940" max="6940" width="0.75" style="220" customWidth="1"/>
    <col min="6941" max="6943" width="1.125" style="220"/>
    <col min="6944" max="6944" width="0.625" style="220" customWidth="1"/>
    <col min="6945" max="6945" width="0.125" style="220" customWidth="1"/>
    <col min="6946" max="6946" width="0.25" style="220" customWidth="1"/>
    <col min="6947" max="6947" width="1.625" style="220" customWidth="1"/>
    <col min="6948" max="6948" width="1.125" style="220"/>
    <col min="6949" max="6949" width="1.875" style="220" customWidth="1"/>
    <col min="6950" max="6950" width="0.75" style="220" customWidth="1"/>
    <col min="6951" max="6951" width="0" style="220" hidden="1" customWidth="1"/>
    <col min="6952" max="6959" width="1.125" style="220"/>
    <col min="6960" max="6960" width="1" style="220" customWidth="1"/>
    <col min="6961" max="6961" width="1.625" style="220" customWidth="1"/>
    <col min="6962" max="6962" width="0.75" style="220" customWidth="1"/>
    <col min="6963" max="6965" width="1.125" style="220"/>
    <col min="6966" max="6966" width="1.75" style="220" customWidth="1"/>
    <col min="6967" max="6967" width="0.75" style="220" customWidth="1"/>
    <col min="6968" max="6968" width="1.5" style="220" customWidth="1"/>
    <col min="6969" max="6970" width="1.125" style="220"/>
    <col min="6971" max="6971" width="1.75" style="220" customWidth="1"/>
    <col min="6972" max="6972" width="0.75" style="220" customWidth="1"/>
    <col min="6973" max="6973" width="1.5" style="220" customWidth="1"/>
    <col min="6974" max="6974" width="1" style="220" customWidth="1"/>
    <col min="6975" max="6975" width="0.625" style="220" customWidth="1"/>
    <col min="6976" max="6976" width="2.375" style="220" customWidth="1"/>
    <col min="6977" max="6977" width="0.75" style="220" customWidth="1"/>
    <col min="6978" max="6980" width="1.125" style="220"/>
    <col min="6981" max="6981" width="1.625" style="220" customWidth="1"/>
    <col min="6982" max="6982" width="0.875" style="220" customWidth="1"/>
    <col min="6983" max="6985" width="1.125" style="220"/>
    <col min="6986" max="6986" width="1.625" style="220" customWidth="1"/>
    <col min="6987" max="6987" width="0.625" style="220" customWidth="1"/>
    <col min="6988" max="6989" width="1.125" style="220"/>
    <col min="6990" max="6990" width="2.625" style="220" customWidth="1"/>
    <col min="6991" max="6991" width="1.5" style="220" customWidth="1"/>
    <col min="6992" max="6992" width="0.875" style="220" customWidth="1"/>
    <col min="6993" max="6993" width="0.625" style="220" customWidth="1"/>
    <col min="6994" max="6994" width="1.5" style="220" customWidth="1"/>
    <col min="6995" max="6995" width="1.125" style="220"/>
    <col min="6996" max="6996" width="1.875" style="220" customWidth="1"/>
    <col min="6997" max="6999" width="1.125" style="220"/>
    <col min="7000" max="7000" width="0.625" style="220" customWidth="1"/>
    <col min="7001" max="7001" width="0.5" style="220" customWidth="1"/>
    <col min="7002" max="7002" width="0.25" style="220" customWidth="1"/>
    <col min="7003" max="7003" width="0.5" style="220" customWidth="1"/>
    <col min="7004" max="7004" width="1.125" style="220"/>
    <col min="7005" max="7005" width="2.875" style="220" customWidth="1"/>
    <col min="7006" max="7159" width="1.125" style="220"/>
    <col min="7160" max="7160" width="0" style="220" hidden="1" customWidth="1"/>
    <col min="7161" max="7168" width="1.125" style="220"/>
    <col min="7169" max="7169" width="0.625" style="220" customWidth="1"/>
    <col min="7170" max="7170" width="2" style="220" customWidth="1"/>
    <col min="7171" max="7171" width="0.625" style="220" customWidth="1"/>
    <col min="7172" max="7172" width="1.125" style="220"/>
    <col min="7173" max="7173" width="1.5" style="220" customWidth="1"/>
    <col min="7174" max="7174" width="1.375" style="220" customWidth="1"/>
    <col min="7175" max="7175" width="2" style="220" customWidth="1"/>
    <col min="7176" max="7176" width="0.75" style="220" customWidth="1"/>
    <col min="7177" max="7177" width="1.125" style="220"/>
    <col min="7178" max="7178" width="2.375" style="220" customWidth="1"/>
    <col min="7179" max="7179" width="0.625" style="220" customWidth="1"/>
    <col min="7180" max="7180" width="4.375" style="220" customWidth="1"/>
    <col min="7181" max="7181" width="0.875" style="220" customWidth="1"/>
    <col min="7182" max="7182" width="1.125" style="220"/>
    <col min="7183" max="7183" width="1.5" style="220" customWidth="1"/>
    <col min="7184" max="7184" width="0.5" style="220" customWidth="1"/>
    <col min="7185" max="7185" width="2.375" style="220" customWidth="1"/>
    <col min="7186" max="7186" width="0.75" style="220" customWidth="1"/>
    <col min="7187" max="7188" width="1.125" style="220"/>
    <col min="7189" max="7189" width="0.625" style="220" customWidth="1"/>
    <col min="7190" max="7190" width="3.125" style="220" customWidth="1"/>
    <col min="7191" max="7191" width="0.625" style="220" customWidth="1"/>
    <col min="7192" max="7193" width="1.125" style="220"/>
    <col min="7194" max="7194" width="0.625" style="220" customWidth="1"/>
    <col min="7195" max="7195" width="2" style="220" customWidth="1"/>
    <col min="7196" max="7196" width="0.75" style="220" customWidth="1"/>
    <col min="7197" max="7199" width="1.125" style="220"/>
    <col min="7200" max="7200" width="0.625" style="220" customWidth="1"/>
    <col min="7201" max="7201" width="0.125" style="220" customWidth="1"/>
    <col min="7202" max="7202" width="0.25" style="220" customWidth="1"/>
    <col min="7203" max="7203" width="1.625" style="220" customWidth="1"/>
    <col min="7204" max="7204" width="1.125" style="220"/>
    <col min="7205" max="7205" width="1.875" style="220" customWidth="1"/>
    <col min="7206" max="7206" width="0.75" style="220" customWidth="1"/>
    <col min="7207" max="7207" width="0" style="220" hidden="1" customWidth="1"/>
    <col min="7208" max="7215" width="1.125" style="220"/>
    <col min="7216" max="7216" width="1" style="220" customWidth="1"/>
    <col min="7217" max="7217" width="1.625" style="220" customWidth="1"/>
    <col min="7218" max="7218" width="0.75" style="220" customWidth="1"/>
    <col min="7219" max="7221" width="1.125" style="220"/>
    <col min="7222" max="7222" width="1.75" style="220" customWidth="1"/>
    <col min="7223" max="7223" width="0.75" style="220" customWidth="1"/>
    <col min="7224" max="7224" width="1.5" style="220" customWidth="1"/>
    <col min="7225" max="7226" width="1.125" style="220"/>
    <col min="7227" max="7227" width="1.75" style="220" customWidth="1"/>
    <col min="7228" max="7228" width="0.75" style="220" customWidth="1"/>
    <col min="7229" max="7229" width="1.5" style="220" customWidth="1"/>
    <col min="7230" max="7230" width="1" style="220" customWidth="1"/>
    <col min="7231" max="7231" width="0.625" style="220" customWidth="1"/>
    <col min="7232" max="7232" width="2.375" style="220" customWidth="1"/>
    <col min="7233" max="7233" width="0.75" style="220" customWidth="1"/>
    <col min="7234" max="7236" width="1.125" style="220"/>
    <col min="7237" max="7237" width="1.625" style="220" customWidth="1"/>
    <col min="7238" max="7238" width="0.875" style="220" customWidth="1"/>
    <col min="7239" max="7241" width="1.125" style="220"/>
    <col min="7242" max="7242" width="1.625" style="220" customWidth="1"/>
    <col min="7243" max="7243" width="0.625" style="220" customWidth="1"/>
    <col min="7244" max="7245" width="1.125" style="220"/>
    <col min="7246" max="7246" width="2.625" style="220" customWidth="1"/>
    <col min="7247" max="7247" width="1.5" style="220" customWidth="1"/>
    <col min="7248" max="7248" width="0.875" style="220" customWidth="1"/>
    <col min="7249" max="7249" width="0.625" style="220" customWidth="1"/>
    <col min="7250" max="7250" width="1.5" style="220" customWidth="1"/>
    <col min="7251" max="7251" width="1.125" style="220"/>
    <col min="7252" max="7252" width="1.875" style="220" customWidth="1"/>
    <col min="7253" max="7255" width="1.125" style="220"/>
    <col min="7256" max="7256" width="0.625" style="220" customWidth="1"/>
    <col min="7257" max="7257" width="0.5" style="220" customWidth="1"/>
    <col min="7258" max="7258" width="0.25" style="220" customWidth="1"/>
    <col min="7259" max="7259" width="0.5" style="220" customWidth="1"/>
    <col min="7260" max="7260" width="1.125" style="220"/>
    <col min="7261" max="7261" width="2.875" style="220" customWidth="1"/>
    <col min="7262" max="7415" width="1.125" style="220"/>
    <col min="7416" max="7416" width="0" style="220" hidden="1" customWidth="1"/>
    <col min="7417" max="7424" width="1.125" style="220"/>
    <col min="7425" max="7425" width="0.625" style="220" customWidth="1"/>
    <col min="7426" max="7426" width="2" style="220" customWidth="1"/>
    <col min="7427" max="7427" width="0.625" style="220" customWidth="1"/>
    <col min="7428" max="7428" width="1.125" style="220"/>
    <col min="7429" max="7429" width="1.5" style="220" customWidth="1"/>
    <col min="7430" max="7430" width="1.375" style="220" customWidth="1"/>
    <col min="7431" max="7431" width="2" style="220" customWidth="1"/>
    <col min="7432" max="7432" width="0.75" style="220" customWidth="1"/>
    <col min="7433" max="7433" width="1.125" style="220"/>
    <col min="7434" max="7434" width="2.375" style="220" customWidth="1"/>
    <col min="7435" max="7435" width="0.625" style="220" customWidth="1"/>
    <col min="7436" max="7436" width="4.375" style="220" customWidth="1"/>
    <col min="7437" max="7437" width="0.875" style="220" customWidth="1"/>
    <col min="7438" max="7438" width="1.125" style="220"/>
    <col min="7439" max="7439" width="1.5" style="220" customWidth="1"/>
    <col min="7440" max="7440" width="0.5" style="220" customWidth="1"/>
    <col min="7441" max="7441" width="2.375" style="220" customWidth="1"/>
    <col min="7442" max="7442" width="0.75" style="220" customWidth="1"/>
    <col min="7443" max="7444" width="1.125" style="220"/>
    <col min="7445" max="7445" width="0.625" style="220" customWidth="1"/>
    <col min="7446" max="7446" width="3.125" style="220" customWidth="1"/>
    <col min="7447" max="7447" width="0.625" style="220" customWidth="1"/>
    <col min="7448" max="7449" width="1.125" style="220"/>
    <col min="7450" max="7450" width="0.625" style="220" customWidth="1"/>
    <col min="7451" max="7451" width="2" style="220" customWidth="1"/>
    <col min="7452" max="7452" width="0.75" style="220" customWidth="1"/>
    <col min="7453" max="7455" width="1.125" style="220"/>
    <col min="7456" max="7456" width="0.625" style="220" customWidth="1"/>
    <col min="7457" max="7457" width="0.125" style="220" customWidth="1"/>
    <col min="7458" max="7458" width="0.25" style="220" customWidth="1"/>
    <col min="7459" max="7459" width="1.625" style="220" customWidth="1"/>
    <col min="7460" max="7460" width="1.125" style="220"/>
    <col min="7461" max="7461" width="1.875" style="220" customWidth="1"/>
    <col min="7462" max="7462" width="0.75" style="220" customWidth="1"/>
    <col min="7463" max="7463" width="0" style="220" hidden="1" customWidth="1"/>
    <col min="7464" max="7471" width="1.125" style="220"/>
    <col min="7472" max="7472" width="1" style="220" customWidth="1"/>
    <col min="7473" max="7473" width="1.625" style="220" customWidth="1"/>
    <col min="7474" max="7474" width="0.75" style="220" customWidth="1"/>
    <col min="7475" max="7477" width="1.125" style="220"/>
    <col min="7478" max="7478" width="1.75" style="220" customWidth="1"/>
    <col min="7479" max="7479" width="0.75" style="220" customWidth="1"/>
    <col min="7480" max="7480" width="1.5" style="220" customWidth="1"/>
    <col min="7481" max="7482" width="1.125" style="220"/>
    <col min="7483" max="7483" width="1.75" style="220" customWidth="1"/>
    <col min="7484" max="7484" width="0.75" style="220" customWidth="1"/>
    <col min="7485" max="7485" width="1.5" style="220" customWidth="1"/>
    <col min="7486" max="7486" width="1" style="220" customWidth="1"/>
    <col min="7487" max="7487" width="0.625" style="220" customWidth="1"/>
    <col min="7488" max="7488" width="2.375" style="220" customWidth="1"/>
    <col min="7489" max="7489" width="0.75" style="220" customWidth="1"/>
    <col min="7490" max="7492" width="1.125" style="220"/>
    <col min="7493" max="7493" width="1.625" style="220" customWidth="1"/>
    <col min="7494" max="7494" width="0.875" style="220" customWidth="1"/>
    <col min="7495" max="7497" width="1.125" style="220"/>
    <col min="7498" max="7498" width="1.625" style="220" customWidth="1"/>
    <col min="7499" max="7499" width="0.625" style="220" customWidth="1"/>
    <col min="7500" max="7501" width="1.125" style="220"/>
    <col min="7502" max="7502" width="2.625" style="220" customWidth="1"/>
    <col min="7503" max="7503" width="1.5" style="220" customWidth="1"/>
    <col min="7504" max="7504" width="0.875" style="220" customWidth="1"/>
    <col min="7505" max="7505" width="0.625" style="220" customWidth="1"/>
    <col min="7506" max="7506" width="1.5" style="220" customWidth="1"/>
    <col min="7507" max="7507" width="1.125" style="220"/>
    <col min="7508" max="7508" width="1.875" style="220" customWidth="1"/>
    <col min="7509" max="7511" width="1.125" style="220"/>
    <col min="7512" max="7512" width="0.625" style="220" customWidth="1"/>
    <col min="7513" max="7513" width="0.5" style="220" customWidth="1"/>
    <col min="7514" max="7514" width="0.25" style="220" customWidth="1"/>
    <col min="7515" max="7515" width="0.5" style="220" customWidth="1"/>
    <col min="7516" max="7516" width="1.125" style="220"/>
    <col min="7517" max="7517" width="2.875" style="220" customWidth="1"/>
    <col min="7518" max="7671" width="1.125" style="220"/>
    <col min="7672" max="7672" width="0" style="220" hidden="1" customWidth="1"/>
    <col min="7673" max="7680" width="1.125" style="220"/>
    <col min="7681" max="7681" width="0.625" style="220" customWidth="1"/>
    <col min="7682" max="7682" width="2" style="220" customWidth="1"/>
    <col min="7683" max="7683" width="0.625" style="220" customWidth="1"/>
    <col min="7684" max="7684" width="1.125" style="220"/>
    <col min="7685" max="7685" width="1.5" style="220" customWidth="1"/>
    <col min="7686" max="7686" width="1.375" style="220" customWidth="1"/>
    <col min="7687" max="7687" width="2" style="220" customWidth="1"/>
    <col min="7688" max="7688" width="0.75" style="220" customWidth="1"/>
    <col min="7689" max="7689" width="1.125" style="220"/>
    <col min="7690" max="7690" width="2.375" style="220" customWidth="1"/>
    <col min="7691" max="7691" width="0.625" style="220" customWidth="1"/>
    <col min="7692" max="7692" width="4.375" style="220" customWidth="1"/>
    <col min="7693" max="7693" width="0.875" style="220" customWidth="1"/>
    <col min="7694" max="7694" width="1.125" style="220"/>
    <col min="7695" max="7695" width="1.5" style="220" customWidth="1"/>
    <col min="7696" max="7696" width="0.5" style="220" customWidth="1"/>
    <col min="7697" max="7697" width="2.375" style="220" customWidth="1"/>
    <col min="7698" max="7698" width="0.75" style="220" customWidth="1"/>
    <col min="7699" max="7700" width="1.125" style="220"/>
    <col min="7701" max="7701" width="0.625" style="220" customWidth="1"/>
    <col min="7702" max="7702" width="3.125" style="220" customWidth="1"/>
    <col min="7703" max="7703" width="0.625" style="220" customWidth="1"/>
    <col min="7704" max="7705" width="1.125" style="220"/>
    <col min="7706" max="7706" width="0.625" style="220" customWidth="1"/>
    <col min="7707" max="7707" width="2" style="220" customWidth="1"/>
    <col min="7708" max="7708" width="0.75" style="220" customWidth="1"/>
    <col min="7709" max="7711" width="1.125" style="220"/>
    <col min="7712" max="7712" width="0.625" style="220" customWidth="1"/>
    <col min="7713" max="7713" width="0.125" style="220" customWidth="1"/>
    <col min="7714" max="7714" width="0.25" style="220" customWidth="1"/>
    <col min="7715" max="7715" width="1.625" style="220" customWidth="1"/>
    <col min="7716" max="7716" width="1.125" style="220"/>
    <col min="7717" max="7717" width="1.875" style="220" customWidth="1"/>
    <col min="7718" max="7718" width="0.75" style="220" customWidth="1"/>
    <col min="7719" max="7719" width="0" style="220" hidden="1" customWidth="1"/>
    <col min="7720" max="7727" width="1.125" style="220"/>
    <col min="7728" max="7728" width="1" style="220" customWidth="1"/>
    <col min="7729" max="7729" width="1.625" style="220" customWidth="1"/>
    <col min="7730" max="7730" width="0.75" style="220" customWidth="1"/>
    <col min="7731" max="7733" width="1.125" style="220"/>
    <col min="7734" max="7734" width="1.75" style="220" customWidth="1"/>
    <col min="7735" max="7735" width="0.75" style="220" customWidth="1"/>
    <col min="7736" max="7736" width="1.5" style="220" customWidth="1"/>
    <col min="7737" max="7738" width="1.125" style="220"/>
    <col min="7739" max="7739" width="1.75" style="220" customWidth="1"/>
    <col min="7740" max="7740" width="0.75" style="220" customWidth="1"/>
    <col min="7741" max="7741" width="1.5" style="220" customWidth="1"/>
    <col min="7742" max="7742" width="1" style="220" customWidth="1"/>
    <col min="7743" max="7743" width="0.625" style="220" customWidth="1"/>
    <col min="7744" max="7744" width="2.375" style="220" customWidth="1"/>
    <col min="7745" max="7745" width="0.75" style="220" customWidth="1"/>
    <col min="7746" max="7748" width="1.125" style="220"/>
    <col min="7749" max="7749" width="1.625" style="220" customWidth="1"/>
    <col min="7750" max="7750" width="0.875" style="220" customWidth="1"/>
    <col min="7751" max="7753" width="1.125" style="220"/>
    <col min="7754" max="7754" width="1.625" style="220" customWidth="1"/>
    <col min="7755" max="7755" width="0.625" style="220" customWidth="1"/>
    <col min="7756" max="7757" width="1.125" style="220"/>
    <col min="7758" max="7758" width="2.625" style="220" customWidth="1"/>
    <col min="7759" max="7759" width="1.5" style="220" customWidth="1"/>
    <col min="7760" max="7760" width="0.875" style="220" customWidth="1"/>
    <col min="7761" max="7761" width="0.625" style="220" customWidth="1"/>
    <col min="7762" max="7762" width="1.5" style="220" customWidth="1"/>
    <col min="7763" max="7763" width="1.125" style="220"/>
    <col min="7764" max="7764" width="1.875" style="220" customWidth="1"/>
    <col min="7765" max="7767" width="1.125" style="220"/>
    <col min="7768" max="7768" width="0.625" style="220" customWidth="1"/>
    <col min="7769" max="7769" width="0.5" style="220" customWidth="1"/>
    <col min="7770" max="7770" width="0.25" style="220" customWidth="1"/>
    <col min="7771" max="7771" width="0.5" style="220" customWidth="1"/>
    <col min="7772" max="7772" width="1.125" style="220"/>
    <col min="7773" max="7773" width="2.875" style="220" customWidth="1"/>
    <col min="7774" max="7927" width="1.125" style="220"/>
    <col min="7928" max="7928" width="0" style="220" hidden="1" customWidth="1"/>
    <col min="7929" max="7936" width="1.125" style="220"/>
    <col min="7937" max="7937" width="0.625" style="220" customWidth="1"/>
    <col min="7938" max="7938" width="2" style="220" customWidth="1"/>
    <col min="7939" max="7939" width="0.625" style="220" customWidth="1"/>
    <col min="7940" max="7940" width="1.125" style="220"/>
    <col min="7941" max="7941" width="1.5" style="220" customWidth="1"/>
    <col min="7942" max="7942" width="1.375" style="220" customWidth="1"/>
    <col min="7943" max="7943" width="2" style="220" customWidth="1"/>
    <col min="7944" max="7944" width="0.75" style="220" customWidth="1"/>
    <col min="7945" max="7945" width="1.125" style="220"/>
    <col min="7946" max="7946" width="2.375" style="220" customWidth="1"/>
    <col min="7947" max="7947" width="0.625" style="220" customWidth="1"/>
    <col min="7948" max="7948" width="4.375" style="220" customWidth="1"/>
    <col min="7949" max="7949" width="0.875" style="220" customWidth="1"/>
    <col min="7950" max="7950" width="1.125" style="220"/>
    <col min="7951" max="7951" width="1.5" style="220" customWidth="1"/>
    <col min="7952" max="7952" width="0.5" style="220" customWidth="1"/>
    <col min="7953" max="7953" width="2.375" style="220" customWidth="1"/>
    <col min="7954" max="7954" width="0.75" style="220" customWidth="1"/>
    <col min="7955" max="7956" width="1.125" style="220"/>
    <col min="7957" max="7957" width="0.625" style="220" customWidth="1"/>
    <col min="7958" max="7958" width="3.125" style="220" customWidth="1"/>
    <col min="7959" max="7959" width="0.625" style="220" customWidth="1"/>
    <col min="7960" max="7961" width="1.125" style="220"/>
    <col min="7962" max="7962" width="0.625" style="220" customWidth="1"/>
    <col min="7963" max="7963" width="2" style="220" customWidth="1"/>
    <col min="7964" max="7964" width="0.75" style="220" customWidth="1"/>
    <col min="7965" max="7967" width="1.125" style="220"/>
    <col min="7968" max="7968" width="0.625" style="220" customWidth="1"/>
    <col min="7969" max="7969" width="0.125" style="220" customWidth="1"/>
    <col min="7970" max="7970" width="0.25" style="220" customWidth="1"/>
    <col min="7971" max="7971" width="1.625" style="220" customWidth="1"/>
    <col min="7972" max="7972" width="1.125" style="220"/>
    <col min="7973" max="7973" width="1.875" style="220" customWidth="1"/>
    <col min="7974" max="7974" width="0.75" style="220" customWidth="1"/>
    <col min="7975" max="7975" width="0" style="220" hidden="1" customWidth="1"/>
    <col min="7976" max="7983" width="1.125" style="220"/>
    <col min="7984" max="7984" width="1" style="220" customWidth="1"/>
    <col min="7985" max="7985" width="1.625" style="220" customWidth="1"/>
    <col min="7986" max="7986" width="0.75" style="220" customWidth="1"/>
    <col min="7987" max="7989" width="1.125" style="220"/>
    <col min="7990" max="7990" width="1.75" style="220" customWidth="1"/>
    <col min="7991" max="7991" width="0.75" style="220" customWidth="1"/>
    <col min="7992" max="7992" width="1.5" style="220" customWidth="1"/>
    <col min="7993" max="7994" width="1.125" style="220"/>
    <col min="7995" max="7995" width="1.75" style="220" customWidth="1"/>
    <col min="7996" max="7996" width="0.75" style="220" customWidth="1"/>
    <col min="7997" max="7997" width="1.5" style="220" customWidth="1"/>
    <col min="7998" max="7998" width="1" style="220" customWidth="1"/>
    <col min="7999" max="7999" width="0.625" style="220" customWidth="1"/>
    <col min="8000" max="8000" width="2.375" style="220" customWidth="1"/>
    <col min="8001" max="8001" width="0.75" style="220" customWidth="1"/>
    <col min="8002" max="8004" width="1.125" style="220"/>
    <col min="8005" max="8005" width="1.625" style="220" customWidth="1"/>
    <col min="8006" max="8006" width="0.875" style="220" customWidth="1"/>
    <col min="8007" max="8009" width="1.125" style="220"/>
    <col min="8010" max="8010" width="1.625" style="220" customWidth="1"/>
    <col min="8011" max="8011" width="0.625" style="220" customWidth="1"/>
    <col min="8012" max="8013" width="1.125" style="220"/>
    <col min="8014" max="8014" width="2.625" style="220" customWidth="1"/>
    <col min="8015" max="8015" width="1.5" style="220" customWidth="1"/>
    <col min="8016" max="8016" width="0.875" style="220" customWidth="1"/>
    <col min="8017" max="8017" width="0.625" style="220" customWidth="1"/>
    <col min="8018" max="8018" width="1.5" style="220" customWidth="1"/>
    <col min="8019" max="8019" width="1.125" style="220"/>
    <col min="8020" max="8020" width="1.875" style="220" customWidth="1"/>
    <col min="8021" max="8023" width="1.125" style="220"/>
    <col min="8024" max="8024" width="0.625" style="220" customWidth="1"/>
    <col min="8025" max="8025" width="0.5" style="220" customWidth="1"/>
    <col min="8026" max="8026" width="0.25" style="220" customWidth="1"/>
    <col min="8027" max="8027" width="0.5" style="220" customWidth="1"/>
    <col min="8028" max="8028" width="1.125" style="220"/>
    <col min="8029" max="8029" width="2.875" style="220" customWidth="1"/>
    <col min="8030" max="8183" width="1.125" style="220"/>
    <col min="8184" max="8184" width="0" style="220" hidden="1" customWidth="1"/>
    <col min="8185" max="8192" width="1.125" style="220"/>
    <col min="8193" max="8193" width="0.625" style="220" customWidth="1"/>
    <col min="8194" max="8194" width="2" style="220" customWidth="1"/>
    <col min="8195" max="8195" width="0.625" style="220" customWidth="1"/>
    <col min="8196" max="8196" width="1.125" style="220"/>
    <col min="8197" max="8197" width="1.5" style="220" customWidth="1"/>
    <col min="8198" max="8198" width="1.375" style="220" customWidth="1"/>
    <col min="8199" max="8199" width="2" style="220" customWidth="1"/>
    <col min="8200" max="8200" width="0.75" style="220" customWidth="1"/>
    <col min="8201" max="8201" width="1.125" style="220"/>
    <col min="8202" max="8202" width="2.375" style="220" customWidth="1"/>
    <col min="8203" max="8203" width="0.625" style="220" customWidth="1"/>
    <col min="8204" max="8204" width="4.375" style="220" customWidth="1"/>
    <col min="8205" max="8205" width="0.875" style="220" customWidth="1"/>
    <col min="8206" max="8206" width="1.125" style="220"/>
    <col min="8207" max="8207" width="1.5" style="220" customWidth="1"/>
    <col min="8208" max="8208" width="0.5" style="220" customWidth="1"/>
    <col min="8209" max="8209" width="2.375" style="220" customWidth="1"/>
    <col min="8210" max="8210" width="0.75" style="220" customWidth="1"/>
    <col min="8211" max="8212" width="1.125" style="220"/>
    <col min="8213" max="8213" width="0.625" style="220" customWidth="1"/>
    <col min="8214" max="8214" width="3.125" style="220" customWidth="1"/>
    <col min="8215" max="8215" width="0.625" style="220" customWidth="1"/>
    <col min="8216" max="8217" width="1.125" style="220"/>
    <col min="8218" max="8218" width="0.625" style="220" customWidth="1"/>
    <col min="8219" max="8219" width="2" style="220" customWidth="1"/>
    <col min="8220" max="8220" width="0.75" style="220" customWidth="1"/>
    <col min="8221" max="8223" width="1.125" style="220"/>
    <col min="8224" max="8224" width="0.625" style="220" customWidth="1"/>
    <col min="8225" max="8225" width="0.125" style="220" customWidth="1"/>
    <col min="8226" max="8226" width="0.25" style="220" customWidth="1"/>
    <col min="8227" max="8227" width="1.625" style="220" customWidth="1"/>
    <col min="8228" max="8228" width="1.125" style="220"/>
    <col min="8229" max="8229" width="1.875" style="220" customWidth="1"/>
    <col min="8230" max="8230" width="0.75" style="220" customWidth="1"/>
    <col min="8231" max="8231" width="0" style="220" hidden="1" customWidth="1"/>
    <col min="8232" max="8239" width="1.125" style="220"/>
    <col min="8240" max="8240" width="1" style="220" customWidth="1"/>
    <col min="8241" max="8241" width="1.625" style="220" customWidth="1"/>
    <col min="8242" max="8242" width="0.75" style="220" customWidth="1"/>
    <col min="8243" max="8245" width="1.125" style="220"/>
    <col min="8246" max="8246" width="1.75" style="220" customWidth="1"/>
    <col min="8247" max="8247" width="0.75" style="220" customWidth="1"/>
    <col min="8248" max="8248" width="1.5" style="220" customWidth="1"/>
    <col min="8249" max="8250" width="1.125" style="220"/>
    <col min="8251" max="8251" width="1.75" style="220" customWidth="1"/>
    <col min="8252" max="8252" width="0.75" style="220" customWidth="1"/>
    <col min="8253" max="8253" width="1.5" style="220" customWidth="1"/>
    <col min="8254" max="8254" width="1" style="220" customWidth="1"/>
    <col min="8255" max="8255" width="0.625" style="220" customWidth="1"/>
    <col min="8256" max="8256" width="2.375" style="220" customWidth="1"/>
    <col min="8257" max="8257" width="0.75" style="220" customWidth="1"/>
    <col min="8258" max="8260" width="1.125" style="220"/>
    <col min="8261" max="8261" width="1.625" style="220" customWidth="1"/>
    <col min="8262" max="8262" width="0.875" style="220" customWidth="1"/>
    <col min="8263" max="8265" width="1.125" style="220"/>
    <col min="8266" max="8266" width="1.625" style="220" customWidth="1"/>
    <col min="8267" max="8267" width="0.625" style="220" customWidth="1"/>
    <col min="8268" max="8269" width="1.125" style="220"/>
    <col min="8270" max="8270" width="2.625" style="220" customWidth="1"/>
    <col min="8271" max="8271" width="1.5" style="220" customWidth="1"/>
    <col min="8272" max="8272" width="0.875" style="220" customWidth="1"/>
    <col min="8273" max="8273" width="0.625" style="220" customWidth="1"/>
    <col min="8274" max="8274" width="1.5" style="220" customWidth="1"/>
    <col min="8275" max="8275" width="1.125" style="220"/>
    <col min="8276" max="8276" width="1.875" style="220" customWidth="1"/>
    <col min="8277" max="8279" width="1.125" style="220"/>
    <col min="8280" max="8280" width="0.625" style="220" customWidth="1"/>
    <col min="8281" max="8281" width="0.5" style="220" customWidth="1"/>
    <col min="8282" max="8282" width="0.25" style="220" customWidth="1"/>
    <col min="8283" max="8283" width="0.5" style="220" customWidth="1"/>
    <col min="8284" max="8284" width="1.125" style="220"/>
    <col min="8285" max="8285" width="2.875" style="220" customWidth="1"/>
    <col min="8286" max="8439" width="1.125" style="220"/>
    <col min="8440" max="8440" width="0" style="220" hidden="1" customWidth="1"/>
    <col min="8441" max="8448" width="1.125" style="220"/>
    <col min="8449" max="8449" width="0.625" style="220" customWidth="1"/>
    <col min="8450" max="8450" width="2" style="220" customWidth="1"/>
    <col min="8451" max="8451" width="0.625" style="220" customWidth="1"/>
    <col min="8452" max="8452" width="1.125" style="220"/>
    <col min="8453" max="8453" width="1.5" style="220" customWidth="1"/>
    <col min="8454" max="8454" width="1.375" style="220" customWidth="1"/>
    <col min="8455" max="8455" width="2" style="220" customWidth="1"/>
    <col min="8456" max="8456" width="0.75" style="220" customWidth="1"/>
    <col min="8457" max="8457" width="1.125" style="220"/>
    <col min="8458" max="8458" width="2.375" style="220" customWidth="1"/>
    <col min="8459" max="8459" width="0.625" style="220" customWidth="1"/>
    <col min="8460" max="8460" width="4.375" style="220" customWidth="1"/>
    <col min="8461" max="8461" width="0.875" style="220" customWidth="1"/>
    <col min="8462" max="8462" width="1.125" style="220"/>
    <col min="8463" max="8463" width="1.5" style="220" customWidth="1"/>
    <col min="8464" max="8464" width="0.5" style="220" customWidth="1"/>
    <col min="8465" max="8465" width="2.375" style="220" customWidth="1"/>
    <col min="8466" max="8466" width="0.75" style="220" customWidth="1"/>
    <col min="8467" max="8468" width="1.125" style="220"/>
    <col min="8469" max="8469" width="0.625" style="220" customWidth="1"/>
    <col min="8470" max="8470" width="3.125" style="220" customWidth="1"/>
    <col min="8471" max="8471" width="0.625" style="220" customWidth="1"/>
    <col min="8472" max="8473" width="1.125" style="220"/>
    <col min="8474" max="8474" width="0.625" style="220" customWidth="1"/>
    <col min="8475" max="8475" width="2" style="220" customWidth="1"/>
    <col min="8476" max="8476" width="0.75" style="220" customWidth="1"/>
    <col min="8477" max="8479" width="1.125" style="220"/>
    <col min="8480" max="8480" width="0.625" style="220" customWidth="1"/>
    <col min="8481" max="8481" width="0.125" style="220" customWidth="1"/>
    <col min="8482" max="8482" width="0.25" style="220" customWidth="1"/>
    <col min="8483" max="8483" width="1.625" style="220" customWidth="1"/>
    <col min="8484" max="8484" width="1.125" style="220"/>
    <col min="8485" max="8485" width="1.875" style="220" customWidth="1"/>
    <col min="8486" max="8486" width="0.75" style="220" customWidth="1"/>
    <col min="8487" max="8487" width="0" style="220" hidden="1" customWidth="1"/>
    <col min="8488" max="8495" width="1.125" style="220"/>
    <col min="8496" max="8496" width="1" style="220" customWidth="1"/>
    <col min="8497" max="8497" width="1.625" style="220" customWidth="1"/>
    <col min="8498" max="8498" width="0.75" style="220" customWidth="1"/>
    <col min="8499" max="8501" width="1.125" style="220"/>
    <col min="8502" max="8502" width="1.75" style="220" customWidth="1"/>
    <col min="8503" max="8503" width="0.75" style="220" customWidth="1"/>
    <col min="8504" max="8504" width="1.5" style="220" customWidth="1"/>
    <col min="8505" max="8506" width="1.125" style="220"/>
    <col min="8507" max="8507" width="1.75" style="220" customWidth="1"/>
    <col min="8508" max="8508" width="0.75" style="220" customWidth="1"/>
    <col min="8509" max="8509" width="1.5" style="220" customWidth="1"/>
    <col min="8510" max="8510" width="1" style="220" customWidth="1"/>
    <col min="8511" max="8511" width="0.625" style="220" customWidth="1"/>
    <col min="8512" max="8512" width="2.375" style="220" customWidth="1"/>
    <col min="8513" max="8513" width="0.75" style="220" customWidth="1"/>
    <col min="8514" max="8516" width="1.125" style="220"/>
    <col min="8517" max="8517" width="1.625" style="220" customWidth="1"/>
    <col min="8518" max="8518" width="0.875" style="220" customWidth="1"/>
    <col min="8519" max="8521" width="1.125" style="220"/>
    <col min="8522" max="8522" width="1.625" style="220" customWidth="1"/>
    <col min="8523" max="8523" width="0.625" style="220" customWidth="1"/>
    <col min="8524" max="8525" width="1.125" style="220"/>
    <col min="8526" max="8526" width="2.625" style="220" customWidth="1"/>
    <col min="8527" max="8527" width="1.5" style="220" customWidth="1"/>
    <col min="8528" max="8528" width="0.875" style="220" customWidth="1"/>
    <col min="8529" max="8529" width="0.625" style="220" customWidth="1"/>
    <col min="8530" max="8530" width="1.5" style="220" customWidth="1"/>
    <col min="8531" max="8531" width="1.125" style="220"/>
    <col min="8532" max="8532" width="1.875" style="220" customWidth="1"/>
    <col min="8533" max="8535" width="1.125" style="220"/>
    <col min="8536" max="8536" width="0.625" style="220" customWidth="1"/>
    <col min="8537" max="8537" width="0.5" style="220" customWidth="1"/>
    <col min="8538" max="8538" width="0.25" style="220" customWidth="1"/>
    <col min="8539" max="8539" width="0.5" style="220" customWidth="1"/>
    <col min="8540" max="8540" width="1.125" style="220"/>
    <col min="8541" max="8541" width="2.875" style="220" customWidth="1"/>
    <col min="8542" max="8695" width="1.125" style="220"/>
    <col min="8696" max="8696" width="0" style="220" hidden="1" customWidth="1"/>
    <col min="8697" max="8704" width="1.125" style="220"/>
    <col min="8705" max="8705" width="0.625" style="220" customWidth="1"/>
    <col min="8706" max="8706" width="2" style="220" customWidth="1"/>
    <col min="8707" max="8707" width="0.625" style="220" customWidth="1"/>
    <col min="8708" max="8708" width="1.125" style="220"/>
    <col min="8709" max="8709" width="1.5" style="220" customWidth="1"/>
    <col min="8710" max="8710" width="1.375" style="220" customWidth="1"/>
    <col min="8711" max="8711" width="2" style="220" customWidth="1"/>
    <col min="8712" max="8712" width="0.75" style="220" customWidth="1"/>
    <col min="8713" max="8713" width="1.125" style="220"/>
    <col min="8714" max="8714" width="2.375" style="220" customWidth="1"/>
    <col min="8715" max="8715" width="0.625" style="220" customWidth="1"/>
    <col min="8716" max="8716" width="4.375" style="220" customWidth="1"/>
    <col min="8717" max="8717" width="0.875" style="220" customWidth="1"/>
    <col min="8718" max="8718" width="1.125" style="220"/>
    <col min="8719" max="8719" width="1.5" style="220" customWidth="1"/>
    <col min="8720" max="8720" width="0.5" style="220" customWidth="1"/>
    <col min="8721" max="8721" width="2.375" style="220" customWidth="1"/>
    <col min="8722" max="8722" width="0.75" style="220" customWidth="1"/>
    <col min="8723" max="8724" width="1.125" style="220"/>
    <col min="8725" max="8725" width="0.625" style="220" customWidth="1"/>
    <col min="8726" max="8726" width="3.125" style="220" customWidth="1"/>
    <col min="8727" max="8727" width="0.625" style="220" customWidth="1"/>
    <col min="8728" max="8729" width="1.125" style="220"/>
    <col min="8730" max="8730" width="0.625" style="220" customWidth="1"/>
    <col min="8731" max="8731" width="2" style="220" customWidth="1"/>
    <col min="8732" max="8732" width="0.75" style="220" customWidth="1"/>
    <col min="8733" max="8735" width="1.125" style="220"/>
    <col min="8736" max="8736" width="0.625" style="220" customWidth="1"/>
    <col min="8737" max="8737" width="0.125" style="220" customWidth="1"/>
    <col min="8738" max="8738" width="0.25" style="220" customWidth="1"/>
    <col min="8739" max="8739" width="1.625" style="220" customWidth="1"/>
    <col min="8740" max="8740" width="1.125" style="220"/>
    <col min="8741" max="8741" width="1.875" style="220" customWidth="1"/>
    <col min="8742" max="8742" width="0.75" style="220" customWidth="1"/>
    <col min="8743" max="8743" width="0" style="220" hidden="1" customWidth="1"/>
    <col min="8744" max="8751" width="1.125" style="220"/>
    <col min="8752" max="8752" width="1" style="220" customWidth="1"/>
    <col min="8753" max="8753" width="1.625" style="220" customWidth="1"/>
    <col min="8754" max="8754" width="0.75" style="220" customWidth="1"/>
    <col min="8755" max="8757" width="1.125" style="220"/>
    <col min="8758" max="8758" width="1.75" style="220" customWidth="1"/>
    <col min="8759" max="8759" width="0.75" style="220" customWidth="1"/>
    <col min="8760" max="8760" width="1.5" style="220" customWidth="1"/>
    <col min="8761" max="8762" width="1.125" style="220"/>
    <col min="8763" max="8763" width="1.75" style="220" customWidth="1"/>
    <col min="8764" max="8764" width="0.75" style="220" customWidth="1"/>
    <col min="8765" max="8765" width="1.5" style="220" customWidth="1"/>
    <col min="8766" max="8766" width="1" style="220" customWidth="1"/>
    <col min="8767" max="8767" width="0.625" style="220" customWidth="1"/>
    <col min="8768" max="8768" width="2.375" style="220" customWidth="1"/>
    <col min="8769" max="8769" width="0.75" style="220" customWidth="1"/>
    <col min="8770" max="8772" width="1.125" style="220"/>
    <col min="8773" max="8773" width="1.625" style="220" customWidth="1"/>
    <col min="8774" max="8774" width="0.875" style="220" customWidth="1"/>
    <col min="8775" max="8777" width="1.125" style="220"/>
    <col min="8778" max="8778" width="1.625" style="220" customWidth="1"/>
    <col min="8779" max="8779" width="0.625" style="220" customWidth="1"/>
    <col min="8780" max="8781" width="1.125" style="220"/>
    <col min="8782" max="8782" width="2.625" style="220" customWidth="1"/>
    <col min="8783" max="8783" width="1.5" style="220" customWidth="1"/>
    <col min="8784" max="8784" width="0.875" style="220" customWidth="1"/>
    <col min="8785" max="8785" width="0.625" style="220" customWidth="1"/>
    <col min="8786" max="8786" width="1.5" style="220" customWidth="1"/>
    <col min="8787" max="8787" width="1.125" style="220"/>
    <col min="8788" max="8788" width="1.875" style="220" customWidth="1"/>
    <col min="8789" max="8791" width="1.125" style="220"/>
    <col min="8792" max="8792" width="0.625" style="220" customWidth="1"/>
    <col min="8793" max="8793" width="0.5" style="220" customWidth="1"/>
    <col min="8794" max="8794" width="0.25" style="220" customWidth="1"/>
    <col min="8795" max="8795" width="0.5" style="220" customWidth="1"/>
    <col min="8796" max="8796" width="1.125" style="220"/>
    <col min="8797" max="8797" width="2.875" style="220" customWidth="1"/>
    <col min="8798" max="8951" width="1.125" style="220"/>
    <col min="8952" max="8952" width="0" style="220" hidden="1" customWidth="1"/>
    <col min="8953" max="8960" width="1.125" style="220"/>
    <col min="8961" max="8961" width="0.625" style="220" customWidth="1"/>
    <col min="8962" max="8962" width="2" style="220" customWidth="1"/>
    <col min="8963" max="8963" width="0.625" style="220" customWidth="1"/>
    <col min="8964" max="8964" width="1.125" style="220"/>
    <col min="8965" max="8965" width="1.5" style="220" customWidth="1"/>
    <col min="8966" max="8966" width="1.375" style="220" customWidth="1"/>
    <col min="8967" max="8967" width="2" style="220" customWidth="1"/>
    <col min="8968" max="8968" width="0.75" style="220" customWidth="1"/>
    <col min="8969" max="8969" width="1.125" style="220"/>
    <col min="8970" max="8970" width="2.375" style="220" customWidth="1"/>
    <col min="8971" max="8971" width="0.625" style="220" customWidth="1"/>
    <col min="8972" max="8972" width="4.375" style="220" customWidth="1"/>
    <col min="8973" max="8973" width="0.875" style="220" customWidth="1"/>
    <col min="8974" max="8974" width="1.125" style="220"/>
    <col min="8975" max="8975" width="1.5" style="220" customWidth="1"/>
    <col min="8976" max="8976" width="0.5" style="220" customWidth="1"/>
    <col min="8977" max="8977" width="2.375" style="220" customWidth="1"/>
    <col min="8978" max="8978" width="0.75" style="220" customWidth="1"/>
    <col min="8979" max="8980" width="1.125" style="220"/>
    <col min="8981" max="8981" width="0.625" style="220" customWidth="1"/>
    <col min="8982" max="8982" width="3.125" style="220" customWidth="1"/>
    <col min="8983" max="8983" width="0.625" style="220" customWidth="1"/>
    <col min="8984" max="8985" width="1.125" style="220"/>
    <col min="8986" max="8986" width="0.625" style="220" customWidth="1"/>
    <col min="8987" max="8987" width="2" style="220" customWidth="1"/>
    <col min="8988" max="8988" width="0.75" style="220" customWidth="1"/>
    <col min="8989" max="8991" width="1.125" style="220"/>
    <col min="8992" max="8992" width="0.625" style="220" customWidth="1"/>
    <col min="8993" max="8993" width="0.125" style="220" customWidth="1"/>
    <col min="8994" max="8994" width="0.25" style="220" customWidth="1"/>
    <col min="8995" max="8995" width="1.625" style="220" customWidth="1"/>
    <col min="8996" max="8996" width="1.125" style="220"/>
    <col min="8997" max="8997" width="1.875" style="220" customWidth="1"/>
    <col min="8998" max="8998" width="0.75" style="220" customWidth="1"/>
    <col min="8999" max="8999" width="0" style="220" hidden="1" customWidth="1"/>
    <col min="9000" max="9007" width="1.125" style="220"/>
    <col min="9008" max="9008" width="1" style="220" customWidth="1"/>
    <col min="9009" max="9009" width="1.625" style="220" customWidth="1"/>
    <col min="9010" max="9010" width="0.75" style="220" customWidth="1"/>
    <col min="9011" max="9013" width="1.125" style="220"/>
    <col min="9014" max="9014" width="1.75" style="220" customWidth="1"/>
    <col min="9015" max="9015" width="0.75" style="220" customWidth="1"/>
    <col min="9016" max="9016" width="1.5" style="220" customWidth="1"/>
    <col min="9017" max="9018" width="1.125" style="220"/>
    <col min="9019" max="9019" width="1.75" style="220" customWidth="1"/>
    <col min="9020" max="9020" width="0.75" style="220" customWidth="1"/>
    <col min="9021" max="9021" width="1.5" style="220" customWidth="1"/>
    <col min="9022" max="9022" width="1" style="220" customWidth="1"/>
    <col min="9023" max="9023" width="0.625" style="220" customWidth="1"/>
    <col min="9024" max="9024" width="2.375" style="220" customWidth="1"/>
    <col min="9025" max="9025" width="0.75" style="220" customWidth="1"/>
    <col min="9026" max="9028" width="1.125" style="220"/>
    <col min="9029" max="9029" width="1.625" style="220" customWidth="1"/>
    <col min="9030" max="9030" width="0.875" style="220" customWidth="1"/>
    <col min="9031" max="9033" width="1.125" style="220"/>
    <col min="9034" max="9034" width="1.625" style="220" customWidth="1"/>
    <col min="9035" max="9035" width="0.625" style="220" customWidth="1"/>
    <col min="9036" max="9037" width="1.125" style="220"/>
    <col min="9038" max="9038" width="2.625" style="220" customWidth="1"/>
    <col min="9039" max="9039" width="1.5" style="220" customWidth="1"/>
    <col min="9040" max="9040" width="0.875" style="220" customWidth="1"/>
    <col min="9041" max="9041" width="0.625" style="220" customWidth="1"/>
    <col min="9042" max="9042" width="1.5" style="220" customWidth="1"/>
    <col min="9043" max="9043" width="1.125" style="220"/>
    <col min="9044" max="9044" width="1.875" style="220" customWidth="1"/>
    <col min="9045" max="9047" width="1.125" style="220"/>
    <col min="9048" max="9048" width="0.625" style="220" customWidth="1"/>
    <col min="9049" max="9049" width="0.5" style="220" customWidth="1"/>
    <col min="9050" max="9050" width="0.25" style="220" customWidth="1"/>
    <col min="9051" max="9051" width="0.5" style="220" customWidth="1"/>
    <col min="9052" max="9052" width="1.125" style="220"/>
    <col min="9053" max="9053" width="2.875" style="220" customWidth="1"/>
    <col min="9054" max="9207" width="1.125" style="220"/>
    <col min="9208" max="9208" width="0" style="220" hidden="1" customWidth="1"/>
    <col min="9209" max="9216" width="1.125" style="220"/>
    <col min="9217" max="9217" width="0.625" style="220" customWidth="1"/>
    <col min="9218" max="9218" width="2" style="220" customWidth="1"/>
    <col min="9219" max="9219" width="0.625" style="220" customWidth="1"/>
    <col min="9220" max="9220" width="1.125" style="220"/>
    <col min="9221" max="9221" width="1.5" style="220" customWidth="1"/>
    <col min="9222" max="9222" width="1.375" style="220" customWidth="1"/>
    <col min="9223" max="9223" width="2" style="220" customWidth="1"/>
    <col min="9224" max="9224" width="0.75" style="220" customWidth="1"/>
    <col min="9225" max="9225" width="1.125" style="220"/>
    <col min="9226" max="9226" width="2.375" style="220" customWidth="1"/>
    <col min="9227" max="9227" width="0.625" style="220" customWidth="1"/>
    <col min="9228" max="9228" width="4.375" style="220" customWidth="1"/>
    <col min="9229" max="9229" width="0.875" style="220" customWidth="1"/>
    <col min="9230" max="9230" width="1.125" style="220"/>
    <col min="9231" max="9231" width="1.5" style="220" customWidth="1"/>
    <col min="9232" max="9232" width="0.5" style="220" customWidth="1"/>
    <col min="9233" max="9233" width="2.375" style="220" customWidth="1"/>
    <col min="9234" max="9234" width="0.75" style="220" customWidth="1"/>
    <col min="9235" max="9236" width="1.125" style="220"/>
    <col min="9237" max="9237" width="0.625" style="220" customWidth="1"/>
    <col min="9238" max="9238" width="3.125" style="220" customWidth="1"/>
    <col min="9239" max="9239" width="0.625" style="220" customWidth="1"/>
    <col min="9240" max="9241" width="1.125" style="220"/>
    <col min="9242" max="9242" width="0.625" style="220" customWidth="1"/>
    <col min="9243" max="9243" width="2" style="220" customWidth="1"/>
    <col min="9244" max="9244" width="0.75" style="220" customWidth="1"/>
    <col min="9245" max="9247" width="1.125" style="220"/>
    <col min="9248" max="9248" width="0.625" style="220" customWidth="1"/>
    <col min="9249" max="9249" width="0.125" style="220" customWidth="1"/>
    <col min="9250" max="9250" width="0.25" style="220" customWidth="1"/>
    <col min="9251" max="9251" width="1.625" style="220" customWidth="1"/>
    <col min="9252" max="9252" width="1.125" style="220"/>
    <col min="9253" max="9253" width="1.875" style="220" customWidth="1"/>
    <col min="9254" max="9254" width="0.75" style="220" customWidth="1"/>
    <col min="9255" max="9255" width="0" style="220" hidden="1" customWidth="1"/>
    <col min="9256" max="9263" width="1.125" style="220"/>
    <col min="9264" max="9264" width="1" style="220" customWidth="1"/>
    <col min="9265" max="9265" width="1.625" style="220" customWidth="1"/>
    <col min="9266" max="9266" width="0.75" style="220" customWidth="1"/>
    <col min="9267" max="9269" width="1.125" style="220"/>
    <col min="9270" max="9270" width="1.75" style="220" customWidth="1"/>
    <col min="9271" max="9271" width="0.75" style="220" customWidth="1"/>
    <col min="9272" max="9272" width="1.5" style="220" customWidth="1"/>
    <col min="9273" max="9274" width="1.125" style="220"/>
    <col min="9275" max="9275" width="1.75" style="220" customWidth="1"/>
    <col min="9276" max="9276" width="0.75" style="220" customWidth="1"/>
    <col min="9277" max="9277" width="1.5" style="220" customWidth="1"/>
    <col min="9278" max="9278" width="1" style="220" customWidth="1"/>
    <col min="9279" max="9279" width="0.625" style="220" customWidth="1"/>
    <col min="9280" max="9280" width="2.375" style="220" customWidth="1"/>
    <col min="9281" max="9281" width="0.75" style="220" customWidth="1"/>
    <col min="9282" max="9284" width="1.125" style="220"/>
    <col min="9285" max="9285" width="1.625" style="220" customWidth="1"/>
    <col min="9286" max="9286" width="0.875" style="220" customWidth="1"/>
    <col min="9287" max="9289" width="1.125" style="220"/>
    <col min="9290" max="9290" width="1.625" style="220" customWidth="1"/>
    <col min="9291" max="9291" width="0.625" style="220" customWidth="1"/>
    <col min="9292" max="9293" width="1.125" style="220"/>
    <col min="9294" max="9294" width="2.625" style="220" customWidth="1"/>
    <col min="9295" max="9295" width="1.5" style="220" customWidth="1"/>
    <col min="9296" max="9296" width="0.875" style="220" customWidth="1"/>
    <col min="9297" max="9297" width="0.625" style="220" customWidth="1"/>
    <col min="9298" max="9298" width="1.5" style="220" customWidth="1"/>
    <col min="9299" max="9299" width="1.125" style="220"/>
    <col min="9300" max="9300" width="1.875" style="220" customWidth="1"/>
    <col min="9301" max="9303" width="1.125" style="220"/>
    <col min="9304" max="9304" width="0.625" style="220" customWidth="1"/>
    <col min="9305" max="9305" width="0.5" style="220" customWidth="1"/>
    <col min="9306" max="9306" width="0.25" style="220" customWidth="1"/>
    <col min="9307" max="9307" width="0.5" style="220" customWidth="1"/>
    <col min="9308" max="9308" width="1.125" style="220"/>
    <col min="9309" max="9309" width="2.875" style="220" customWidth="1"/>
    <col min="9310" max="9463" width="1.125" style="220"/>
    <col min="9464" max="9464" width="0" style="220" hidden="1" customWidth="1"/>
    <col min="9465" max="9472" width="1.125" style="220"/>
    <col min="9473" max="9473" width="0.625" style="220" customWidth="1"/>
    <col min="9474" max="9474" width="2" style="220" customWidth="1"/>
    <col min="9475" max="9475" width="0.625" style="220" customWidth="1"/>
    <col min="9476" max="9476" width="1.125" style="220"/>
    <col min="9477" max="9477" width="1.5" style="220" customWidth="1"/>
    <col min="9478" max="9478" width="1.375" style="220" customWidth="1"/>
    <col min="9479" max="9479" width="2" style="220" customWidth="1"/>
    <col min="9480" max="9480" width="0.75" style="220" customWidth="1"/>
    <col min="9481" max="9481" width="1.125" style="220"/>
    <col min="9482" max="9482" width="2.375" style="220" customWidth="1"/>
    <col min="9483" max="9483" width="0.625" style="220" customWidth="1"/>
    <col min="9484" max="9484" width="4.375" style="220" customWidth="1"/>
    <col min="9485" max="9485" width="0.875" style="220" customWidth="1"/>
    <col min="9486" max="9486" width="1.125" style="220"/>
    <col min="9487" max="9487" width="1.5" style="220" customWidth="1"/>
    <col min="9488" max="9488" width="0.5" style="220" customWidth="1"/>
    <col min="9489" max="9489" width="2.375" style="220" customWidth="1"/>
    <col min="9490" max="9490" width="0.75" style="220" customWidth="1"/>
    <col min="9491" max="9492" width="1.125" style="220"/>
    <col min="9493" max="9493" width="0.625" style="220" customWidth="1"/>
    <col min="9494" max="9494" width="3.125" style="220" customWidth="1"/>
    <col min="9495" max="9495" width="0.625" style="220" customWidth="1"/>
    <col min="9496" max="9497" width="1.125" style="220"/>
    <col min="9498" max="9498" width="0.625" style="220" customWidth="1"/>
    <col min="9499" max="9499" width="2" style="220" customWidth="1"/>
    <col min="9500" max="9500" width="0.75" style="220" customWidth="1"/>
    <col min="9501" max="9503" width="1.125" style="220"/>
    <col min="9504" max="9504" width="0.625" style="220" customWidth="1"/>
    <col min="9505" max="9505" width="0.125" style="220" customWidth="1"/>
    <col min="9506" max="9506" width="0.25" style="220" customWidth="1"/>
    <col min="9507" max="9507" width="1.625" style="220" customWidth="1"/>
    <col min="9508" max="9508" width="1.125" style="220"/>
    <col min="9509" max="9509" width="1.875" style="220" customWidth="1"/>
    <col min="9510" max="9510" width="0.75" style="220" customWidth="1"/>
    <col min="9511" max="9511" width="0" style="220" hidden="1" customWidth="1"/>
    <col min="9512" max="9519" width="1.125" style="220"/>
    <col min="9520" max="9520" width="1" style="220" customWidth="1"/>
    <col min="9521" max="9521" width="1.625" style="220" customWidth="1"/>
    <col min="9522" max="9522" width="0.75" style="220" customWidth="1"/>
    <col min="9523" max="9525" width="1.125" style="220"/>
    <col min="9526" max="9526" width="1.75" style="220" customWidth="1"/>
    <col min="9527" max="9527" width="0.75" style="220" customWidth="1"/>
    <col min="9528" max="9528" width="1.5" style="220" customWidth="1"/>
    <col min="9529" max="9530" width="1.125" style="220"/>
    <col min="9531" max="9531" width="1.75" style="220" customWidth="1"/>
    <col min="9532" max="9532" width="0.75" style="220" customWidth="1"/>
    <col min="9533" max="9533" width="1.5" style="220" customWidth="1"/>
    <col min="9534" max="9534" width="1" style="220" customWidth="1"/>
    <col min="9535" max="9535" width="0.625" style="220" customWidth="1"/>
    <col min="9536" max="9536" width="2.375" style="220" customWidth="1"/>
    <col min="9537" max="9537" width="0.75" style="220" customWidth="1"/>
    <col min="9538" max="9540" width="1.125" style="220"/>
    <col min="9541" max="9541" width="1.625" style="220" customWidth="1"/>
    <col min="9542" max="9542" width="0.875" style="220" customWidth="1"/>
    <col min="9543" max="9545" width="1.125" style="220"/>
    <col min="9546" max="9546" width="1.625" style="220" customWidth="1"/>
    <col min="9547" max="9547" width="0.625" style="220" customWidth="1"/>
    <col min="9548" max="9549" width="1.125" style="220"/>
    <col min="9550" max="9550" width="2.625" style="220" customWidth="1"/>
    <col min="9551" max="9551" width="1.5" style="220" customWidth="1"/>
    <col min="9552" max="9552" width="0.875" style="220" customWidth="1"/>
    <col min="9553" max="9553" width="0.625" style="220" customWidth="1"/>
    <col min="9554" max="9554" width="1.5" style="220" customWidth="1"/>
    <col min="9555" max="9555" width="1.125" style="220"/>
    <col min="9556" max="9556" width="1.875" style="220" customWidth="1"/>
    <col min="9557" max="9559" width="1.125" style="220"/>
    <col min="9560" max="9560" width="0.625" style="220" customWidth="1"/>
    <col min="9561" max="9561" width="0.5" style="220" customWidth="1"/>
    <col min="9562" max="9562" width="0.25" style="220" customWidth="1"/>
    <col min="9563" max="9563" width="0.5" style="220" customWidth="1"/>
    <col min="9564" max="9564" width="1.125" style="220"/>
    <col min="9565" max="9565" width="2.875" style="220" customWidth="1"/>
    <col min="9566" max="9719" width="1.125" style="220"/>
    <col min="9720" max="9720" width="0" style="220" hidden="1" customWidth="1"/>
    <col min="9721" max="9728" width="1.125" style="220"/>
    <col min="9729" max="9729" width="0.625" style="220" customWidth="1"/>
    <col min="9730" max="9730" width="2" style="220" customWidth="1"/>
    <col min="9731" max="9731" width="0.625" style="220" customWidth="1"/>
    <col min="9732" max="9732" width="1.125" style="220"/>
    <col min="9733" max="9733" width="1.5" style="220" customWidth="1"/>
    <col min="9734" max="9734" width="1.375" style="220" customWidth="1"/>
    <col min="9735" max="9735" width="2" style="220" customWidth="1"/>
    <col min="9736" max="9736" width="0.75" style="220" customWidth="1"/>
    <col min="9737" max="9737" width="1.125" style="220"/>
    <col min="9738" max="9738" width="2.375" style="220" customWidth="1"/>
    <col min="9739" max="9739" width="0.625" style="220" customWidth="1"/>
    <col min="9740" max="9740" width="4.375" style="220" customWidth="1"/>
    <col min="9741" max="9741" width="0.875" style="220" customWidth="1"/>
    <col min="9742" max="9742" width="1.125" style="220"/>
    <col min="9743" max="9743" width="1.5" style="220" customWidth="1"/>
    <col min="9744" max="9744" width="0.5" style="220" customWidth="1"/>
    <col min="9745" max="9745" width="2.375" style="220" customWidth="1"/>
    <col min="9746" max="9746" width="0.75" style="220" customWidth="1"/>
    <col min="9747" max="9748" width="1.125" style="220"/>
    <col min="9749" max="9749" width="0.625" style="220" customWidth="1"/>
    <col min="9750" max="9750" width="3.125" style="220" customWidth="1"/>
    <col min="9751" max="9751" width="0.625" style="220" customWidth="1"/>
    <col min="9752" max="9753" width="1.125" style="220"/>
    <col min="9754" max="9754" width="0.625" style="220" customWidth="1"/>
    <col min="9755" max="9755" width="2" style="220" customWidth="1"/>
    <col min="9756" max="9756" width="0.75" style="220" customWidth="1"/>
    <col min="9757" max="9759" width="1.125" style="220"/>
    <col min="9760" max="9760" width="0.625" style="220" customWidth="1"/>
    <col min="9761" max="9761" width="0.125" style="220" customWidth="1"/>
    <col min="9762" max="9762" width="0.25" style="220" customWidth="1"/>
    <col min="9763" max="9763" width="1.625" style="220" customWidth="1"/>
    <col min="9764" max="9764" width="1.125" style="220"/>
    <col min="9765" max="9765" width="1.875" style="220" customWidth="1"/>
    <col min="9766" max="9766" width="0.75" style="220" customWidth="1"/>
    <col min="9767" max="9767" width="0" style="220" hidden="1" customWidth="1"/>
    <col min="9768" max="9775" width="1.125" style="220"/>
    <col min="9776" max="9776" width="1" style="220" customWidth="1"/>
    <col min="9777" max="9777" width="1.625" style="220" customWidth="1"/>
    <col min="9778" max="9778" width="0.75" style="220" customWidth="1"/>
    <col min="9779" max="9781" width="1.125" style="220"/>
    <col min="9782" max="9782" width="1.75" style="220" customWidth="1"/>
    <col min="9783" max="9783" width="0.75" style="220" customWidth="1"/>
    <col min="9784" max="9784" width="1.5" style="220" customWidth="1"/>
    <col min="9785" max="9786" width="1.125" style="220"/>
    <col min="9787" max="9787" width="1.75" style="220" customWidth="1"/>
    <col min="9788" max="9788" width="0.75" style="220" customWidth="1"/>
    <col min="9789" max="9789" width="1.5" style="220" customWidth="1"/>
    <col min="9790" max="9790" width="1" style="220" customWidth="1"/>
    <col min="9791" max="9791" width="0.625" style="220" customWidth="1"/>
    <col min="9792" max="9792" width="2.375" style="220" customWidth="1"/>
    <col min="9793" max="9793" width="0.75" style="220" customWidth="1"/>
    <col min="9794" max="9796" width="1.125" style="220"/>
    <col min="9797" max="9797" width="1.625" style="220" customWidth="1"/>
    <col min="9798" max="9798" width="0.875" style="220" customWidth="1"/>
    <col min="9799" max="9801" width="1.125" style="220"/>
    <col min="9802" max="9802" width="1.625" style="220" customWidth="1"/>
    <col min="9803" max="9803" width="0.625" style="220" customWidth="1"/>
    <col min="9804" max="9805" width="1.125" style="220"/>
    <col min="9806" max="9806" width="2.625" style="220" customWidth="1"/>
    <col min="9807" max="9807" width="1.5" style="220" customWidth="1"/>
    <col min="9808" max="9808" width="0.875" style="220" customWidth="1"/>
    <col min="9809" max="9809" width="0.625" style="220" customWidth="1"/>
    <col min="9810" max="9810" width="1.5" style="220" customWidth="1"/>
    <col min="9811" max="9811" width="1.125" style="220"/>
    <col min="9812" max="9812" width="1.875" style="220" customWidth="1"/>
    <col min="9813" max="9815" width="1.125" style="220"/>
    <col min="9816" max="9816" width="0.625" style="220" customWidth="1"/>
    <col min="9817" max="9817" width="0.5" style="220" customWidth="1"/>
    <col min="9818" max="9818" width="0.25" style="220" customWidth="1"/>
    <col min="9819" max="9819" width="0.5" style="220" customWidth="1"/>
    <col min="9820" max="9820" width="1.125" style="220"/>
    <col min="9821" max="9821" width="2.875" style="220" customWidth="1"/>
    <col min="9822" max="9975" width="1.125" style="220"/>
    <col min="9976" max="9976" width="0" style="220" hidden="1" customWidth="1"/>
    <col min="9977" max="9984" width="1.125" style="220"/>
    <col min="9985" max="9985" width="0.625" style="220" customWidth="1"/>
    <col min="9986" max="9986" width="2" style="220" customWidth="1"/>
    <col min="9987" max="9987" width="0.625" style="220" customWidth="1"/>
    <col min="9988" max="9988" width="1.125" style="220"/>
    <col min="9989" max="9989" width="1.5" style="220" customWidth="1"/>
    <col min="9990" max="9990" width="1.375" style="220" customWidth="1"/>
    <col min="9991" max="9991" width="2" style="220" customWidth="1"/>
    <col min="9992" max="9992" width="0.75" style="220" customWidth="1"/>
    <col min="9993" max="9993" width="1.125" style="220"/>
    <col min="9994" max="9994" width="2.375" style="220" customWidth="1"/>
    <col min="9995" max="9995" width="0.625" style="220" customWidth="1"/>
    <col min="9996" max="9996" width="4.375" style="220" customWidth="1"/>
    <col min="9997" max="9997" width="0.875" style="220" customWidth="1"/>
    <col min="9998" max="9998" width="1.125" style="220"/>
    <col min="9999" max="9999" width="1.5" style="220" customWidth="1"/>
    <col min="10000" max="10000" width="0.5" style="220" customWidth="1"/>
    <col min="10001" max="10001" width="2.375" style="220" customWidth="1"/>
    <col min="10002" max="10002" width="0.75" style="220" customWidth="1"/>
    <col min="10003" max="10004" width="1.125" style="220"/>
    <col min="10005" max="10005" width="0.625" style="220" customWidth="1"/>
    <col min="10006" max="10006" width="3.125" style="220" customWidth="1"/>
    <col min="10007" max="10007" width="0.625" style="220" customWidth="1"/>
    <col min="10008" max="10009" width="1.125" style="220"/>
    <col min="10010" max="10010" width="0.625" style="220" customWidth="1"/>
    <col min="10011" max="10011" width="2" style="220" customWidth="1"/>
    <col min="10012" max="10012" width="0.75" style="220" customWidth="1"/>
    <col min="10013" max="10015" width="1.125" style="220"/>
    <col min="10016" max="10016" width="0.625" style="220" customWidth="1"/>
    <col min="10017" max="10017" width="0.125" style="220" customWidth="1"/>
    <col min="10018" max="10018" width="0.25" style="220" customWidth="1"/>
    <col min="10019" max="10019" width="1.625" style="220" customWidth="1"/>
    <col min="10020" max="10020" width="1.125" style="220"/>
    <col min="10021" max="10021" width="1.875" style="220" customWidth="1"/>
    <col min="10022" max="10022" width="0.75" style="220" customWidth="1"/>
    <col min="10023" max="10023" width="0" style="220" hidden="1" customWidth="1"/>
    <col min="10024" max="10031" width="1.125" style="220"/>
    <col min="10032" max="10032" width="1" style="220" customWidth="1"/>
    <col min="10033" max="10033" width="1.625" style="220" customWidth="1"/>
    <col min="10034" max="10034" width="0.75" style="220" customWidth="1"/>
    <col min="10035" max="10037" width="1.125" style="220"/>
    <col min="10038" max="10038" width="1.75" style="220" customWidth="1"/>
    <col min="10039" max="10039" width="0.75" style="220" customWidth="1"/>
    <col min="10040" max="10040" width="1.5" style="220" customWidth="1"/>
    <col min="10041" max="10042" width="1.125" style="220"/>
    <col min="10043" max="10043" width="1.75" style="220" customWidth="1"/>
    <col min="10044" max="10044" width="0.75" style="220" customWidth="1"/>
    <col min="10045" max="10045" width="1.5" style="220" customWidth="1"/>
    <col min="10046" max="10046" width="1" style="220" customWidth="1"/>
    <col min="10047" max="10047" width="0.625" style="220" customWidth="1"/>
    <col min="10048" max="10048" width="2.375" style="220" customWidth="1"/>
    <col min="10049" max="10049" width="0.75" style="220" customWidth="1"/>
    <col min="10050" max="10052" width="1.125" style="220"/>
    <col min="10053" max="10053" width="1.625" style="220" customWidth="1"/>
    <col min="10054" max="10054" width="0.875" style="220" customWidth="1"/>
    <col min="10055" max="10057" width="1.125" style="220"/>
    <col min="10058" max="10058" width="1.625" style="220" customWidth="1"/>
    <col min="10059" max="10059" width="0.625" style="220" customWidth="1"/>
    <col min="10060" max="10061" width="1.125" style="220"/>
    <col min="10062" max="10062" width="2.625" style="220" customWidth="1"/>
    <col min="10063" max="10063" width="1.5" style="220" customWidth="1"/>
    <col min="10064" max="10064" width="0.875" style="220" customWidth="1"/>
    <col min="10065" max="10065" width="0.625" style="220" customWidth="1"/>
    <col min="10066" max="10066" width="1.5" style="220" customWidth="1"/>
    <col min="10067" max="10067" width="1.125" style="220"/>
    <col min="10068" max="10068" width="1.875" style="220" customWidth="1"/>
    <col min="10069" max="10071" width="1.125" style="220"/>
    <col min="10072" max="10072" width="0.625" style="220" customWidth="1"/>
    <col min="10073" max="10073" width="0.5" style="220" customWidth="1"/>
    <col min="10074" max="10074" width="0.25" style="220" customWidth="1"/>
    <col min="10075" max="10075" width="0.5" style="220" customWidth="1"/>
    <col min="10076" max="10076" width="1.125" style="220"/>
    <col min="10077" max="10077" width="2.875" style="220" customWidth="1"/>
    <col min="10078" max="10231" width="1.125" style="220"/>
    <col min="10232" max="10232" width="0" style="220" hidden="1" customWidth="1"/>
    <col min="10233" max="10240" width="1.125" style="220"/>
    <col min="10241" max="10241" width="0.625" style="220" customWidth="1"/>
    <col min="10242" max="10242" width="2" style="220" customWidth="1"/>
    <col min="10243" max="10243" width="0.625" style="220" customWidth="1"/>
    <col min="10244" max="10244" width="1.125" style="220"/>
    <col min="10245" max="10245" width="1.5" style="220" customWidth="1"/>
    <col min="10246" max="10246" width="1.375" style="220" customWidth="1"/>
    <col min="10247" max="10247" width="2" style="220" customWidth="1"/>
    <col min="10248" max="10248" width="0.75" style="220" customWidth="1"/>
    <col min="10249" max="10249" width="1.125" style="220"/>
    <col min="10250" max="10250" width="2.375" style="220" customWidth="1"/>
    <col min="10251" max="10251" width="0.625" style="220" customWidth="1"/>
    <col min="10252" max="10252" width="4.375" style="220" customWidth="1"/>
    <col min="10253" max="10253" width="0.875" style="220" customWidth="1"/>
    <col min="10254" max="10254" width="1.125" style="220"/>
    <col min="10255" max="10255" width="1.5" style="220" customWidth="1"/>
    <col min="10256" max="10256" width="0.5" style="220" customWidth="1"/>
    <col min="10257" max="10257" width="2.375" style="220" customWidth="1"/>
    <col min="10258" max="10258" width="0.75" style="220" customWidth="1"/>
    <col min="10259" max="10260" width="1.125" style="220"/>
    <col min="10261" max="10261" width="0.625" style="220" customWidth="1"/>
    <col min="10262" max="10262" width="3.125" style="220" customWidth="1"/>
    <col min="10263" max="10263" width="0.625" style="220" customWidth="1"/>
    <col min="10264" max="10265" width="1.125" style="220"/>
    <col min="10266" max="10266" width="0.625" style="220" customWidth="1"/>
    <col min="10267" max="10267" width="2" style="220" customWidth="1"/>
    <col min="10268" max="10268" width="0.75" style="220" customWidth="1"/>
    <col min="10269" max="10271" width="1.125" style="220"/>
    <col min="10272" max="10272" width="0.625" style="220" customWidth="1"/>
    <col min="10273" max="10273" width="0.125" style="220" customWidth="1"/>
    <col min="10274" max="10274" width="0.25" style="220" customWidth="1"/>
    <col min="10275" max="10275" width="1.625" style="220" customWidth="1"/>
    <col min="10276" max="10276" width="1.125" style="220"/>
    <col min="10277" max="10277" width="1.875" style="220" customWidth="1"/>
    <col min="10278" max="10278" width="0.75" style="220" customWidth="1"/>
    <col min="10279" max="10279" width="0" style="220" hidden="1" customWidth="1"/>
    <col min="10280" max="10287" width="1.125" style="220"/>
    <col min="10288" max="10288" width="1" style="220" customWidth="1"/>
    <col min="10289" max="10289" width="1.625" style="220" customWidth="1"/>
    <col min="10290" max="10290" width="0.75" style="220" customWidth="1"/>
    <col min="10291" max="10293" width="1.125" style="220"/>
    <col min="10294" max="10294" width="1.75" style="220" customWidth="1"/>
    <col min="10295" max="10295" width="0.75" style="220" customWidth="1"/>
    <col min="10296" max="10296" width="1.5" style="220" customWidth="1"/>
    <col min="10297" max="10298" width="1.125" style="220"/>
    <col min="10299" max="10299" width="1.75" style="220" customWidth="1"/>
    <col min="10300" max="10300" width="0.75" style="220" customWidth="1"/>
    <col min="10301" max="10301" width="1.5" style="220" customWidth="1"/>
    <col min="10302" max="10302" width="1" style="220" customWidth="1"/>
    <col min="10303" max="10303" width="0.625" style="220" customWidth="1"/>
    <col min="10304" max="10304" width="2.375" style="220" customWidth="1"/>
    <col min="10305" max="10305" width="0.75" style="220" customWidth="1"/>
    <col min="10306" max="10308" width="1.125" style="220"/>
    <col min="10309" max="10309" width="1.625" style="220" customWidth="1"/>
    <col min="10310" max="10310" width="0.875" style="220" customWidth="1"/>
    <col min="10311" max="10313" width="1.125" style="220"/>
    <col min="10314" max="10314" width="1.625" style="220" customWidth="1"/>
    <col min="10315" max="10315" width="0.625" style="220" customWidth="1"/>
    <col min="10316" max="10317" width="1.125" style="220"/>
    <col min="10318" max="10318" width="2.625" style="220" customWidth="1"/>
    <col min="10319" max="10319" width="1.5" style="220" customWidth="1"/>
    <col min="10320" max="10320" width="0.875" style="220" customWidth="1"/>
    <col min="10321" max="10321" width="0.625" style="220" customWidth="1"/>
    <col min="10322" max="10322" width="1.5" style="220" customWidth="1"/>
    <col min="10323" max="10323" width="1.125" style="220"/>
    <col min="10324" max="10324" width="1.875" style="220" customWidth="1"/>
    <col min="10325" max="10327" width="1.125" style="220"/>
    <col min="10328" max="10328" width="0.625" style="220" customWidth="1"/>
    <col min="10329" max="10329" width="0.5" style="220" customWidth="1"/>
    <col min="10330" max="10330" width="0.25" style="220" customWidth="1"/>
    <col min="10331" max="10331" width="0.5" style="220" customWidth="1"/>
    <col min="10332" max="10332" width="1.125" style="220"/>
    <col min="10333" max="10333" width="2.875" style="220" customWidth="1"/>
    <col min="10334" max="10487" width="1.125" style="220"/>
    <col min="10488" max="10488" width="0" style="220" hidden="1" customWidth="1"/>
    <col min="10489" max="10496" width="1.125" style="220"/>
    <col min="10497" max="10497" width="0.625" style="220" customWidth="1"/>
    <col min="10498" max="10498" width="2" style="220" customWidth="1"/>
    <col min="10499" max="10499" width="0.625" style="220" customWidth="1"/>
    <col min="10500" max="10500" width="1.125" style="220"/>
    <col min="10501" max="10501" width="1.5" style="220" customWidth="1"/>
    <col min="10502" max="10502" width="1.375" style="220" customWidth="1"/>
    <col min="10503" max="10503" width="2" style="220" customWidth="1"/>
    <col min="10504" max="10504" width="0.75" style="220" customWidth="1"/>
    <col min="10505" max="10505" width="1.125" style="220"/>
    <col min="10506" max="10506" width="2.375" style="220" customWidth="1"/>
    <col min="10507" max="10507" width="0.625" style="220" customWidth="1"/>
    <col min="10508" max="10508" width="4.375" style="220" customWidth="1"/>
    <col min="10509" max="10509" width="0.875" style="220" customWidth="1"/>
    <col min="10510" max="10510" width="1.125" style="220"/>
    <col min="10511" max="10511" width="1.5" style="220" customWidth="1"/>
    <col min="10512" max="10512" width="0.5" style="220" customWidth="1"/>
    <col min="10513" max="10513" width="2.375" style="220" customWidth="1"/>
    <col min="10514" max="10514" width="0.75" style="220" customWidth="1"/>
    <col min="10515" max="10516" width="1.125" style="220"/>
    <col min="10517" max="10517" width="0.625" style="220" customWidth="1"/>
    <col min="10518" max="10518" width="3.125" style="220" customWidth="1"/>
    <col min="10519" max="10519" width="0.625" style="220" customWidth="1"/>
    <col min="10520" max="10521" width="1.125" style="220"/>
    <col min="10522" max="10522" width="0.625" style="220" customWidth="1"/>
    <col min="10523" max="10523" width="2" style="220" customWidth="1"/>
    <col min="10524" max="10524" width="0.75" style="220" customWidth="1"/>
    <col min="10525" max="10527" width="1.125" style="220"/>
    <col min="10528" max="10528" width="0.625" style="220" customWidth="1"/>
    <col min="10529" max="10529" width="0.125" style="220" customWidth="1"/>
    <col min="10530" max="10530" width="0.25" style="220" customWidth="1"/>
    <col min="10531" max="10531" width="1.625" style="220" customWidth="1"/>
    <col min="10532" max="10532" width="1.125" style="220"/>
    <col min="10533" max="10533" width="1.875" style="220" customWidth="1"/>
    <col min="10534" max="10534" width="0.75" style="220" customWidth="1"/>
    <col min="10535" max="10535" width="0" style="220" hidden="1" customWidth="1"/>
    <col min="10536" max="10543" width="1.125" style="220"/>
    <col min="10544" max="10544" width="1" style="220" customWidth="1"/>
    <col min="10545" max="10545" width="1.625" style="220" customWidth="1"/>
    <col min="10546" max="10546" width="0.75" style="220" customWidth="1"/>
    <col min="10547" max="10549" width="1.125" style="220"/>
    <col min="10550" max="10550" width="1.75" style="220" customWidth="1"/>
    <col min="10551" max="10551" width="0.75" style="220" customWidth="1"/>
    <col min="10552" max="10552" width="1.5" style="220" customWidth="1"/>
    <col min="10553" max="10554" width="1.125" style="220"/>
    <col min="10555" max="10555" width="1.75" style="220" customWidth="1"/>
    <col min="10556" max="10556" width="0.75" style="220" customWidth="1"/>
    <col min="10557" max="10557" width="1.5" style="220" customWidth="1"/>
    <col min="10558" max="10558" width="1" style="220" customWidth="1"/>
    <col min="10559" max="10559" width="0.625" style="220" customWidth="1"/>
    <col min="10560" max="10560" width="2.375" style="220" customWidth="1"/>
    <col min="10561" max="10561" width="0.75" style="220" customWidth="1"/>
    <col min="10562" max="10564" width="1.125" style="220"/>
    <col min="10565" max="10565" width="1.625" style="220" customWidth="1"/>
    <col min="10566" max="10566" width="0.875" style="220" customWidth="1"/>
    <col min="10567" max="10569" width="1.125" style="220"/>
    <col min="10570" max="10570" width="1.625" style="220" customWidth="1"/>
    <col min="10571" max="10571" width="0.625" style="220" customWidth="1"/>
    <col min="10572" max="10573" width="1.125" style="220"/>
    <col min="10574" max="10574" width="2.625" style="220" customWidth="1"/>
    <col min="10575" max="10575" width="1.5" style="220" customWidth="1"/>
    <col min="10576" max="10576" width="0.875" style="220" customWidth="1"/>
    <col min="10577" max="10577" width="0.625" style="220" customWidth="1"/>
    <col min="10578" max="10578" width="1.5" style="220" customWidth="1"/>
    <col min="10579" max="10579" width="1.125" style="220"/>
    <col min="10580" max="10580" width="1.875" style="220" customWidth="1"/>
    <col min="10581" max="10583" width="1.125" style="220"/>
    <col min="10584" max="10584" width="0.625" style="220" customWidth="1"/>
    <col min="10585" max="10585" width="0.5" style="220" customWidth="1"/>
    <col min="10586" max="10586" width="0.25" style="220" customWidth="1"/>
    <col min="10587" max="10587" width="0.5" style="220" customWidth="1"/>
    <col min="10588" max="10588" width="1.125" style="220"/>
    <col min="10589" max="10589" width="2.875" style="220" customWidth="1"/>
    <col min="10590" max="10743" width="1.125" style="220"/>
    <col min="10744" max="10744" width="0" style="220" hidden="1" customWidth="1"/>
    <col min="10745" max="10752" width="1.125" style="220"/>
    <col min="10753" max="10753" width="0.625" style="220" customWidth="1"/>
    <col min="10754" max="10754" width="2" style="220" customWidth="1"/>
    <col min="10755" max="10755" width="0.625" style="220" customWidth="1"/>
    <col min="10756" max="10756" width="1.125" style="220"/>
    <col min="10757" max="10757" width="1.5" style="220" customWidth="1"/>
    <col min="10758" max="10758" width="1.375" style="220" customWidth="1"/>
    <col min="10759" max="10759" width="2" style="220" customWidth="1"/>
    <col min="10760" max="10760" width="0.75" style="220" customWidth="1"/>
    <col min="10761" max="10761" width="1.125" style="220"/>
    <col min="10762" max="10762" width="2.375" style="220" customWidth="1"/>
    <col min="10763" max="10763" width="0.625" style="220" customWidth="1"/>
    <col min="10764" max="10764" width="4.375" style="220" customWidth="1"/>
    <col min="10765" max="10765" width="0.875" style="220" customWidth="1"/>
    <col min="10766" max="10766" width="1.125" style="220"/>
    <col min="10767" max="10767" width="1.5" style="220" customWidth="1"/>
    <col min="10768" max="10768" width="0.5" style="220" customWidth="1"/>
    <col min="10769" max="10769" width="2.375" style="220" customWidth="1"/>
    <col min="10770" max="10770" width="0.75" style="220" customWidth="1"/>
    <col min="10771" max="10772" width="1.125" style="220"/>
    <col min="10773" max="10773" width="0.625" style="220" customWidth="1"/>
    <col min="10774" max="10774" width="3.125" style="220" customWidth="1"/>
    <col min="10775" max="10775" width="0.625" style="220" customWidth="1"/>
    <col min="10776" max="10777" width="1.125" style="220"/>
    <col min="10778" max="10778" width="0.625" style="220" customWidth="1"/>
    <col min="10779" max="10779" width="2" style="220" customWidth="1"/>
    <col min="10780" max="10780" width="0.75" style="220" customWidth="1"/>
    <col min="10781" max="10783" width="1.125" style="220"/>
    <col min="10784" max="10784" width="0.625" style="220" customWidth="1"/>
    <col min="10785" max="10785" width="0.125" style="220" customWidth="1"/>
    <col min="10786" max="10786" width="0.25" style="220" customWidth="1"/>
    <col min="10787" max="10787" width="1.625" style="220" customWidth="1"/>
    <col min="10788" max="10788" width="1.125" style="220"/>
    <col min="10789" max="10789" width="1.875" style="220" customWidth="1"/>
    <col min="10790" max="10790" width="0.75" style="220" customWidth="1"/>
    <col min="10791" max="10791" width="0" style="220" hidden="1" customWidth="1"/>
    <col min="10792" max="10799" width="1.125" style="220"/>
    <col min="10800" max="10800" width="1" style="220" customWidth="1"/>
    <col min="10801" max="10801" width="1.625" style="220" customWidth="1"/>
    <col min="10802" max="10802" width="0.75" style="220" customWidth="1"/>
    <col min="10803" max="10805" width="1.125" style="220"/>
    <col min="10806" max="10806" width="1.75" style="220" customWidth="1"/>
    <col min="10807" max="10807" width="0.75" style="220" customWidth="1"/>
    <col min="10808" max="10808" width="1.5" style="220" customWidth="1"/>
    <col min="10809" max="10810" width="1.125" style="220"/>
    <col min="10811" max="10811" width="1.75" style="220" customWidth="1"/>
    <col min="10812" max="10812" width="0.75" style="220" customWidth="1"/>
    <col min="10813" max="10813" width="1.5" style="220" customWidth="1"/>
    <col min="10814" max="10814" width="1" style="220" customWidth="1"/>
    <col min="10815" max="10815" width="0.625" style="220" customWidth="1"/>
    <col min="10816" max="10816" width="2.375" style="220" customWidth="1"/>
    <col min="10817" max="10817" width="0.75" style="220" customWidth="1"/>
    <col min="10818" max="10820" width="1.125" style="220"/>
    <col min="10821" max="10821" width="1.625" style="220" customWidth="1"/>
    <col min="10822" max="10822" width="0.875" style="220" customWidth="1"/>
    <col min="10823" max="10825" width="1.125" style="220"/>
    <col min="10826" max="10826" width="1.625" style="220" customWidth="1"/>
    <col min="10827" max="10827" width="0.625" style="220" customWidth="1"/>
    <col min="10828" max="10829" width="1.125" style="220"/>
    <col min="10830" max="10830" width="2.625" style="220" customWidth="1"/>
    <col min="10831" max="10831" width="1.5" style="220" customWidth="1"/>
    <col min="10832" max="10832" width="0.875" style="220" customWidth="1"/>
    <col min="10833" max="10833" width="0.625" style="220" customWidth="1"/>
    <col min="10834" max="10834" width="1.5" style="220" customWidth="1"/>
    <col min="10835" max="10835" width="1.125" style="220"/>
    <col min="10836" max="10836" width="1.875" style="220" customWidth="1"/>
    <col min="10837" max="10839" width="1.125" style="220"/>
    <col min="10840" max="10840" width="0.625" style="220" customWidth="1"/>
    <col min="10841" max="10841" width="0.5" style="220" customWidth="1"/>
    <col min="10842" max="10842" width="0.25" style="220" customWidth="1"/>
    <col min="10843" max="10843" width="0.5" style="220" customWidth="1"/>
    <col min="10844" max="10844" width="1.125" style="220"/>
    <col min="10845" max="10845" width="2.875" style="220" customWidth="1"/>
    <col min="10846" max="10999" width="1.125" style="220"/>
    <col min="11000" max="11000" width="0" style="220" hidden="1" customWidth="1"/>
    <col min="11001" max="11008" width="1.125" style="220"/>
    <col min="11009" max="11009" width="0.625" style="220" customWidth="1"/>
    <col min="11010" max="11010" width="2" style="220" customWidth="1"/>
    <col min="11011" max="11011" width="0.625" style="220" customWidth="1"/>
    <col min="11012" max="11012" width="1.125" style="220"/>
    <col min="11013" max="11013" width="1.5" style="220" customWidth="1"/>
    <col min="11014" max="11014" width="1.375" style="220" customWidth="1"/>
    <col min="11015" max="11015" width="2" style="220" customWidth="1"/>
    <col min="11016" max="11016" width="0.75" style="220" customWidth="1"/>
    <col min="11017" max="11017" width="1.125" style="220"/>
    <col min="11018" max="11018" width="2.375" style="220" customWidth="1"/>
    <col min="11019" max="11019" width="0.625" style="220" customWidth="1"/>
    <col min="11020" max="11020" width="4.375" style="220" customWidth="1"/>
    <col min="11021" max="11021" width="0.875" style="220" customWidth="1"/>
    <col min="11022" max="11022" width="1.125" style="220"/>
    <col min="11023" max="11023" width="1.5" style="220" customWidth="1"/>
    <col min="11024" max="11024" width="0.5" style="220" customWidth="1"/>
    <col min="11025" max="11025" width="2.375" style="220" customWidth="1"/>
    <col min="11026" max="11026" width="0.75" style="220" customWidth="1"/>
    <col min="11027" max="11028" width="1.125" style="220"/>
    <col min="11029" max="11029" width="0.625" style="220" customWidth="1"/>
    <col min="11030" max="11030" width="3.125" style="220" customWidth="1"/>
    <col min="11031" max="11031" width="0.625" style="220" customWidth="1"/>
    <col min="11032" max="11033" width="1.125" style="220"/>
    <col min="11034" max="11034" width="0.625" style="220" customWidth="1"/>
    <col min="11035" max="11035" width="2" style="220" customWidth="1"/>
    <col min="11036" max="11036" width="0.75" style="220" customWidth="1"/>
    <col min="11037" max="11039" width="1.125" style="220"/>
    <col min="11040" max="11040" width="0.625" style="220" customWidth="1"/>
    <col min="11041" max="11041" width="0.125" style="220" customWidth="1"/>
    <col min="11042" max="11042" width="0.25" style="220" customWidth="1"/>
    <col min="11043" max="11043" width="1.625" style="220" customWidth="1"/>
    <col min="11044" max="11044" width="1.125" style="220"/>
    <col min="11045" max="11045" width="1.875" style="220" customWidth="1"/>
    <col min="11046" max="11046" width="0.75" style="220" customWidth="1"/>
    <col min="11047" max="11047" width="0" style="220" hidden="1" customWidth="1"/>
    <col min="11048" max="11055" width="1.125" style="220"/>
    <col min="11056" max="11056" width="1" style="220" customWidth="1"/>
    <col min="11057" max="11057" width="1.625" style="220" customWidth="1"/>
    <col min="11058" max="11058" width="0.75" style="220" customWidth="1"/>
    <col min="11059" max="11061" width="1.125" style="220"/>
    <col min="11062" max="11062" width="1.75" style="220" customWidth="1"/>
    <col min="11063" max="11063" width="0.75" style="220" customWidth="1"/>
    <col min="11064" max="11064" width="1.5" style="220" customWidth="1"/>
    <col min="11065" max="11066" width="1.125" style="220"/>
    <col min="11067" max="11067" width="1.75" style="220" customWidth="1"/>
    <col min="11068" max="11068" width="0.75" style="220" customWidth="1"/>
    <col min="11069" max="11069" width="1.5" style="220" customWidth="1"/>
    <col min="11070" max="11070" width="1" style="220" customWidth="1"/>
    <col min="11071" max="11071" width="0.625" style="220" customWidth="1"/>
    <col min="11072" max="11072" width="2.375" style="220" customWidth="1"/>
    <col min="11073" max="11073" width="0.75" style="220" customWidth="1"/>
    <col min="11074" max="11076" width="1.125" style="220"/>
    <col min="11077" max="11077" width="1.625" style="220" customWidth="1"/>
    <col min="11078" max="11078" width="0.875" style="220" customWidth="1"/>
    <col min="11079" max="11081" width="1.125" style="220"/>
    <col min="11082" max="11082" width="1.625" style="220" customWidth="1"/>
    <col min="11083" max="11083" width="0.625" style="220" customWidth="1"/>
    <col min="11084" max="11085" width="1.125" style="220"/>
    <col min="11086" max="11086" width="2.625" style="220" customWidth="1"/>
    <col min="11087" max="11087" width="1.5" style="220" customWidth="1"/>
    <col min="11088" max="11088" width="0.875" style="220" customWidth="1"/>
    <col min="11089" max="11089" width="0.625" style="220" customWidth="1"/>
    <col min="11090" max="11090" width="1.5" style="220" customWidth="1"/>
    <col min="11091" max="11091" width="1.125" style="220"/>
    <col min="11092" max="11092" width="1.875" style="220" customWidth="1"/>
    <col min="11093" max="11095" width="1.125" style="220"/>
    <col min="11096" max="11096" width="0.625" style="220" customWidth="1"/>
    <col min="11097" max="11097" width="0.5" style="220" customWidth="1"/>
    <col min="11098" max="11098" width="0.25" style="220" customWidth="1"/>
    <col min="11099" max="11099" width="0.5" style="220" customWidth="1"/>
    <col min="11100" max="11100" width="1.125" style="220"/>
    <col min="11101" max="11101" width="2.875" style="220" customWidth="1"/>
    <col min="11102" max="11255" width="1.125" style="220"/>
    <col min="11256" max="11256" width="0" style="220" hidden="1" customWidth="1"/>
    <col min="11257" max="11264" width="1.125" style="220"/>
    <col min="11265" max="11265" width="0.625" style="220" customWidth="1"/>
    <col min="11266" max="11266" width="2" style="220" customWidth="1"/>
    <col min="11267" max="11267" width="0.625" style="220" customWidth="1"/>
    <col min="11268" max="11268" width="1.125" style="220"/>
    <col min="11269" max="11269" width="1.5" style="220" customWidth="1"/>
    <col min="11270" max="11270" width="1.375" style="220" customWidth="1"/>
    <col min="11271" max="11271" width="2" style="220" customWidth="1"/>
    <col min="11272" max="11272" width="0.75" style="220" customWidth="1"/>
    <col min="11273" max="11273" width="1.125" style="220"/>
    <col min="11274" max="11274" width="2.375" style="220" customWidth="1"/>
    <col min="11275" max="11275" width="0.625" style="220" customWidth="1"/>
    <col min="11276" max="11276" width="4.375" style="220" customWidth="1"/>
    <col min="11277" max="11277" width="0.875" style="220" customWidth="1"/>
    <col min="11278" max="11278" width="1.125" style="220"/>
    <col min="11279" max="11279" width="1.5" style="220" customWidth="1"/>
    <col min="11280" max="11280" width="0.5" style="220" customWidth="1"/>
    <col min="11281" max="11281" width="2.375" style="220" customWidth="1"/>
    <col min="11282" max="11282" width="0.75" style="220" customWidth="1"/>
    <col min="11283" max="11284" width="1.125" style="220"/>
    <col min="11285" max="11285" width="0.625" style="220" customWidth="1"/>
    <col min="11286" max="11286" width="3.125" style="220" customWidth="1"/>
    <col min="11287" max="11287" width="0.625" style="220" customWidth="1"/>
    <col min="11288" max="11289" width="1.125" style="220"/>
    <col min="11290" max="11290" width="0.625" style="220" customWidth="1"/>
    <col min="11291" max="11291" width="2" style="220" customWidth="1"/>
    <col min="11292" max="11292" width="0.75" style="220" customWidth="1"/>
    <col min="11293" max="11295" width="1.125" style="220"/>
    <col min="11296" max="11296" width="0.625" style="220" customWidth="1"/>
    <col min="11297" max="11297" width="0.125" style="220" customWidth="1"/>
    <col min="11298" max="11298" width="0.25" style="220" customWidth="1"/>
    <col min="11299" max="11299" width="1.625" style="220" customWidth="1"/>
    <col min="11300" max="11300" width="1.125" style="220"/>
    <col min="11301" max="11301" width="1.875" style="220" customWidth="1"/>
    <col min="11302" max="11302" width="0.75" style="220" customWidth="1"/>
    <col min="11303" max="11303" width="0" style="220" hidden="1" customWidth="1"/>
    <col min="11304" max="11311" width="1.125" style="220"/>
    <col min="11312" max="11312" width="1" style="220" customWidth="1"/>
    <col min="11313" max="11313" width="1.625" style="220" customWidth="1"/>
    <col min="11314" max="11314" width="0.75" style="220" customWidth="1"/>
    <col min="11315" max="11317" width="1.125" style="220"/>
    <col min="11318" max="11318" width="1.75" style="220" customWidth="1"/>
    <col min="11319" max="11319" width="0.75" style="220" customWidth="1"/>
    <col min="11320" max="11320" width="1.5" style="220" customWidth="1"/>
    <col min="11321" max="11322" width="1.125" style="220"/>
    <col min="11323" max="11323" width="1.75" style="220" customWidth="1"/>
    <col min="11324" max="11324" width="0.75" style="220" customWidth="1"/>
    <col min="11325" max="11325" width="1.5" style="220" customWidth="1"/>
    <col min="11326" max="11326" width="1" style="220" customWidth="1"/>
    <col min="11327" max="11327" width="0.625" style="220" customWidth="1"/>
    <col min="11328" max="11328" width="2.375" style="220" customWidth="1"/>
    <col min="11329" max="11329" width="0.75" style="220" customWidth="1"/>
    <col min="11330" max="11332" width="1.125" style="220"/>
    <col min="11333" max="11333" width="1.625" style="220" customWidth="1"/>
    <col min="11334" max="11334" width="0.875" style="220" customWidth="1"/>
    <col min="11335" max="11337" width="1.125" style="220"/>
    <col min="11338" max="11338" width="1.625" style="220" customWidth="1"/>
    <col min="11339" max="11339" width="0.625" style="220" customWidth="1"/>
    <col min="11340" max="11341" width="1.125" style="220"/>
    <col min="11342" max="11342" width="2.625" style="220" customWidth="1"/>
    <col min="11343" max="11343" width="1.5" style="220" customWidth="1"/>
    <col min="11344" max="11344" width="0.875" style="220" customWidth="1"/>
    <col min="11345" max="11345" width="0.625" style="220" customWidth="1"/>
    <col min="11346" max="11346" width="1.5" style="220" customWidth="1"/>
    <col min="11347" max="11347" width="1.125" style="220"/>
    <col min="11348" max="11348" width="1.875" style="220" customWidth="1"/>
    <col min="11349" max="11351" width="1.125" style="220"/>
    <col min="11352" max="11352" width="0.625" style="220" customWidth="1"/>
    <col min="11353" max="11353" width="0.5" style="220" customWidth="1"/>
    <col min="11354" max="11354" width="0.25" style="220" customWidth="1"/>
    <col min="11355" max="11355" width="0.5" style="220" customWidth="1"/>
    <col min="11356" max="11356" width="1.125" style="220"/>
    <col min="11357" max="11357" width="2.875" style="220" customWidth="1"/>
    <col min="11358" max="11511" width="1.125" style="220"/>
    <col min="11512" max="11512" width="0" style="220" hidden="1" customWidth="1"/>
    <col min="11513" max="11520" width="1.125" style="220"/>
    <col min="11521" max="11521" width="0.625" style="220" customWidth="1"/>
    <col min="11522" max="11522" width="2" style="220" customWidth="1"/>
    <col min="11523" max="11523" width="0.625" style="220" customWidth="1"/>
    <col min="11524" max="11524" width="1.125" style="220"/>
    <col min="11525" max="11525" width="1.5" style="220" customWidth="1"/>
    <col min="11526" max="11526" width="1.375" style="220" customWidth="1"/>
    <col min="11527" max="11527" width="2" style="220" customWidth="1"/>
    <col min="11528" max="11528" width="0.75" style="220" customWidth="1"/>
    <col min="11529" max="11529" width="1.125" style="220"/>
    <col min="11530" max="11530" width="2.375" style="220" customWidth="1"/>
    <col min="11531" max="11531" width="0.625" style="220" customWidth="1"/>
    <col min="11532" max="11532" width="4.375" style="220" customWidth="1"/>
    <col min="11533" max="11533" width="0.875" style="220" customWidth="1"/>
    <col min="11534" max="11534" width="1.125" style="220"/>
    <col min="11535" max="11535" width="1.5" style="220" customWidth="1"/>
    <col min="11536" max="11536" width="0.5" style="220" customWidth="1"/>
    <col min="11537" max="11537" width="2.375" style="220" customWidth="1"/>
    <col min="11538" max="11538" width="0.75" style="220" customWidth="1"/>
    <col min="11539" max="11540" width="1.125" style="220"/>
    <col min="11541" max="11541" width="0.625" style="220" customWidth="1"/>
    <col min="11542" max="11542" width="3.125" style="220" customWidth="1"/>
    <col min="11543" max="11543" width="0.625" style="220" customWidth="1"/>
    <col min="11544" max="11545" width="1.125" style="220"/>
    <col min="11546" max="11546" width="0.625" style="220" customWidth="1"/>
    <col min="11547" max="11547" width="2" style="220" customWidth="1"/>
    <col min="11548" max="11548" width="0.75" style="220" customWidth="1"/>
    <col min="11549" max="11551" width="1.125" style="220"/>
    <col min="11552" max="11552" width="0.625" style="220" customWidth="1"/>
    <col min="11553" max="11553" width="0.125" style="220" customWidth="1"/>
    <col min="11554" max="11554" width="0.25" style="220" customWidth="1"/>
    <col min="11555" max="11555" width="1.625" style="220" customWidth="1"/>
    <col min="11556" max="11556" width="1.125" style="220"/>
    <col min="11557" max="11557" width="1.875" style="220" customWidth="1"/>
    <col min="11558" max="11558" width="0.75" style="220" customWidth="1"/>
    <col min="11559" max="11559" width="0" style="220" hidden="1" customWidth="1"/>
    <col min="11560" max="11567" width="1.125" style="220"/>
    <col min="11568" max="11568" width="1" style="220" customWidth="1"/>
    <col min="11569" max="11569" width="1.625" style="220" customWidth="1"/>
    <col min="11570" max="11570" width="0.75" style="220" customWidth="1"/>
    <col min="11571" max="11573" width="1.125" style="220"/>
    <col min="11574" max="11574" width="1.75" style="220" customWidth="1"/>
    <col min="11575" max="11575" width="0.75" style="220" customWidth="1"/>
    <col min="11576" max="11576" width="1.5" style="220" customWidth="1"/>
    <col min="11577" max="11578" width="1.125" style="220"/>
    <col min="11579" max="11579" width="1.75" style="220" customWidth="1"/>
    <col min="11580" max="11580" width="0.75" style="220" customWidth="1"/>
    <col min="11581" max="11581" width="1.5" style="220" customWidth="1"/>
    <col min="11582" max="11582" width="1" style="220" customWidth="1"/>
    <col min="11583" max="11583" width="0.625" style="220" customWidth="1"/>
    <col min="11584" max="11584" width="2.375" style="220" customWidth="1"/>
    <col min="11585" max="11585" width="0.75" style="220" customWidth="1"/>
    <col min="11586" max="11588" width="1.125" style="220"/>
    <col min="11589" max="11589" width="1.625" style="220" customWidth="1"/>
    <col min="11590" max="11590" width="0.875" style="220" customWidth="1"/>
    <col min="11591" max="11593" width="1.125" style="220"/>
    <col min="11594" max="11594" width="1.625" style="220" customWidth="1"/>
    <col min="11595" max="11595" width="0.625" style="220" customWidth="1"/>
    <col min="11596" max="11597" width="1.125" style="220"/>
    <col min="11598" max="11598" width="2.625" style="220" customWidth="1"/>
    <col min="11599" max="11599" width="1.5" style="220" customWidth="1"/>
    <col min="11600" max="11600" width="0.875" style="220" customWidth="1"/>
    <col min="11601" max="11601" width="0.625" style="220" customWidth="1"/>
    <col min="11602" max="11602" width="1.5" style="220" customWidth="1"/>
    <col min="11603" max="11603" width="1.125" style="220"/>
    <col min="11604" max="11604" width="1.875" style="220" customWidth="1"/>
    <col min="11605" max="11607" width="1.125" style="220"/>
    <col min="11608" max="11608" width="0.625" style="220" customWidth="1"/>
    <col min="11609" max="11609" width="0.5" style="220" customWidth="1"/>
    <col min="11610" max="11610" width="0.25" style="220" customWidth="1"/>
    <col min="11611" max="11611" width="0.5" style="220" customWidth="1"/>
    <col min="11612" max="11612" width="1.125" style="220"/>
    <col min="11613" max="11613" width="2.875" style="220" customWidth="1"/>
    <col min="11614" max="11767" width="1.125" style="220"/>
    <col min="11768" max="11768" width="0" style="220" hidden="1" customWidth="1"/>
    <col min="11769" max="11776" width="1.125" style="220"/>
    <col min="11777" max="11777" width="0.625" style="220" customWidth="1"/>
    <col min="11778" max="11778" width="2" style="220" customWidth="1"/>
    <col min="11779" max="11779" width="0.625" style="220" customWidth="1"/>
    <col min="11780" max="11780" width="1.125" style="220"/>
    <col min="11781" max="11781" width="1.5" style="220" customWidth="1"/>
    <col min="11782" max="11782" width="1.375" style="220" customWidth="1"/>
    <col min="11783" max="11783" width="2" style="220" customWidth="1"/>
    <col min="11784" max="11784" width="0.75" style="220" customWidth="1"/>
    <col min="11785" max="11785" width="1.125" style="220"/>
    <col min="11786" max="11786" width="2.375" style="220" customWidth="1"/>
    <col min="11787" max="11787" width="0.625" style="220" customWidth="1"/>
    <col min="11788" max="11788" width="4.375" style="220" customWidth="1"/>
    <col min="11789" max="11789" width="0.875" style="220" customWidth="1"/>
    <col min="11790" max="11790" width="1.125" style="220"/>
    <col min="11791" max="11791" width="1.5" style="220" customWidth="1"/>
    <col min="11792" max="11792" width="0.5" style="220" customWidth="1"/>
    <col min="11793" max="11793" width="2.375" style="220" customWidth="1"/>
    <col min="11794" max="11794" width="0.75" style="220" customWidth="1"/>
    <col min="11795" max="11796" width="1.125" style="220"/>
    <col min="11797" max="11797" width="0.625" style="220" customWidth="1"/>
    <col min="11798" max="11798" width="3.125" style="220" customWidth="1"/>
    <col min="11799" max="11799" width="0.625" style="220" customWidth="1"/>
    <col min="11800" max="11801" width="1.125" style="220"/>
    <col min="11802" max="11802" width="0.625" style="220" customWidth="1"/>
    <col min="11803" max="11803" width="2" style="220" customWidth="1"/>
    <col min="11804" max="11804" width="0.75" style="220" customWidth="1"/>
    <col min="11805" max="11807" width="1.125" style="220"/>
    <col min="11808" max="11808" width="0.625" style="220" customWidth="1"/>
    <col min="11809" max="11809" width="0.125" style="220" customWidth="1"/>
    <col min="11810" max="11810" width="0.25" style="220" customWidth="1"/>
    <col min="11811" max="11811" width="1.625" style="220" customWidth="1"/>
    <col min="11812" max="11812" width="1.125" style="220"/>
    <col min="11813" max="11813" width="1.875" style="220" customWidth="1"/>
    <col min="11814" max="11814" width="0.75" style="220" customWidth="1"/>
    <col min="11815" max="11815" width="0" style="220" hidden="1" customWidth="1"/>
    <col min="11816" max="11823" width="1.125" style="220"/>
    <col min="11824" max="11824" width="1" style="220" customWidth="1"/>
    <col min="11825" max="11825" width="1.625" style="220" customWidth="1"/>
    <col min="11826" max="11826" width="0.75" style="220" customWidth="1"/>
    <col min="11827" max="11829" width="1.125" style="220"/>
    <col min="11830" max="11830" width="1.75" style="220" customWidth="1"/>
    <col min="11831" max="11831" width="0.75" style="220" customWidth="1"/>
    <col min="11832" max="11832" width="1.5" style="220" customWidth="1"/>
    <col min="11833" max="11834" width="1.125" style="220"/>
    <col min="11835" max="11835" width="1.75" style="220" customWidth="1"/>
    <col min="11836" max="11836" width="0.75" style="220" customWidth="1"/>
    <col min="11837" max="11837" width="1.5" style="220" customWidth="1"/>
    <col min="11838" max="11838" width="1" style="220" customWidth="1"/>
    <col min="11839" max="11839" width="0.625" style="220" customWidth="1"/>
    <col min="11840" max="11840" width="2.375" style="220" customWidth="1"/>
    <col min="11841" max="11841" width="0.75" style="220" customWidth="1"/>
    <col min="11842" max="11844" width="1.125" style="220"/>
    <col min="11845" max="11845" width="1.625" style="220" customWidth="1"/>
    <col min="11846" max="11846" width="0.875" style="220" customWidth="1"/>
    <col min="11847" max="11849" width="1.125" style="220"/>
    <col min="11850" max="11850" width="1.625" style="220" customWidth="1"/>
    <col min="11851" max="11851" width="0.625" style="220" customWidth="1"/>
    <col min="11852" max="11853" width="1.125" style="220"/>
    <col min="11854" max="11854" width="2.625" style="220" customWidth="1"/>
    <col min="11855" max="11855" width="1.5" style="220" customWidth="1"/>
    <col min="11856" max="11856" width="0.875" style="220" customWidth="1"/>
    <col min="11857" max="11857" width="0.625" style="220" customWidth="1"/>
    <col min="11858" max="11858" width="1.5" style="220" customWidth="1"/>
    <col min="11859" max="11859" width="1.125" style="220"/>
    <col min="11860" max="11860" width="1.875" style="220" customWidth="1"/>
    <col min="11861" max="11863" width="1.125" style="220"/>
    <col min="11864" max="11864" width="0.625" style="220" customWidth="1"/>
    <col min="11865" max="11865" width="0.5" style="220" customWidth="1"/>
    <col min="11866" max="11866" width="0.25" style="220" customWidth="1"/>
    <col min="11867" max="11867" width="0.5" style="220" customWidth="1"/>
    <col min="11868" max="11868" width="1.125" style="220"/>
    <col min="11869" max="11869" width="2.875" style="220" customWidth="1"/>
    <col min="11870" max="12023" width="1.125" style="220"/>
    <col min="12024" max="12024" width="0" style="220" hidden="1" customWidth="1"/>
    <col min="12025" max="12032" width="1.125" style="220"/>
    <col min="12033" max="12033" width="0.625" style="220" customWidth="1"/>
    <col min="12034" max="12034" width="2" style="220" customWidth="1"/>
    <col min="12035" max="12035" width="0.625" style="220" customWidth="1"/>
    <col min="12036" max="12036" width="1.125" style="220"/>
    <col min="12037" max="12037" width="1.5" style="220" customWidth="1"/>
    <col min="12038" max="12038" width="1.375" style="220" customWidth="1"/>
    <col min="12039" max="12039" width="2" style="220" customWidth="1"/>
    <col min="12040" max="12040" width="0.75" style="220" customWidth="1"/>
    <col min="12041" max="12041" width="1.125" style="220"/>
    <col min="12042" max="12042" width="2.375" style="220" customWidth="1"/>
    <col min="12043" max="12043" width="0.625" style="220" customWidth="1"/>
    <col min="12044" max="12044" width="4.375" style="220" customWidth="1"/>
    <col min="12045" max="12045" width="0.875" style="220" customWidth="1"/>
    <col min="12046" max="12046" width="1.125" style="220"/>
    <col min="12047" max="12047" width="1.5" style="220" customWidth="1"/>
    <col min="12048" max="12048" width="0.5" style="220" customWidth="1"/>
    <col min="12049" max="12049" width="2.375" style="220" customWidth="1"/>
    <col min="12050" max="12050" width="0.75" style="220" customWidth="1"/>
    <col min="12051" max="12052" width="1.125" style="220"/>
    <col min="12053" max="12053" width="0.625" style="220" customWidth="1"/>
    <col min="12054" max="12054" width="3.125" style="220" customWidth="1"/>
    <col min="12055" max="12055" width="0.625" style="220" customWidth="1"/>
    <col min="12056" max="12057" width="1.125" style="220"/>
    <col min="12058" max="12058" width="0.625" style="220" customWidth="1"/>
    <col min="12059" max="12059" width="2" style="220" customWidth="1"/>
    <col min="12060" max="12060" width="0.75" style="220" customWidth="1"/>
    <col min="12061" max="12063" width="1.125" style="220"/>
    <col min="12064" max="12064" width="0.625" style="220" customWidth="1"/>
    <col min="12065" max="12065" width="0.125" style="220" customWidth="1"/>
    <col min="12066" max="12066" width="0.25" style="220" customWidth="1"/>
    <col min="12067" max="12067" width="1.625" style="220" customWidth="1"/>
    <col min="12068" max="12068" width="1.125" style="220"/>
    <col min="12069" max="12069" width="1.875" style="220" customWidth="1"/>
    <col min="12070" max="12070" width="0.75" style="220" customWidth="1"/>
    <col min="12071" max="12071" width="0" style="220" hidden="1" customWidth="1"/>
    <col min="12072" max="12079" width="1.125" style="220"/>
    <col min="12080" max="12080" width="1" style="220" customWidth="1"/>
    <col min="12081" max="12081" width="1.625" style="220" customWidth="1"/>
    <col min="12082" max="12082" width="0.75" style="220" customWidth="1"/>
    <col min="12083" max="12085" width="1.125" style="220"/>
    <col min="12086" max="12086" width="1.75" style="220" customWidth="1"/>
    <col min="12087" max="12087" width="0.75" style="220" customWidth="1"/>
    <col min="12088" max="12088" width="1.5" style="220" customWidth="1"/>
    <col min="12089" max="12090" width="1.125" style="220"/>
    <col min="12091" max="12091" width="1.75" style="220" customWidth="1"/>
    <col min="12092" max="12092" width="0.75" style="220" customWidth="1"/>
    <col min="12093" max="12093" width="1.5" style="220" customWidth="1"/>
    <col min="12094" max="12094" width="1" style="220" customWidth="1"/>
    <col min="12095" max="12095" width="0.625" style="220" customWidth="1"/>
    <col min="12096" max="12096" width="2.375" style="220" customWidth="1"/>
    <col min="12097" max="12097" width="0.75" style="220" customWidth="1"/>
    <col min="12098" max="12100" width="1.125" style="220"/>
    <col min="12101" max="12101" width="1.625" style="220" customWidth="1"/>
    <col min="12102" max="12102" width="0.875" style="220" customWidth="1"/>
    <col min="12103" max="12105" width="1.125" style="220"/>
    <col min="12106" max="12106" width="1.625" style="220" customWidth="1"/>
    <col min="12107" max="12107" width="0.625" style="220" customWidth="1"/>
    <col min="12108" max="12109" width="1.125" style="220"/>
    <col min="12110" max="12110" width="2.625" style="220" customWidth="1"/>
    <col min="12111" max="12111" width="1.5" style="220" customWidth="1"/>
    <col min="12112" max="12112" width="0.875" style="220" customWidth="1"/>
    <col min="12113" max="12113" width="0.625" style="220" customWidth="1"/>
    <col min="12114" max="12114" width="1.5" style="220" customWidth="1"/>
    <col min="12115" max="12115" width="1.125" style="220"/>
    <col min="12116" max="12116" width="1.875" style="220" customWidth="1"/>
    <col min="12117" max="12119" width="1.125" style="220"/>
    <col min="12120" max="12120" width="0.625" style="220" customWidth="1"/>
    <col min="12121" max="12121" width="0.5" style="220" customWidth="1"/>
    <col min="12122" max="12122" width="0.25" style="220" customWidth="1"/>
    <col min="12123" max="12123" width="0.5" style="220" customWidth="1"/>
    <col min="12124" max="12124" width="1.125" style="220"/>
    <col min="12125" max="12125" width="2.875" style="220" customWidth="1"/>
    <col min="12126" max="12279" width="1.125" style="220"/>
    <col min="12280" max="12280" width="0" style="220" hidden="1" customWidth="1"/>
    <col min="12281" max="12288" width="1.125" style="220"/>
    <col min="12289" max="12289" width="0.625" style="220" customWidth="1"/>
    <col min="12290" max="12290" width="2" style="220" customWidth="1"/>
    <col min="12291" max="12291" width="0.625" style="220" customWidth="1"/>
    <col min="12292" max="12292" width="1.125" style="220"/>
    <col min="12293" max="12293" width="1.5" style="220" customWidth="1"/>
    <col min="12294" max="12294" width="1.375" style="220" customWidth="1"/>
    <col min="12295" max="12295" width="2" style="220" customWidth="1"/>
    <col min="12296" max="12296" width="0.75" style="220" customWidth="1"/>
    <col min="12297" max="12297" width="1.125" style="220"/>
    <col min="12298" max="12298" width="2.375" style="220" customWidth="1"/>
    <col min="12299" max="12299" width="0.625" style="220" customWidth="1"/>
    <col min="12300" max="12300" width="4.375" style="220" customWidth="1"/>
    <col min="12301" max="12301" width="0.875" style="220" customWidth="1"/>
    <col min="12302" max="12302" width="1.125" style="220"/>
    <col min="12303" max="12303" width="1.5" style="220" customWidth="1"/>
    <col min="12304" max="12304" width="0.5" style="220" customWidth="1"/>
    <col min="12305" max="12305" width="2.375" style="220" customWidth="1"/>
    <col min="12306" max="12306" width="0.75" style="220" customWidth="1"/>
    <col min="12307" max="12308" width="1.125" style="220"/>
    <col min="12309" max="12309" width="0.625" style="220" customWidth="1"/>
    <col min="12310" max="12310" width="3.125" style="220" customWidth="1"/>
    <col min="12311" max="12311" width="0.625" style="220" customWidth="1"/>
    <col min="12312" max="12313" width="1.125" style="220"/>
    <col min="12314" max="12314" width="0.625" style="220" customWidth="1"/>
    <col min="12315" max="12315" width="2" style="220" customWidth="1"/>
    <col min="12316" max="12316" width="0.75" style="220" customWidth="1"/>
    <col min="12317" max="12319" width="1.125" style="220"/>
    <col min="12320" max="12320" width="0.625" style="220" customWidth="1"/>
    <col min="12321" max="12321" width="0.125" style="220" customWidth="1"/>
    <col min="12322" max="12322" width="0.25" style="220" customWidth="1"/>
    <col min="12323" max="12323" width="1.625" style="220" customWidth="1"/>
    <col min="12324" max="12324" width="1.125" style="220"/>
    <col min="12325" max="12325" width="1.875" style="220" customWidth="1"/>
    <col min="12326" max="12326" width="0.75" style="220" customWidth="1"/>
    <col min="12327" max="12327" width="0" style="220" hidden="1" customWidth="1"/>
    <col min="12328" max="12335" width="1.125" style="220"/>
    <col min="12336" max="12336" width="1" style="220" customWidth="1"/>
    <col min="12337" max="12337" width="1.625" style="220" customWidth="1"/>
    <col min="12338" max="12338" width="0.75" style="220" customWidth="1"/>
    <col min="12339" max="12341" width="1.125" style="220"/>
    <col min="12342" max="12342" width="1.75" style="220" customWidth="1"/>
    <col min="12343" max="12343" width="0.75" style="220" customWidth="1"/>
    <col min="12344" max="12344" width="1.5" style="220" customWidth="1"/>
    <col min="12345" max="12346" width="1.125" style="220"/>
    <col min="12347" max="12347" width="1.75" style="220" customWidth="1"/>
    <col min="12348" max="12348" width="0.75" style="220" customWidth="1"/>
    <col min="12349" max="12349" width="1.5" style="220" customWidth="1"/>
    <col min="12350" max="12350" width="1" style="220" customWidth="1"/>
    <col min="12351" max="12351" width="0.625" style="220" customWidth="1"/>
    <col min="12352" max="12352" width="2.375" style="220" customWidth="1"/>
    <col min="12353" max="12353" width="0.75" style="220" customWidth="1"/>
    <col min="12354" max="12356" width="1.125" style="220"/>
    <col min="12357" max="12357" width="1.625" style="220" customWidth="1"/>
    <col min="12358" max="12358" width="0.875" style="220" customWidth="1"/>
    <col min="12359" max="12361" width="1.125" style="220"/>
    <col min="12362" max="12362" width="1.625" style="220" customWidth="1"/>
    <col min="12363" max="12363" width="0.625" style="220" customWidth="1"/>
    <col min="12364" max="12365" width="1.125" style="220"/>
    <col min="12366" max="12366" width="2.625" style="220" customWidth="1"/>
    <col min="12367" max="12367" width="1.5" style="220" customWidth="1"/>
    <col min="12368" max="12368" width="0.875" style="220" customWidth="1"/>
    <col min="12369" max="12369" width="0.625" style="220" customWidth="1"/>
    <col min="12370" max="12370" width="1.5" style="220" customWidth="1"/>
    <col min="12371" max="12371" width="1.125" style="220"/>
    <col min="12372" max="12372" width="1.875" style="220" customWidth="1"/>
    <col min="12373" max="12375" width="1.125" style="220"/>
    <col min="12376" max="12376" width="0.625" style="220" customWidth="1"/>
    <col min="12377" max="12377" width="0.5" style="220" customWidth="1"/>
    <col min="12378" max="12378" width="0.25" style="220" customWidth="1"/>
    <col min="12379" max="12379" width="0.5" style="220" customWidth="1"/>
    <col min="12380" max="12380" width="1.125" style="220"/>
    <col min="12381" max="12381" width="2.875" style="220" customWidth="1"/>
    <col min="12382" max="12535" width="1.125" style="220"/>
    <col min="12536" max="12536" width="0" style="220" hidden="1" customWidth="1"/>
    <col min="12537" max="12544" width="1.125" style="220"/>
    <col min="12545" max="12545" width="0.625" style="220" customWidth="1"/>
    <col min="12546" max="12546" width="2" style="220" customWidth="1"/>
    <col min="12547" max="12547" width="0.625" style="220" customWidth="1"/>
    <col min="12548" max="12548" width="1.125" style="220"/>
    <col min="12549" max="12549" width="1.5" style="220" customWidth="1"/>
    <col min="12550" max="12550" width="1.375" style="220" customWidth="1"/>
    <col min="12551" max="12551" width="2" style="220" customWidth="1"/>
    <col min="12552" max="12552" width="0.75" style="220" customWidth="1"/>
    <col min="12553" max="12553" width="1.125" style="220"/>
    <col min="12554" max="12554" width="2.375" style="220" customWidth="1"/>
    <col min="12555" max="12555" width="0.625" style="220" customWidth="1"/>
    <col min="12556" max="12556" width="4.375" style="220" customWidth="1"/>
    <col min="12557" max="12557" width="0.875" style="220" customWidth="1"/>
    <col min="12558" max="12558" width="1.125" style="220"/>
    <col min="12559" max="12559" width="1.5" style="220" customWidth="1"/>
    <col min="12560" max="12560" width="0.5" style="220" customWidth="1"/>
    <col min="12561" max="12561" width="2.375" style="220" customWidth="1"/>
    <col min="12562" max="12562" width="0.75" style="220" customWidth="1"/>
    <col min="12563" max="12564" width="1.125" style="220"/>
    <col min="12565" max="12565" width="0.625" style="220" customWidth="1"/>
    <col min="12566" max="12566" width="3.125" style="220" customWidth="1"/>
    <col min="12567" max="12567" width="0.625" style="220" customWidth="1"/>
    <col min="12568" max="12569" width="1.125" style="220"/>
    <col min="12570" max="12570" width="0.625" style="220" customWidth="1"/>
    <col min="12571" max="12571" width="2" style="220" customWidth="1"/>
    <col min="12572" max="12572" width="0.75" style="220" customWidth="1"/>
    <col min="12573" max="12575" width="1.125" style="220"/>
    <col min="12576" max="12576" width="0.625" style="220" customWidth="1"/>
    <col min="12577" max="12577" width="0.125" style="220" customWidth="1"/>
    <col min="12578" max="12578" width="0.25" style="220" customWidth="1"/>
    <col min="12579" max="12579" width="1.625" style="220" customWidth="1"/>
    <col min="12580" max="12580" width="1.125" style="220"/>
    <col min="12581" max="12581" width="1.875" style="220" customWidth="1"/>
    <col min="12582" max="12582" width="0.75" style="220" customWidth="1"/>
    <col min="12583" max="12583" width="0" style="220" hidden="1" customWidth="1"/>
    <col min="12584" max="12591" width="1.125" style="220"/>
    <col min="12592" max="12592" width="1" style="220" customWidth="1"/>
    <col min="12593" max="12593" width="1.625" style="220" customWidth="1"/>
    <col min="12594" max="12594" width="0.75" style="220" customWidth="1"/>
    <col min="12595" max="12597" width="1.125" style="220"/>
    <col min="12598" max="12598" width="1.75" style="220" customWidth="1"/>
    <col min="12599" max="12599" width="0.75" style="220" customWidth="1"/>
    <col min="12600" max="12600" width="1.5" style="220" customWidth="1"/>
    <col min="12601" max="12602" width="1.125" style="220"/>
    <col min="12603" max="12603" width="1.75" style="220" customWidth="1"/>
    <col min="12604" max="12604" width="0.75" style="220" customWidth="1"/>
    <col min="12605" max="12605" width="1.5" style="220" customWidth="1"/>
    <col min="12606" max="12606" width="1" style="220" customWidth="1"/>
    <col min="12607" max="12607" width="0.625" style="220" customWidth="1"/>
    <col min="12608" max="12608" width="2.375" style="220" customWidth="1"/>
    <col min="12609" max="12609" width="0.75" style="220" customWidth="1"/>
    <col min="12610" max="12612" width="1.125" style="220"/>
    <col min="12613" max="12613" width="1.625" style="220" customWidth="1"/>
    <col min="12614" max="12614" width="0.875" style="220" customWidth="1"/>
    <col min="12615" max="12617" width="1.125" style="220"/>
    <col min="12618" max="12618" width="1.625" style="220" customWidth="1"/>
    <col min="12619" max="12619" width="0.625" style="220" customWidth="1"/>
    <col min="12620" max="12621" width="1.125" style="220"/>
    <col min="12622" max="12622" width="2.625" style="220" customWidth="1"/>
    <col min="12623" max="12623" width="1.5" style="220" customWidth="1"/>
    <col min="12624" max="12624" width="0.875" style="220" customWidth="1"/>
    <col min="12625" max="12625" width="0.625" style="220" customWidth="1"/>
    <col min="12626" max="12626" width="1.5" style="220" customWidth="1"/>
    <col min="12627" max="12627" width="1.125" style="220"/>
    <col min="12628" max="12628" width="1.875" style="220" customWidth="1"/>
    <col min="12629" max="12631" width="1.125" style="220"/>
    <col min="12632" max="12632" width="0.625" style="220" customWidth="1"/>
    <col min="12633" max="12633" width="0.5" style="220" customWidth="1"/>
    <col min="12634" max="12634" width="0.25" style="220" customWidth="1"/>
    <col min="12635" max="12635" width="0.5" style="220" customWidth="1"/>
    <col min="12636" max="12636" width="1.125" style="220"/>
    <col min="12637" max="12637" width="2.875" style="220" customWidth="1"/>
    <col min="12638" max="12791" width="1.125" style="220"/>
    <col min="12792" max="12792" width="0" style="220" hidden="1" customWidth="1"/>
    <col min="12793" max="12800" width="1.125" style="220"/>
    <col min="12801" max="12801" width="0.625" style="220" customWidth="1"/>
    <col min="12802" max="12802" width="2" style="220" customWidth="1"/>
    <col min="12803" max="12803" width="0.625" style="220" customWidth="1"/>
    <col min="12804" max="12804" width="1.125" style="220"/>
    <col min="12805" max="12805" width="1.5" style="220" customWidth="1"/>
    <col min="12806" max="12806" width="1.375" style="220" customWidth="1"/>
    <col min="12807" max="12807" width="2" style="220" customWidth="1"/>
    <col min="12808" max="12808" width="0.75" style="220" customWidth="1"/>
    <col min="12809" max="12809" width="1.125" style="220"/>
    <col min="12810" max="12810" width="2.375" style="220" customWidth="1"/>
    <col min="12811" max="12811" width="0.625" style="220" customWidth="1"/>
    <col min="12812" max="12812" width="4.375" style="220" customWidth="1"/>
    <col min="12813" max="12813" width="0.875" style="220" customWidth="1"/>
    <col min="12814" max="12814" width="1.125" style="220"/>
    <col min="12815" max="12815" width="1.5" style="220" customWidth="1"/>
    <col min="12816" max="12816" width="0.5" style="220" customWidth="1"/>
    <col min="12817" max="12817" width="2.375" style="220" customWidth="1"/>
    <col min="12818" max="12818" width="0.75" style="220" customWidth="1"/>
    <col min="12819" max="12820" width="1.125" style="220"/>
    <col min="12821" max="12821" width="0.625" style="220" customWidth="1"/>
    <col min="12822" max="12822" width="3.125" style="220" customWidth="1"/>
    <col min="12823" max="12823" width="0.625" style="220" customWidth="1"/>
    <col min="12824" max="12825" width="1.125" style="220"/>
    <col min="12826" max="12826" width="0.625" style="220" customWidth="1"/>
    <col min="12827" max="12827" width="2" style="220" customWidth="1"/>
    <col min="12828" max="12828" width="0.75" style="220" customWidth="1"/>
    <col min="12829" max="12831" width="1.125" style="220"/>
    <col min="12832" max="12832" width="0.625" style="220" customWidth="1"/>
    <col min="12833" max="12833" width="0.125" style="220" customWidth="1"/>
    <col min="12834" max="12834" width="0.25" style="220" customWidth="1"/>
    <col min="12835" max="12835" width="1.625" style="220" customWidth="1"/>
    <col min="12836" max="12836" width="1.125" style="220"/>
    <col min="12837" max="12837" width="1.875" style="220" customWidth="1"/>
    <col min="12838" max="12838" width="0.75" style="220" customWidth="1"/>
    <col min="12839" max="12839" width="0" style="220" hidden="1" customWidth="1"/>
    <col min="12840" max="12847" width="1.125" style="220"/>
    <col min="12848" max="12848" width="1" style="220" customWidth="1"/>
    <col min="12849" max="12849" width="1.625" style="220" customWidth="1"/>
    <col min="12850" max="12850" width="0.75" style="220" customWidth="1"/>
    <col min="12851" max="12853" width="1.125" style="220"/>
    <col min="12854" max="12854" width="1.75" style="220" customWidth="1"/>
    <col min="12855" max="12855" width="0.75" style="220" customWidth="1"/>
    <col min="12856" max="12856" width="1.5" style="220" customWidth="1"/>
    <col min="12857" max="12858" width="1.125" style="220"/>
    <col min="12859" max="12859" width="1.75" style="220" customWidth="1"/>
    <col min="12860" max="12860" width="0.75" style="220" customWidth="1"/>
    <col min="12861" max="12861" width="1.5" style="220" customWidth="1"/>
    <col min="12862" max="12862" width="1" style="220" customWidth="1"/>
    <col min="12863" max="12863" width="0.625" style="220" customWidth="1"/>
    <col min="12864" max="12864" width="2.375" style="220" customWidth="1"/>
    <col min="12865" max="12865" width="0.75" style="220" customWidth="1"/>
    <col min="12866" max="12868" width="1.125" style="220"/>
    <col min="12869" max="12869" width="1.625" style="220" customWidth="1"/>
    <col min="12870" max="12870" width="0.875" style="220" customWidth="1"/>
    <col min="12871" max="12873" width="1.125" style="220"/>
    <col min="12874" max="12874" width="1.625" style="220" customWidth="1"/>
    <col min="12875" max="12875" width="0.625" style="220" customWidth="1"/>
    <col min="12876" max="12877" width="1.125" style="220"/>
    <col min="12878" max="12878" width="2.625" style="220" customWidth="1"/>
    <col min="12879" max="12879" width="1.5" style="220" customWidth="1"/>
    <col min="12880" max="12880" width="0.875" style="220" customWidth="1"/>
    <col min="12881" max="12881" width="0.625" style="220" customWidth="1"/>
    <col min="12882" max="12882" width="1.5" style="220" customWidth="1"/>
    <col min="12883" max="12883" width="1.125" style="220"/>
    <col min="12884" max="12884" width="1.875" style="220" customWidth="1"/>
    <col min="12885" max="12887" width="1.125" style="220"/>
    <col min="12888" max="12888" width="0.625" style="220" customWidth="1"/>
    <col min="12889" max="12889" width="0.5" style="220" customWidth="1"/>
    <col min="12890" max="12890" width="0.25" style="220" customWidth="1"/>
    <col min="12891" max="12891" width="0.5" style="220" customWidth="1"/>
    <col min="12892" max="12892" width="1.125" style="220"/>
    <col min="12893" max="12893" width="2.875" style="220" customWidth="1"/>
    <col min="12894" max="13047" width="1.125" style="220"/>
    <col min="13048" max="13048" width="0" style="220" hidden="1" customWidth="1"/>
    <col min="13049" max="13056" width="1.125" style="220"/>
    <col min="13057" max="13057" width="0.625" style="220" customWidth="1"/>
    <col min="13058" max="13058" width="2" style="220" customWidth="1"/>
    <col min="13059" max="13059" width="0.625" style="220" customWidth="1"/>
    <col min="13060" max="13060" width="1.125" style="220"/>
    <col min="13061" max="13061" width="1.5" style="220" customWidth="1"/>
    <col min="13062" max="13062" width="1.375" style="220" customWidth="1"/>
    <col min="13063" max="13063" width="2" style="220" customWidth="1"/>
    <col min="13064" max="13064" width="0.75" style="220" customWidth="1"/>
    <col min="13065" max="13065" width="1.125" style="220"/>
    <col min="13066" max="13066" width="2.375" style="220" customWidth="1"/>
    <col min="13067" max="13067" width="0.625" style="220" customWidth="1"/>
    <col min="13068" max="13068" width="4.375" style="220" customWidth="1"/>
    <col min="13069" max="13069" width="0.875" style="220" customWidth="1"/>
    <col min="13070" max="13070" width="1.125" style="220"/>
    <col min="13071" max="13071" width="1.5" style="220" customWidth="1"/>
    <col min="13072" max="13072" width="0.5" style="220" customWidth="1"/>
    <col min="13073" max="13073" width="2.375" style="220" customWidth="1"/>
    <col min="13074" max="13074" width="0.75" style="220" customWidth="1"/>
    <col min="13075" max="13076" width="1.125" style="220"/>
    <col min="13077" max="13077" width="0.625" style="220" customWidth="1"/>
    <col min="13078" max="13078" width="3.125" style="220" customWidth="1"/>
    <col min="13079" max="13079" width="0.625" style="220" customWidth="1"/>
    <col min="13080" max="13081" width="1.125" style="220"/>
    <col min="13082" max="13082" width="0.625" style="220" customWidth="1"/>
    <col min="13083" max="13083" width="2" style="220" customWidth="1"/>
    <col min="13084" max="13084" width="0.75" style="220" customWidth="1"/>
    <col min="13085" max="13087" width="1.125" style="220"/>
    <col min="13088" max="13088" width="0.625" style="220" customWidth="1"/>
    <col min="13089" max="13089" width="0.125" style="220" customWidth="1"/>
    <col min="13090" max="13090" width="0.25" style="220" customWidth="1"/>
    <col min="13091" max="13091" width="1.625" style="220" customWidth="1"/>
    <col min="13092" max="13092" width="1.125" style="220"/>
    <col min="13093" max="13093" width="1.875" style="220" customWidth="1"/>
    <col min="13094" max="13094" width="0.75" style="220" customWidth="1"/>
    <col min="13095" max="13095" width="0" style="220" hidden="1" customWidth="1"/>
    <col min="13096" max="13103" width="1.125" style="220"/>
    <col min="13104" max="13104" width="1" style="220" customWidth="1"/>
    <col min="13105" max="13105" width="1.625" style="220" customWidth="1"/>
    <col min="13106" max="13106" width="0.75" style="220" customWidth="1"/>
    <col min="13107" max="13109" width="1.125" style="220"/>
    <col min="13110" max="13110" width="1.75" style="220" customWidth="1"/>
    <col min="13111" max="13111" width="0.75" style="220" customWidth="1"/>
    <col min="13112" max="13112" width="1.5" style="220" customWidth="1"/>
    <col min="13113" max="13114" width="1.125" style="220"/>
    <col min="13115" max="13115" width="1.75" style="220" customWidth="1"/>
    <col min="13116" max="13116" width="0.75" style="220" customWidth="1"/>
    <col min="13117" max="13117" width="1.5" style="220" customWidth="1"/>
    <col min="13118" max="13118" width="1" style="220" customWidth="1"/>
    <col min="13119" max="13119" width="0.625" style="220" customWidth="1"/>
    <col min="13120" max="13120" width="2.375" style="220" customWidth="1"/>
    <col min="13121" max="13121" width="0.75" style="220" customWidth="1"/>
    <col min="13122" max="13124" width="1.125" style="220"/>
    <col min="13125" max="13125" width="1.625" style="220" customWidth="1"/>
    <col min="13126" max="13126" width="0.875" style="220" customWidth="1"/>
    <col min="13127" max="13129" width="1.125" style="220"/>
    <col min="13130" max="13130" width="1.625" style="220" customWidth="1"/>
    <col min="13131" max="13131" width="0.625" style="220" customWidth="1"/>
    <col min="13132" max="13133" width="1.125" style="220"/>
    <col min="13134" max="13134" width="2.625" style="220" customWidth="1"/>
    <col min="13135" max="13135" width="1.5" style="220" customWidth="1"/>
    <col min="13136" max="13136" width="0.875" style="220" customWidth="1"/>
    <col min="13137" max="13137" width="0.625" style="220" customWidth="1"/>
    <col min="13138" max="13138" width="1.5" style="220" customWidth="1"/>
    <col min="13139" max="13139" width="1.125" style="220"/>
    <col min="13140" max="13140" width="1.875" style="220" customWidth="1"/>
    <col min="13141" max="13143" width="1.125" style="220"/>
    <col min="13144" max="13144" width="0.625" style="220" customWidth="1"/>
    <col min="13145" max="13145" width="0.5" style="220" customWidth="1"/>
    <col min="13146" max="13146" width="0.25" style="220" customWidth="1"/>
    <col min="13147" max="13147" width="0.5" style="220" customWidth="1"/>
    <col min="13148" max="13148" width="1.125" style="220"/>
    <col min="13149" max="13149" width="2.875" style="220" customWidth="1"/>
    <col min="13150" max="13303" width="1.125" style="220"/>
    <col min="13304" max="13304" width="0" style="220" hidden="1" customWidth="1"/>
    <col min="13305" max="13312" width="1.125" style="220"/>
    <col min="13313" max="13313" width="0.625" style="220" customWidth="1"/>
    <col min="13314" max="13314" width="2" style="220" customWidth="1"/>
    <col min="13315" max="13315" width="0.625" style="220" customWidth="1"/>
    <col min="13316" max="13316" width="1.125" style="220"/>
    <col min="13317" max="13317" width="1.5" style="220" customWidth="1"/>
    <col min="13318" max="13318" width="1.375" style="220" customWidth="1"/>
    <col min="13319" max="13319" width="2" style="220" customWidth="1"/>
    <col min="13320" max="13320" width="0.75" style="220" customWidth="1"/>
    <col min="13321" max="13321" width="1.125" style="220"/>
    <col min="13322" max="13322" width="2.375" style="220" customWidth="1"/>
    <col min="13323" max="13323" width="0.625" style="220" customWidth="1"/>
    <col min="13324" max="13324" width="4.375" style="220" customWidth="1"/>
    <col min="13325" max="13325" width="0.875" style="220" customWidth="1"/>
    <col min="13326" max="13326" width="1.125" style="220"/>
    <col min="13327" max="13327" width="1.5" style="220" customWidth="1"/>
    <col min="13328" max="13328" width="0.5" style="220" customWidth="1"/>
    <col min="13329" max="13329" width="2.375" style="220" customWidth="1"/>
    <col min="13330" max="13330" width="0.75" style="220" customWidth="1"/>
    <col min="13331" max="13332" width="1.125" style="220"/>
    <col min="13333" max="13333" width="0.625" style="220" customWidth="1"/>
    <col min="13334" max="13334" width="3.125" style="220" customWidth="1"/>
    <col min="13335" max="13335" width="0.625" style="220" customWidth="1"/>
    <col min="13336" max="13337" width="1.125" style="220"/>
    <col min="13338" max="13338" width="0.625" style="220" customWidth="1"/>
    <col min="13339" max="13339" width="2" style="220" customWidth="1"/>
    <col min="13340" max="13340" width="0.75" style="220" customWidth="1"/>
    <col min="13341" max="13343" width="1.125" style="220"/>
    <col min="13344" max="13344" width="0.625" style="220" customWidth="1"/>
    <col min="13345" max="13345" width="0.125" style="220" customWidth="1"/>
    <col min="13346" max="13346" width="0.25" style="220" customWidth="1"/>
    <col min="13347" max="13347" width="1.625" style="220" customWidth="1"/>
    <col min="13348" max="13348" width="1.125" style="220"/>
    <col min="13349" max="13349" width="1.875" style="220" customWidth="1"/>
    <col min="13350" max="13350" width="0.75" style="220" customWidth="1"/>
    <col min="13351" max="13351" width="0" style="220" hidden="1" customWidth="1"/>
    <col min="13352" max="13359" width="1.125" style="220"/>
    <col min="13360" max="13360" width="1" style="220" customWidth="1"/>
    <col min="13361" max="13361" width="1.625" style="220" customWidth="1"/>
    <col min="13362" max="13362" width="0.75" style="220" customWidth="1"/>
    <col min="13363" max="13365" width="1.125" style="220"/>
    <col min="13366" max="13366" width="1.75" style="220" customWidth="1"/>
    <col min="13367" max="13367" width="0.75" style="220" customWidth="1"/>
    <col min="13368" max="13368" width="1.5" style="220" customWidth="1"/>
    <col min="13369" max="13370" width="1.125" style="220"/>
    <col min="13371" max="13371" width="1.75" style="220" customWidth="1"/>
    <col min="13372" max="13372" width="0.75" style="220" customWidth="1"/>
    <col min="13373" max="13373" width="1.5" style="220" customWidth="1"/>
    <col min="13374" max="13374" width="1" style="220" customWidth="1"/>
    <col min="13375" max="13375" width="0.625" style="220" customWidth="1"/>
    <col min="13376" max="13376" width="2.375" style="220" customWidth="1"/>
    <col min="13377" max="13377" width="0.75" style="220" customWidth="1"/>
    <col min="13378" max="13380" width="1.125" style="220"/>
    <col min="13381" max="13381" width="1.625" style="220" customWidth="1"/>
    <col min="13382" max="13382" width="0.875" style="220" customWidth="1"/>
    <col min="13383" max="13385" width="1.125" style="220"/>
    <col min="13386" max="13386" width="1.625" style="220" customWidth="1"/>
    <col min="13387" max="13387" width="0.625" style="220" customWidth="1"/>
    <col min="13388" max="13389" width="1.125" style="220"/>
    <col min="13390" max="13390" width="2.625" style="220" customWidth="1"/>
    <col min="13391" max="13391" width="1.5" style="220" customWidth="1"/>
    <col min="13392" max="13392" width="0.875" style="220" customWidth="1"/>
    <col min="13393" max="13393" width="0.625" style="220" customWidth="1"/>
    <col min="13394" max="13394" width="1.5" style="220" customWidth="1"/>
    <col min="13395" max="13395" width="1.125" style="220"/>
    <col min="13396" max="13396" width="1.875" style="220" customWidth="1"/>
    <col min="13397" max="13399" width="1.125" style="220"/>
    <col min="13400" max="13400" width="0.625" style="220" customWidth="1"/>
    <col min="13401" max="13401" width="0.5" style="220" customWidth="1"/>
    <col min="13402" max="13402" width="0.25" style="220" customWidth="1"/>
    <col min="13403" max="13403" width="0.5" style="220" customWidth="1"/>
    <col min="13404" max="13404" width="1.125" style="220"/>
    <col min="13405" max="13405" width="2.875" style="220" customWidth="1"/>
    <col min="13406" max="13559" width="1.125" style="220"/>
    <col min="13560" max="13560" width="0" style="220" hidden="1" customWidth="1"/>
    <col min="13561" max="13568" width="1.125" style="220"/>
    <col min="13569" max="13569" width="0.625" style="220" customWidth="1"/>
    <col min="13570" max="13570" width="2" style="220" customWidth="1"/>
    <col min="13571" max="13571" width="0.625" style="220" customWidth="1"/>
    <col min="13572" max="13572" width="1.125" style="220"/>
    <col min="13573" max="13573" width="1.5" style="220" customWidth="1"/>
    <col min="13574" max="13574" width="1.375" style="220" customWidth="1"/>
    <col min="13575" max="13575" width="2" style="220" customWidth="1"/>
    <col min="13576" max="13576" width="0.75" style="220" customWidth="1"/>
    <col min="13577" max="13577" width="1.125" style="220"/>
    <col min="13578" max="13578" width="2.375" style="220" customWidth="1"/>
    <col min="13579" max="13579" width="0.625" style="220" customWidth="1"/>
    <col min="13580" max="13580" width="4.375" style="220" customWidth="1"/>
    <col min="13581" max="13581" width="0.875" style="220" customWidth="1"/>
    <col min="13582" max="13582" width="1.125" style="220"/>
    <col min="13583" max="13583" width="1.5" style="220" customWidth="1"/>
    <col min="13584" max="13584" width="0.5" style="220" customWidth="1"/>
    <col min="13585" max="13585" width="2.375" style="220" customWidth="1"/>
    <col min="13586" max="13586" width="0.75" style="220" customWidth="1"/>
    <col min="13587" max="13588" width="1.125" style="220"/>
    <col min="13589" max="13589" width="0.625" style="220" customWidth="1"/>
    <col min="13590" max="13590" width="3.125" style="220" customWidth="1"/>
    <col min="13591" max="13591" width="0.625" style="220" customWidth="1"/>
    <col min="13592" max="13593" width="1.125" style="220"/>
    <col min="13594" max="13594" width="0.625" style="220" customWidth="1"/>
    <col min="13595" max="13595" width="2" style="220" customWidth="1"/>
    <col min="13596" max="13596" width="0.75" style="220" customWidth="1"/>
    <col min="13597" max="13599" width="1.125" style="220"/>
    <col min="13600" max="13600" width="0.625" style="220" customWidth="1"/>
    <col min="13601" max="13601" width="0.125" style="220" customWidth="1"/>
    <col min="13602" max="13602" width="0.25" style="220" customWidth="1"/>
    <col min="13603" max="13603" width="1.625" style="220" customWidth="1"/>
    <col min="13604" max="13604" width="1.125" style="220"/>
    <col min="13605" max="13605" width="1.875" style="220" customWidth="1"/>
    <col min="13606" max="13606" width="0.75" style="220" customWidth="1"/>
    <col min="13607" max="13607" width="0" style="220" hidden="1" customWidth="1"/>
    <col min="13608" max="13615" width="1.125" style="220"/>
    <col min="13616" max="13616" width="1" style="220" customWidth="1"/>
    <col min="13617" max="13617" width="1.625" style="220" customWidth="1"/>
    <col min="13618" max="13618" width="0.75" style="220" customWidth="1"/>
    <col min="13619" max="13621" width="1.125" style="220"/>
    <col min="13622" max="13622" width="1.75" style="220" customWidth="1"/>
    <col min="13623" max="13623" width="0.75" style="220" customWidth="1"/>
    <col min="13624" max="13624" width="1.5" style="220" customWidth="1"/>
    <col min="13625" max="13626" width="1.125" style="220"/>
    <col min="13627" max="13627" width="1.75" style="220" customWidth="1"/>
    <col min="13628" max="13628" width="0.75" style="220" customWidth="1"/>
    <col min="13629" max="13629" width="1.5" style="220" customWidth="1"/>
    <col min="13630" max="13630" width="1" style="220" customWidth="1"/>
    <col min="13631" max="13631" width="0.625" style="220" customWidth="1"/>
    <col min="13632" max="13632" width="2.375" style="220" customWidth="1"/>
    <col min="13633" max="13633" width="0.75" style="220" customWidth="1"/>
    <col min="13634" max="13636" width="1.125" style="220"/>
    <col min="13637" max="13637" width="1.625" style="220" customWidth="1"/>
    <col min="13638" max="13638" width="0.875" style="220" customWidth="1"/>
    <col min="13639" max="13641" width="1.125" style="220"/>
    <col min="13642" max="13642" width="1.625" style="220" customWidth="1"/>
    <col min="13643" max="13643" width="0.625" style="220" customWidth="1"/>
    <col min="13644" max="13645" width="1.125" style="220"/>
    <col min="13646" max="13646" width="2.625" style="220" customWidth="1"/>
    <col min="13647" max="13647" width="1.5" style="220" customWidth="1"/>
    <col min="13648" max="13648" width="0.875" style="220" customWidth="1"/>
    <col min="13649" max="13649" width="0.625" style="220" customWidth="1"/>
    <col min="13650" max="13650" width="1.5" style="220" customWidth="1"/>
    <col min="13651" max="13651" width="1.125" style="220"/>
    <col min="13652" max="13652" width="1.875" style="220" customWidth="1"/>
    <col min="13653" max="13655" width="1.125" style="220"/>
    <col min="13656" max="13656" width="0.625" style="220" customWidth="1"/>
    <col min="13657" max="13657" width="0.5" style="220" customWidth="1"/>
    <col min="13658" max="13658" width="0.25" style="220" customWidth="1"/>
    <col min="13659" max="13659" width="0.5" style="220" customWidth="1"/>
    <col min="13660" max="13660" width="1.125" style="220"/>
    <col min="13661" max="13661" width="2.875" style="220" customWidth="1"/>
    <col min="13662" max="13815" width="1.125" style="220"/>
    <col min="13816" max="13816" width="0" style="220" hidden="1" customWidth="1"/>
    <col min="13817" max="13824" width="1.125" style="220"/>
    <col min="13825" max="13825" width="0.625" style="220" customWidth="1"/>
    <col min="13826" max="13826" width="2" style="220" customWidth="1"/>
    <col min="13827" max="13827" width="0.625" style="220" customWidth="1"/>
    <col min="13828" max="13828" width="1.125" style="220"/>
    <col min="13829" max="13829" width="1.5" style="220" customWidth="1"/>
    <col min="13830" max="13830" width="1.375" style="220" customWidth="1"/>
    <col min="13831" max="13831" width="2" style="220" customWidth="1"/>
    <col min="13832" max="13832" width="0.75" style="220" customWidth="1"/>
    <col min="13833" max="13833" width="1.125" style="220"/>
    <col min="13834" max="13834" width="2.375" style="220" customWidth="1"/>
    <col min="13835" max="13835" width="0.625" style="220" customWidth="1"/>
    <col min="13836" max="13836" width="4.375" style="220" customWidth="1"/>
    <col min="13837" max="13837" width="0.875" style="220" customWidth="1"/>
    <col min="13838" max="13838" width="1.125" style="220"/>
    <col min="13839" max="13839" width="1.5" style="220" customWidth="1"/>
    <col min="13840" max="13840" width="0.5" style="220" customWidth="1"/>
    <col min="13841" max="13841" width="2.375" style="220" customWidth="1"/>
    <col min="13842" max="13842" width="0.75" style="220" customWidth="1"/>
    <col min="13843" max="13844" width="1.125" style="220"/>
    <col min="13845" max="13845" width="0.625" style="220" customWidth="1"/>
    <col min="13846" max="13846" width="3.125" style="220" customWidth="1"/>
    <col min="13847" max="13847" width="0.625" style="220" customWidth="1"/>
    <col min="13848" max="13849" width="1.125" style="220"/>
    <col min="13850" max="13850" width="0.625" style="220" customWidth="1"/>
    <col min="13851" max="13851" width="2" style="220" customWidth="1"/>
    <col min="13852" max="13852" width="0.75" style="220" customWidth="1"/>
    <col min="13853" max="13855" width="1.125" style="220"/>
    <col min="13856" max="13856" width="0.625" style="220" customWidth="1"/>
    <col min="13857" max="13857" width="0.125" style="220" customWidth="1"/>
    <col min="13858" max="13858" width="0.25" style="220" customWidth="1"/>
    <col min="13859" max="13859" width="1.625" style="220" customWidth="1"/>
    <col min="13860" max="13860" width="1.125" style="220"/>
    <col min="13861" max="13861" width="1.875" style="220" customWidth="1"/>
    <col min="13862" max="13862" width="0.75" style="220" customWidth="1"/>
    <col min="13863" max="13863" width="0" style="220" hidden="1" customWidth="1"/>
    <col min="13864" max="13871" width="1.125" style="220"/>
    <col min="13872" max="13872" width="1" style="220" customWidth="1"/>
    <col min="13873" max="13873" width="1.625" style="220" customWidth="1"/>
    <col min="13874" max="13874" width="0.75" style="220" customWidth="1"/>
    <col min="13875" max="13877" width="1.125" style="220"/>
    <col min="13878" max="13878" width="1.75" style="220" customWidth="1"/>
    <col min="13879" max="13879" width="0.75" style="220" customWidth="1"/>
    <col min="13880" max="13880" width="1.5" style="220" customWidth="1"/>
    <col min="13881" max="13882" width="1.125" style="220"/>
    <col min="13883" max="13883" width="1.75" style="220" customWidth="1"/>
    <col min="13884" max="13884" width="0.75" style="220" customWidth="1"/>
    <col min="13885" max="13885" width="1.5" style="220" customWidth="1"/>
    <col min="13886" max="13886" width="1" style="220" customWidth="1"/>
    <col min="13887" max="13887" width="0.625" style="220" customWidth="1"/>
    <col min="13888" max="13888" width="2.375" style="220" customWidth="1"/>
    <col min="13889" max="13889" width="0.75" style="220" customWidth="1"/>
    <col min="13890" max="13892" width="1.125" style="220"/>
    <col min="13893" max="13893" width="1.625" style="220" customWidth="1"/>
    <col min="13894" max="13894" width="0.875" style="220" customWidth="1"/>
    <col min="13895" max="13897" width="1.125" style="220"/>
    <col min="13898" max="13898" width="1.625" style="220" customWidth="1"/>
    <col min="13899" max="13899" width="0.625" style="220" customWidth="1"/>
    <col min="13900" max="13901" width="1.125" style="220"/>
    <col min="13902" max="13902" width="2.625" style="220" customWidth="1"/>
    <col min="13903" max="13903" width="1.5" style="220" customWidth="1"/>
    <col min="13904" max="13904" width="0.875" style="220" customWidth="1"/>
    <col min="13905" max="13905" width="0.625" style="220" customWidth="1"/>
    <col min="13906" max="13906" width="1.5" style="220" customWidth="1"/>
    <col min="13907" max="13907" width="1.125" style="220"/>
    <col min="13908" max="13908" width="1.875" style="220" customWidth="1"/>
    <col min="13909" max="13911" width="1.125" style="220"/>
    <col min="13912" max="13912" width="0.625" style="220" customWidth="1"/>
    <col min="13913" max="13913" width="0.5" style="220" customWidth="1"/>
    <col min="13914" max="13914" width="0.25" style="220" customWidth="1"/>
    <col min="13915" max="13915" width="0.5" style="220" customWidth="1"/>
    <col min="13916" max="13916" width="1.125" style="220"/>
    <col min="13917" max="13917" width="2.875" style="220" customWidth="1"/>
    <col min="13918" max="14071" width="1.125" style="220"/>
    <col min="14072" max="14072" width="0" style="220" hidden="1" customWidth="1"/>
    <col min="14073" max="14080" width="1.125" style="220"/>
    <col min="14081" max="14081" width="0.625" style="220" customWidth="1"/>
    <col min="14082" max="14082" width="2" style="220" customWidth="1"/>
    <col min="14083" max="14083" width="0.625" style="220" customWidth="1"/>
    <col min="14084" max="14084" width="1.125" style="220"/>
    <col min="14085" max="14085" width="1.5" style="220" customWidth="1"/>
    <col min="14086" max="14086" width="1.375" style="220" customWidth="1"/>
    <col min="14087" max="14087" width="2" style="220" customWidth="1"/>
    <col min="14088" max="14088" width="0.75" style="220" customWidth="1"/>
    <col min="14089" max="14089" width="1.125" style="220"/>
    <col min="14090" max="14090" width="2.375" style="220" customWidth="1"/>
    <col min="14091" max="14091" width="0.625" style="220" customWidth="1"/>
    <col min="14092" max="14092" width="4.375" style="220" customWidth="1"/>
    <col min="14093" max="14093" width="0.875" style="220" customWidth="1"/>
    <col min="14094" max="14094" width="1.125" style="220"/>
    <col min="14095" max="14095" width="1.5" style="220" customWidth="1"/>
    <col min="14096" max="14096" width="0.5" style="220" customWidth="1"/>
    <col min="14097" max="14097" width="2.375" style="220" customWidth="1"/>
    <col min="14098" max="14098" width="0.75" style="220" customWidth="1"/>
    <col min="14099" max="14100" width="1.125" style="220"/>
    <col min="14101" max="14101" width="0.625" style="220" customWidth="1"/>
    <col min="14102" max="14102" width="3.125" style="220" customWidth="1"/>
    <col min="14103" max="14103" width="0.625" style="220" customWidth="1"/>
    <col min="14104" max="14105" width="1.125" style="220"/>
    <col min="14106" max="14106" width="0.625" style="220" customWidth="1"/>
    <col min="14107" max="14107" width="2" style="220" customWidth="1"/>
    <col min="14108" max="14108" width="0.75" style="220" customWidth="1"/>
    <col min="14109" max="14111" width="1.125" style="220"/>
    <col min="14112" max="14112" width="0.625" style="220" customWidth="1"/>
    <col min="14113" max="14113" width="0.125" style="220" customWidth="1"/>
    <col min="14114" max="14114" width="0.25" style="220" customWidth="1"/>
    <col min="14115" max="14115" width="1.625" style="220" customWidth="1"/>
    <col min="14116" max="14116" width="1.125" style="220"/>
    <col min="14117" max="14117" width="1.875" style="220" customWidth="1"/>
    <col min="14118" max="14118" width="0.75" style="220" customWidth="1"/>
    <col min="14119" max="14119" width="0" style="220" hidden="1" customWidth="1"/>
    <col min="14120" max="14127" width="1.125" style="220"/>
    <col min="14128" max="14128" width="1" style="220" customWidth="1"/>
    <col min="14129" max="14129" width="1.625" style="220" customWidth="1"/>
    <col min="14130" max="14130" width="0.75" style="220" customWidth="1"/>
    <col min="14131" max="14133" width="1.125" style="220"/>
    <col min="14134" max="14134" width="1.75" style="220" customWidth="1"/>
    <col min="14135" max="14135" width="0.75" style="220" customWidth="1"/>
    <col min="14136" max="14136" width="1.5" style="220" customWidth="1"/>
    <col min="14137" max="14138" width="1.125" style="220"/>
    <col min="14139" max="14139" width="1.75" style="220" customWidth="1"/>
    <col min="14140" max="14140" width="0.75" style="220" customWidth="1"/>
    <col min="14141" max="14141" width="1.5" style="220" customWidth="1"/>
    <col min="14142" max="14142" width="1" style="220" customWidth="1"/>
    <col min="14143" max="14143" width="0.625" style="220" customWidth="1"/>
    <col min="14144" max="14144" width="2.375" style="220" customWidth="1"/>
    <col min="14145" max="14145" width="0.75" style="220" customWidth="1"/>
    <col min="14146" max="14148" width="1.125" style="220"/>
    <col min="14149" max="14149" width="1.625" style="220" customWidth="1"/>
    <col min="14150" max="14150" width="0.875" style="220" customWidth="1"/>
    <col min="14151" max="14153" width="1.125" style="220"/>
    <col min="14154" max="14154" width="1.625" style="220" customWidth="1"/>
    <col min="14155" max="14155" width="0.625" style="220" customWidth="1"/>
    <col min="14156" max="14157" width="1.125" style="220"/>
    <col min="14158" max="14158" width="2.625" style="220" customWidth="1"/>
    <col min="14159" max="14159" width="1.5" style="220" customWidth="1"/>
    <col min="14160" max="14160" width="0.875" style="220" customWidth="1"/>
    <col min="14161" max="14161" width="0.625" style="220" customWidth="1"/>
    <col min="14162" max="14162" width="1.5" style="220" customWidth="1"/>
    <col min="14163" max="14163" width="1.125" style="220"/>
    <col min="14164" max="14164" width="1.875" style="220" customWidth="1"/>
    <col min="14165" max="14167" width="1.125" style="220"/>
    <col min="14168" max="14168" width="0.625" style="220" customWidth="1"/>
    <col min="14169" max="14169" width="0.5" style="220" customWidth="1"/>
    <col min="14170" max="14170" width="0.25" style="220" customWidth="1"/>
    <col min="14171" max="14171" width="0.5" style="220" customWidth="1"/>
    <col min="14172" max="14172" width="1.125" style="220"/>
    <col min="14173" max="14173" width="2.875" style="220" customWidth="1"/>
    <col min="14174" max="14327" width="1.125" style="220"/>
    <col min="14328" max="14328" width="0" style="220" hidden="1" customWidth="1"/>
    <col min="14329" max="14336" width="1.125" style="220"/>
    <col min="14337" max="14337" width="0.625" style="220" customWidth="1"/>
    <col min="14338" max="14338" width="2" style="220" customWidth="1"/>
    <col min="14339" max="14339" width="0.625" style="220" customWidth="1"/>
    <col min="14340" max="14340" width="1.125" style="220"/>
    <col min="14341" max="14341" width="1.5" style="220" customWidth="1"/>
    <col min="14342" max="14342" width="1.375" style="220" customWidth="1"/>
    <col min="14343" max="14343" width="2" style="220" customWidth="1"/>
    <col min="14344" max="14344" width="0.75" style="220" customWidth="1"/>
    <col min="14345" max="14345" width="1.125" style="220"/>
    <col min="14346" max="14346" width="2.375" style="220" customWidth="1"/>
    <col min="14347" max="14347" width="0.625" style="220" customWidth="1"/>
    <col min="14348" max="14348" width="4.375" style="220" customWidth="1"/>
    <col min="14349" max="14349" width="0.875" style="220" customWidth="1"/>
    <col min="14350" max="14350" width="1.125" style="220"/>
    <col min="14351" max="14351" width="1.5" style="220" customWidth="1"/>
    <col min="14352" max="14352" width="0.5" style="220" customWidth="1"/>
    <col min="14353" max="14353" width="2.375" style="220" customWidth="1"/>
    <col min="14354" max="14354" width="0.75" style="220" customWidth="1"/>
    <col min="14355" max="14356" width="1.125" style="220"/>
    <col min="14357" max="14357" width="0.625" style="220" customWidth="1"/>
    <col min="14358" max="14358" width="3.125" style="220" customWidth="1"/>
    <col min="14359" max="14359" width="0.625" style="220" customWidth="1"/>
    <col min="14360" max="14361" width="1.125" style="220"/>
    <col min="14362" max="14362" width="0.625" style="220" customWidth="1"/>
    <col min="14363" max="14363" width="2" style="220" customWidth="1"/>
    <col min="14364" max="14364" width="0.75" style="220" customWidth="1"/>
    <col min="14365" max="14367" width="1.125" style="220"/>
    <col min="14368" max="14368" width="0.625" style="220" customWidth="1"/>
    <col min="14369" max="14369" width="0.125" style="220" customWidth="1"/>
    <col min="14370" max="14370" width="0.25" style="220" customWidth="1"/>
    <col min="14371" max="14371" width="1.625" style="220" customWidth="1"/>
    <col min="14372" max="14372" width="1.125" style="220"/>
    <col min="14373" max="14373" width="1.875" style="220" customWidth="1"/>
    <col min="14374" max="14374" width="0.75" style="220" customWidth="1"/>
    <col min="14375" max="14375" width="0" style="220" hidden="1" customWidth="1"/>
    <col min="14376" max="14383" width="1.125" style="220"/>
    <col min="14384" max="14384" width="1" style="220" customWidth="1"/>
    <col min="14385" max="14385" width="1.625" style="220" customWidth="1"/>
    <col min="14386" max="14386" width="0.75" style="220" customWidth="1"/>
    <col min="14387" max="14389" width="1.125" style="220"/>
    <col min="14390" max="14390" width="1.75" style="220" customWidth="1"/>
    <col min="14391" max="14391" width="0.75" style="220" customWidth="1"/>
    <col min="14392" max="14392" width="1.5" style="220" customWidth="1"/>
    <col min="14393" max="14394" width="1.125" style="220"/>
    <col min="14395" max="14395" width="1.75" style="220" customWidth="1"/>
    <col min="14396" max="14396" width="0.75" style="220" customWidth="1"/>
    <col min="14397" max="14397" width="1.5" style="220" customWidth="1"/>
    <col min="14398" max="14398" width="1" style="220" customWidth="1"/>
    <col min="14399" max="14399" width="0.625" style="220" customWidth="1"/>
    <col min="14400" max="14400" width="2.375" style="220" customWidth="1"/>
    <col min="14401" max="14401" width="0.75" style="220" customWidth="1"/>
    <col min="14402" max="14404" width="1.125" style="220"/>
    <col min="14405" max="14405" width="1.625" style="220" customWidth="1"/>
    <col min="14406" max="14406" width="0.875" style="220" customWidth="1"/>
    <col min="14407" max="14409" width="1.125" style="220"/>
    <col min="14410" max="14410" width="1.625" style="220" customWidth="1"/>
    <col min="14411" max="14411" width="0.625" style="220" customWidth="1"/>
    <col min="14412" max="14413" width="1.125" style="220"/>
    <col min="14414" max="14414" width="2.625" style="220" customWidth="1"/>
    <col min="14415" max="14415" width="1.5" style="220" customWidth="1"/>
    <col min="14416" max="14416" width="0.875" style="220" customWidth="1"/>
    <col min="14417" max="14417" width="0.625" style="220" customWidth="1"/>
    <col min="14418" max="14418" width="1.5" style="220" customWidth="1"/>
    <col min="14419" max="14419" width="1.125" style="220"/>
    <col min="14420" max="14420" width="1.875" style="220" customWidth="1"/>
    <col min="14421" max="14423" width="1.125" style="220"/>
    <col min="14424" max="14424" width="0.625" style="220" customWidth="1"/>
    <col min="14425" max="14425" width="0.5" style="220" customWidth="1"/>
    <col min="14426" max="14426" width="0.25" style="220" customWidth="1"/>
    <col min="14427" max="14427" width="0.5" style="220" customWidth="1"/>
    <col min="14428" max="14428" width="1.125" style="220"/>
    <col min="14429" max="14429" width="2.875" style="220" customWidth="1"/>
    <col min="14430" max="14583" width="1.125" style="220"/>
    <col min="14584" max="14584" width="0" style="220" hidden="1" customWidth="1"/>
    <col min="14585" max="14592" width="1.125" style="220"/>
    <col min="14593" max="14593" width="0.625" style="220" customWidth="1"/>
    <col min="14594" max="14594" width="2" style="220" customWidth="1"/>
    <col min="14595" max="14595" width="0.625" style="220" customWidth="1"/>
    <col min="14596" max="14596" width="1.125" style="220"/>
    <col min="14597" max="14597" width="1.5" style="220" customWidth="1"/>
    <col min="14598" max="14598" width="1.375" style="220" customWidth="1"/>
    <col min="14599" max="14599" width="2" style="220" customWidth="1"/>
    <col min="14600" max="14600" width="0.75" style="220" customWidth="1"/>
    <col min="14601" max="14601" width="1.125" style="220"/>
    <col min="14602" max="14602" width="2.375" style="220" customWidth="1"/>
    <col min="14603" max="14603" width="0.625" style="220" customWidth="1"/>
    <col min="14604" max="14604" width="4.375" style="220" customWidth="1"/>
    <col min="14605" max="14605" width="0.875" style="220" customWidth="1"/>
    <col min="14606" max="14606" width="1.125" style="220"/>
    <col min="14607" max="14607" width="1.5" style="220" customWidth="1"/>
    <col min="14608" max="14608" width="0.5" style="220" customWidth="1"/>
    <col min="14609" max="14609" width="2.375" style="220" customWidth="1"/>
    <col min="14610" max="14610" width="0.75" style="220" customWidth="1"/>
    <col min="14611" max="14612" width="1.125" style="220"/>
    <col min="14613" max="14613" width="0.625" style="220" customWidth="1"/>
    <col min="14614" max="14614" width="3.125" style="220" customWidth="1"/>
    <col min="14615" max="14615" width="0.625" style="220" customWidth="1"/>
    <col min="14616" max="14617" width="1.125" style="220"/>
    <col min="14618" max="14618" width="0.625" style="220" customWidth="1"/>
    <col min="14619" max="14619" width="2" style="220" customWidth="1"/>
    <col min="14620" max="14620" width="0.75" style="220" customWidth="1"/>
    <col min="14621" max="14623" width="1.125" style="220"/>
    <col min="14624" max="14624" width="0.625" style="220" customWidth="1"/>
    <col min="14625" max="14625" width="0.125" style="220" customWidth="1"/>
    <col min="14626" max="14626" width="0.25" style="220" customWidth="1"/>
    <col min="14627" max="14627" width="1.625" style="220" customWidth="1"/>
    <col min="14628" max="14628" width="1.125" style="220"/>
    <col min="14629" max="14629" width="1.875" style="220" customWidth="1"/>
    <col min="14630" max="14630" width="0.75" style="220" customWidth="1"/>
    <col min="14631" max="14631" width="0" style="220" hidden="1" customWidth="1"/>
    <col min="14632" max="14639" width="1.125" style="220"/>
    <col min="14640" max="14640" width="1" style="220" customWidth="1"/>
    <col min="14641" max="14641" width="1.625" style="220" customWidth="1"/>
    <col min="14642" max="14642" width="0.75" style="220" customWidth="1"/>
    <col min="14643" max="14645" width="1.125" style="220"/>
    <col min="14646" max="14646" width="1.75" style="220" customWidth="1"/>
    <col min="14647" max="14647" width="0.75" style="220" customWidth="1"/>
    <col min="14648" max="14648" width="1.5" style="220" customWidth="1"/>
    <col min="14649" max="14650" width="1.125" style="220"/>
    <col min="14651" max="14651" width="1.75" style="220" customWidth="1"/>
    <col min="14652" max="14652" width="0.75" style="220" customWidth="1"/>
    <col min="14653" max="14653" width="1.5" style="220" customWidth="1"/>
    <col min="14654" max="14654" width="1" style="220" customWidth="1"/>
    <col min="14655" max="14655" width="0.625" style="220" customWidth="1"/>
    <col min="14656" max="14656" width="2.375" style="220" customWidth="1"/>
    <col min="14657" max="14657" width="0.75" style="220" customWidth="1"/>
    <col min="14658" max="14660" width="1.125" style="220"/>
    <col min="14661" max="14661" width="1.625" style="220" customWidth="1"/>
    <col min="14662" max="14662" width="0.875" style="220" customWidth="1"/>
    <col min="14663" max="14665" width="1.125" style="220"/>
    <col min="14666" max="14666" width="1.625" style="220" customWidth="1"/>
    <col min="14667" max="14667" width="0.625" style="220" customWidth="1"/>
    <col min="14668" max="14669" width="1.125" style="220"/>
    <col min="14670" max="14670" width="2.625" style="220" customWidth="1"/>
    <col min="14671" max="14671" width="1.5" style="220" customWidth="1"/>
    <col min="14672" max="14672" width="0.875" style="220" customWidth="1"/>
    <col min="14673" max="14673" width="0.625" style="220" customWidth="1"/>
    <col min="14674" max="14674" width="1.5" style="220" customWidth="1"/>
    <col min="14675" max="14675" width="1.125" style="220"/>
    <col min="14676" max="14676" width="1.875" style="220" customWidth="1"/>
    <col min="14677" max="14679" width="1.125" style="220"/>
    <col min="14680" max="14680" width="0.625" style="220" customWidth="1"/>
    <col min="14681" max="14681" width="0.5" style="220" customWidth="1"/>
    <col min="14682" max="14682" width="0.25" style="220" customWidth="1"/>
    <col min="14683" max="14683" width="0.5" style="220" customWidth="1"/>
    <col min="14684" max="14684" width="1.125" style="220"/>
    <col min="14685" max="14685" width="2.875" style="220" customWidth="1"/>
    <col min="14686" max="14839" width="1.125" style="220"/>
    <col min="14840" max="14840" width="0" style="220" hidden="1" customWidth="1"/>
    <col min="14841" max="14848" width="1.125" style="220"/>
    <col min="14849" max="14849" width="0.625" style="220" customWidth="1"/>
    <col min="14850" max="14850" width="2" style="220" customWidth="1"/>
    <col min="14851" max="14851" width="0.625" style="220" customWidth="1"/>
    <col min="14852" max="14852" width="1.125" style="220"/>
    <col min="14853" max="14853" width="1.5" style="220" customWidth="1"/>
    <col min="14854" max="14854" width="1.375" style="220" customWidth="1"/>
    <col min="14855" max="14855" width="2" style="220" customWidth="1"/>
    <col min="14856" max="14856" width="0.75" style="220" customWidth="1"/>
    <col min="14857" max="14857" width="1.125" style="220"/>
    <col min="14858" max="14858" width="2.375" style="220" customWidth="1"/>
    <col min="14859" max="14859" width="0.625" style="220" customWidth="1"/>
    <col min="14860" max="14860" width="4.375" style="220" customWidth="1"/>
    <col min="14861" max="14861" width="0.875" style="220" customWidth="1"/>
    <col min="14862" max="14862" width="1.125" style="220"/>
    <col min="14863" max="14863" width="1.5" style="220" customWidth="1"/>
    <col min="14864" max="14864" width="0.5" style="220" customWidth="1"/>
    <col min="14865" max="14865" width="2.375" style="220" customWidth="1"/>
    <col min="14866" max="14866" width="0.75" style="220" customWidth="1"/>
    <col min="14867" max="14868" width="1.125" style="220"/>
    <col min="14869" max="14869" width="0.625" style="220" customWidth="1"/>
    <col min="14870" max="14870" width="3.125" style="220" customWidth="1"/>
    <col min="14871" max="14871" width="0.625" style="220" customWidth="1"/>
    <col min="14872" max="14873" width="1.125" style="220"/>
    <col min="14874" max="14874" width="0.625" style="220" customWidth="1"/>
    <col min="14875" max="14875" width="2" style="220" customWidth="1"/>
    <col min="14876" max="14876" width="0.75" style="220" customWidth="1"/>
    <col min="14877" max="14879" width="1.125" style="220"/>
    <col min="14880" max="14880" width="0.625" style="220" customWidth="1"/>
    <col min="14881" max="14881" width="0.125" style="220" customWidth="1"/>
    <col min="14882" max="14882" width="0.25" style="220" customWidth="1"/>
    <col min="14883" max="14883" width="1.625" style="220" customWidth="1"/>
    <col min="14884" max="14884" width="1.125" style="220"/>
    <col min="14885" max="14885" width="1.875" style="220" customWidth="1"/>
    <col min="14886" max="14886" width="0.75" style="220" customWidth="1"/>
    <col min="14887" max="14887" width="0" style="220" hidden="1" customWidth="1"/>
    <col min="14888" max="14895" width="1.125" style="220"/>
    <col min="14896" max="14896" width="1" style="220" customWidth="1"/>
    <col min="14897" max="14897" width="1.625" style="220" customWidth="1"/>
    <col min="14898" max="14898" width="0.75" style="220" customWidth="1"/>
    <col min="14899" max="14901" width="1.125" style="220"/>
    <col min="14902" max="14902" width="1.75" style="220" customWidth="1"/>
    <col min="14903" max="14903" width="0.75" style="220" customWidth="1"/>
    <col min="14904" max="14904" width="1.5" style="220" customWidth="1"/>
    <col min="14905" max="14906" width="1.125" style="220"/>
    <col min="14907" max="14907" width="1.75" style="220" customWidth="1"/>
    <col min="14908" max="14908" width="0.75" style="220" customWidth="1"/>
    <col min="14909" max="14909" width="1.5" style="220" customWidth="1"/>
    <col min="14910" max="14910" width="1" style="220" customWidth="1"/>
    <col min="14911" max="14911" width="0.625" style="220" customWidth="1"/>
    <col min="14912" max="14912" width="2.375" style="220" customWidth="1"/>
    <col min="14913" max="14913" width="0.75" style="220" customWidth="1"/>
    <col min="14914" max="14916" width="1.125" style="220"/>
    <col min="14917" max="14917" width="1.625" style="220" customWidth="1"/>
    <col min="14918" max="14918" width="0.875" style="220" customWidth="1"/>
    <col min="14919" max="14921" width="1.125" style="220"/>
    <col min="14922" max="14922" width="1.625" style="220" customWidth="1"/>
    <col min="14923" max="14923" width="0.625" style="220" customWidth="1"/>
    <col min="14924" max="14925" width="1.125" style="220"/>
    <col min="14926" max="14926" width="2.625" style="220" customWidth="1"/>
    <col min="14927" max="14927" width="1.5" style="220" customWidth="1"/>
    <col min="14928" max="14928" width="0.875" style="220" customWidth="1"/>
    <col min="14929" max="14929" width="0.625" style="220" customWidth="1"/>
    <col min="14930" max="14930" width="1.5" style="220" customWidth="1"/>
    <col min="14931" max="14931" width="1.125" style="220"/>
    <col min="14932" max="14932" width="1.875" style="220" customWidth="1"/>
    <col min="14933" max="14935" width="1.125" style="220"/>
    <col min="14936" max="14936" width="0.625" style="220" customWidth="1"/>
    <col min="14937" max="14937" width="0.5" style="220" customWidth="1"/>
    <col min="14938" max="14938" width="0.25" style="220" customWidth="1"/>
    <col min="14939" max="14939" width="0.5" style="220" customWidth="1"/>
    <col min="14940" max="14940" width="1.125" style="220"/>
    <col min="14941" max="14941" width="2.875" style="220" customWidth="1"/>
    <col min="14942" max="15095" width="1.125" style="220"/>
    <col min="15096" max="15096" width="0" style="220" hidden="1" customWidth="1"/>
    <col min="15097" max="15104" width="1.125" style="220"/>
    <col min="15105" max="15105" width="0.625" style="220" customWidth="1"/>
    <col min="15106" max="15106" width="2" style="220" customWidth="1"/>
    <col min="15107" max="15107" width="0.625" style="220" customWidth="1"/>
    <col min="15108" max="15108" width="1.125" style="220"/>
    <col min="15109" max="15109" width="1.5" style="220" customWidth="1"/>
    <col min="15110" max="15110" width="1.375" style="220" customWidth="1"/>
    <col min="15111" max="15111" width="2" style="220" customWidth="1"/>
    <col min="15112" max="15112" width="0.75" style="220" customWidth="1"/>
    <col min="15113" max="15113" width="1.125" style="220"/>
    <col min="15114" max="15114" width="2.375" style="220" customWidth="1"/>
    <col min="15115" max="15115" width="0.625" style="220" customWidth="1"/>
    <col min="15116" max="15116" width="4.375" style="220" customWidth="1"/>
    <col min="15117" max="15117" width="0.875" style="220" customWidth="1"/>
    <col min="15118" max="15118" width="1.125" style="220"/>
    <col min="15119" max="15119" width="1.5" style="220" customWidth="1"/>
    <col min="15120" max="15120" width="0.5" style="220" customWidth="1"/>
    <col min="15121" max="15121" width="2.375" style="220" customWidth="1"/>
    <col min="15122" max="15122" width="0.75" style="220" customWidth="1"/>
    <col min="15123" max="15124" width="1.125" style="220"/>
    <col min="15125" max="15125" width="0.625" style="220" customWidth="1"/>
    <col min="15126" max="15126" width="3.125" style="220" customWidth="1"/>
    <col min="15127" max="15127" width="0.625" style="220" customWidth="1"/>
    <col min="15128" max="15129" width="1.125" style="220"/>
    <col min="15130" max="15130" width="0.625" style="220" customWidth="1"/>
    <col min="15131" max="15131" width="2" style="220" customWidth="1"/>
    <col min="15132" max="15132" width="0.75" style="220" customWidth="1"/>
    <col min="15133" max="15135" width="1.125" style="220"/>
    <col min="15136" max="15136" width="0.625" style="220" customWidth="1"/>
    <col min="15137" max="15137" width="0.125" style="220" customWidth="1"/>
    <col min="15138" max="15138" width="0.25" style="220" customWidth="1"/>
    <col min="15139" max="15139" width="1.625" style="220" customWidth="1"/>
    <col min="15140" max="15140" width="1.125" style="220"/>
    <col min="15141" max="15141" width="1.875" style="220" customWidth="1"/>
    <col min="15142" max="15142" width="0.75" style="220" customWidth="1"/>
    <col min="15143" max="15143" width="0" style="220" hidden="1" customWidth="1"/>
    <col min="15144" max="15151" width="1.125" style="220"/>
    <col min="15152" max="15152" width="1" style="220" customWidth="1"/>
    <col min="15153" max="15153" width="1.625" style="220" customWidth="1"/>
    <col min="15154" max="15154" width="0.75" style="220" customWidth="1"/>
    <col min="15155" max="15157" width="1.125" style="220"/>
    <col min="15158" max="15158" width="1.75" style="220" customWidth="1"/>
    <col min="15159" max="15159" width="0.75" style="220" customWidth="1"/>
    <col min="15160" max="15160" width="1.5" style="220" customWidth="1"/>
    <col min="15161" max="15162" width="1.125" style="220"/>
    <col min="15163" max="15163" width="1.75" style="220" customWidth="1"/>
    <col min="15164" max="15164" width="0.75" style="220" customWidth="1"/>
    <col min="15165" max="15165" width="1.5" style="220" customWidth="1"/>
    <col min="15166" max="15166" width="1" style="220" customWidth="1"/>
    <col min="15167" max="15167" width="0.625" style="220" customWidth="1"/>
    <col min="15168" max="15168" width="2.375" style="220" customWidth="1"/>
    <col min="15169" max="15169" width="0.75" style="220" customWidth="1"/>
    <col min="15170" max="15172" width="1.125" style="220"/>
    <col min="15173" max="15173" width="1.625" style="220" customWidth="1"/>
    <col min="15174" max="15174" width="0.875" style="220" customWidth="1"/>
    <col min="15175" max="15177" width="1.125" style="220"/>
    <col min="15178" max="15178" width="1.625" style="220" customWidth="1"/>
    <col min="15179" max="15179" width="0.625" style="220" customWidth="1"/>
    <col min="15180" max="15181" width="1.125" style="220"/>
    <col min="15182" max="15182" width="2.625" style="220" customWidth="1"/>
    <col min="15183" max="15183" width="1.5" style="220" customWidth="1"/>
    <col min="15184" max="15184" width="0.875" style="220" customWidth="1"/>
    <col min="15185" max="15185" width="0.625" style="220" customWidth="1"/>
    <col min="15186" max="15186" width="1.5" style="220" customWidth="1"/>
    <col min="15187" max="15187" width="1.125" style="220"/>
    <col min="15188" max="15188" width="1.875" style="220" customWidth="1"/>
    <col min="15189" max="15191" width="1.125" style="220"/>
    <col min="15192" max="15192" width="0.625" style="220" customWidth="1"/>
    <col min="15193" max="15193" width="0.5" style="220" customWidth="1"/>
    <col min="15194" max="15194" width="0.25" style="220" customWidth="1"/>
    <col min="15195" max="15195" width="0.5" style="220" customWidth="1"/>
    <col min="15196" max="15196" width="1.125" style="220"/>
    <col min="15197" max="15197" width="2.875" style="220" customWidth="1"/>
    <col min="15198" max="15351" width="1.125" style="220"/>
    <col min="15352" max="15352" width="0" style="220" hidden="1" customWidth="1"/>
    <col min="15353" max="15360" width="1.125" style="220"/>
    <col min="15361" max="15361" width="0.625" style="220" customWidth="1"/>
    <col min="15362" max="15362" width="2" style="220" customWidth="1"/>
    <col min="15363" max="15363" width="0.625" style="220" customWidth="1"/>
    <col min="15364" max="15364" width="1.125" style="220"/>
    <col min="15365" max="15365" width="1.5" style="220" customWidth="1"/>
    <col min="15366" max="15366" width="1.375" style="220" customWidth="1"/>
    <col min="15367" max="15367" width="2" style="220" customWidth="1"/>
    <col min="15368" max="15368" width="0.75" style="220" customWidth="1"/>
    <col min="15369" max="15369" width="1.125" style="220"/>
    <col min="15370" max="15370" width="2.375" style="220" customWidth="1"/>
    <col min="15371" max="15371" width="0.625" style="220" customWidth="1"/>
    <col min="15372" max="15372" width="4.375" style="220" customWidth="1"/>
    <col min="15373" max="15373" width="0.875" style="220" customWidth="1"/>
    <col min="15374" max="15374" width="1.125" style="220"/>
    <col min="15375" max="15375" width="1.5" style="220" customWidth="1"/>
    <col min="15376" max="15376" width="0.5" style="220" customWidth="1"/>
    <col min="15377" max="15377" width="2.375" style="220" customWidth="1"/>
    <col min="15378" max="15378" width="0.75" style="220" customWidth="1"/>
    <col min="15379" max="15380" width="1.125" style="220"/>
    <col min="15381" max="15381" width="0.625" style="220" customWidth="1"/>
    <col min="15382" max="15382" width="3.125" style="220" customWidth="1"/>
    <col min="15383" max="15383" width="0.625" style="220" customWidth="1"/>
    <col min="15384" max="15385" width="1.125" style="220"/>
    <col min="15386" max="15386" width="0.625" style="220" customWidth="1"/>
    <col min="15387" max="15387" width="2" style="220" customWidth="1"/>
    <col min="15388" max="15388" width="0.75" style="220" customWidth="1"/>
    <col min="15389" max="15391" width="1.125" style="220"/>
    <col min="15392" max="15392" width="0.625" style="220" customWidth="1"/>
    <col min="15393" max="15393" width="0.125" style="220" customWidth="1"/>
    <col min="15394" max="15394" width="0.25" style="220" customWidth="1"/>
    <col min="15395" max="15395" width="1.625" style="220" customWidth="1"/>
    <col min="15396" max="15396" width="1.125" style="220"/>
    <col min="15397" max="15397" width="1.875" style="220" customWidth="1"/>
    <col min="15398" max="15398" width="0.75" style="220" customWidth="1"/>
    <col min="15399" max="15399" width="0" style="220" hidden="1" customWidth="1"/>
    <col min="15400" max="15407" width="1.125" style="220"/>
    <col min="15408" max="15408" width="1" style="220" customWidth="1"/>
    <col min="15409" max="15409" width="1.625" style="220" customWidth="1"/>
    <col min="15410" max="15410" width="0.75" style="220" customWidth="1"/>
    <col min="15411" max="15413" width="1.125" style="220"/>
    <col min="15414" max="15414" width="1.75" style="220" customWidth="1"/>
    <col min="15415" max="15415" width="0.75" style="220" customWidth="1"/>
    <col min="15416" max="15416" width="1.5" style="220" customWidth="1"/>
    <col min="15417" max="15418" width="1.125" style="220"/>
    <col min="15419" max="15419" width="1.75" style="220" customWidth="1"/>
    <col min="15420" max="15420" width="0.75" style="220" customWidth="1"/>
    <col min="15421" max="15421" width="1.5" style="220" customWidth="1"/>
    <col min="15422" max="15422" width="1" style="220" customWidth="1"/>
    <col min="15423" max="15423" width="0.625" style="220" customWidth="1"/>
    <col min="15424" max="15424" width="2.375" style="220" customWidth="1"/>
    <col min="15425" max="15425" width="0.75" style="220" customWidth="1"/>
    <col min="15426" max="15428" width="1.125" style="220"/>
    <col min="15429" max="15429" width="1.625" style="220" customWidth="1"/>
    <col min="15430" max="15430" width="0.875" style="220" customWidth="1"/>
    <col min="15431" max="15433" width="1.125" style="220"/>
    <col min="15434" max="15434" width="1.625" style="220" customWidth="1"/>
    <col min="15435" max="15435" width="0.625" style="220" customWidth="1"/>
    <col min="15436" max="15437" width="1.125" style="220"/>
    <col min="15438" max="15438" width="2.625" style="220" customWidth="1"/>
    <col min="15439" max="15439" width="1.5" style="220" customWidth="1"/>
    <col min="15440" max="15440" width="0.875" style="220" customWidth="1"/>
    <col min="15441" max="15441" width="0.625" style="220" customWidth="1"/>
    <col min="15442" max="15442" width="1.5" style="220" customWidth="1"/>
    <col min="15443" max="15443" width="1.125" style="220"/>
    <col min="15444" max="15444" width="1.875" style="220" customWidth="1"/>
    <col min="15445" max="15447" width="1.125" style="220"/>
    <col min="15448" max="15448" width="0.625" style="220" customWidth="1"/>
    <col min="15449" max="15449" width="0.5" style="220" customWidth="1"/>
    <col min="15450" max="15450" width="0.25" style="220" customWidth="1"/>
    <col min="15451" max="15451" width="0.5" style="220" customWidth="1"/>
    <col min="15452" max="15452" width="1.125" style="220"/>
    <col min="15453" max="15453" width="2.875" style="220" customWidth="1"/>
    <col min="15454" max="15607" width="1.125" style="220"/>
    <col min="15608" max="15608" width="0" style="220" hidden="1" customWidth="1"/>
    <col min="15609" max="15616" width="1.125" style="220"/>
    <col min="15617" max="15617" width="0.625" style="220" customWidth="1"/>
    <col min="15618" max="15618" width="2" style="220" customWidth="1"/>
    <col min="15619" max="15619" width="0.625" style="220" customWidth="1"/>
    <col min="15620" max="15620" width="1.125" style="220"/>
    <col min="15621" max="15621" width="1.5" style="220" customWidth="1"/>
    <col min="15622" max="15622" width="1.375" style="220" customWidth="1"/>
    <col min="15623" max="15623" width="2" style="220" customWidth="1"/>
    <col min="15624" max="15624" width="0.75" style="220" customWidth="1"/>
    <col min="15625" max="15625" width="1.125" style="220"/>
    <col min="15626" max="15626" width="2.375" style="220" customWidth="1"/>
    <col min="15627" max="15627" width="0.625" style="220" customWidth="1"/>
    <col min="15628" max="15628" width="4.375" style="220" customWidth="1"/>
    <col min="15629" max="15629" width="0.875" style="220" customWidth="1"/>
    <col min="15630" max="15630" width="1.125" style="220"/>
    <col min="15631" max="15631" width="1.5" style="220" customWidth="1"/>
    <col min="15632" max="15632" width="0.5" style="220" customWidth="1"/>
    <col min="15633" max="15633" width="2.375" style="220" customWidth="1"/>
    <col min="15634" max="15634" width="0.75" style="220" customWidth="1"/>
    <col min="15635" max="15636" width="1.125" style="220"/>
    <col min="15637" max="15637" width="0.625" style="220" customWidth="1"/>
    <col min="15638" max="15638" width="3.125" style="220" customWidth="1"/>
    <col min="15639" max="15639" width="0.625" style="220" customWidth="1"/>
    <col min="15640" max="15641" width="1.125" style="220"/>
    <col min="15642" max="15642" width="0.625" style="220" customWidth="1"/>
    <col min="15643" max="15643" width="2" style="220" customWidth="1"/>
    <col min="15644" max="15644" width="0.75" style="220" customWidth="1"/>
    <col min="15645" max="15647" width="1.125" style="220"/>
    <col min="15648" max="15648" width="0.625" style="220" customWidth="1"/>
    <col min="15649" max="15649" width="0.125" style="220" customWidth="1"/>
    <col min="15650" max="15650" width="0.25" style="220" customWidth="1"/>
    <col min="15651" max="15651" width="1.625" style="220" customWidth="1"/>
    <col min="15652" max="15652" width="1.125" style="220"/>
    <col min="15653" max="15653" width="1.875" style="220" customWidth="1"/>
    <col min="15654" max="15654" width="0.75" style="220" customWidth="1"/>
    <col min="15655" max="15655" width="0" style="220" hidden="1" customWidth="1"/>
    <col min="15656" max="15663" width="1.125" style="220"/>
    <col min="15664" max="15664" width="1" style="220" customWidth="1"/>
    <col min="15665" max="15665" width="1.625" style="220" customWidth="1"/>
    <col min="15666" max="15666" width="0.75" style="220" customWidth="1"/>
    <col min="15667" max="15669" width="1.125" style="220"/>
    <col min="15670" max="15670" width="1.75" style="220" customWidth="1"/>
    <col min="15671" max="15671" width="0.75" style="220" customWidth="1"/>
    <col min="15672" max="15672" width="1.5" style="220" customWidth="1"/>
    <col min="15673" max="15674" width="1.125" style="220"/>
    <col min="15675" max="15675" width="1.75" style="220" customWidth="1"/>
    <col min="15676" max="15676" width="0.75" style="220" customWidth="1"/>
    <col min="15677" max="15677" width="1.5" style="220" customWidth="1"/>
    <col min="15678" max="15678" width="1" style="220" customWidth="1"/>
    <col min="15679" max="15679" width="0.625" style="220" customWidth="1"/>
    <col min="15680" max="15680" width="2.375" style="220" customWidth="1"/>
    <col min="15681" max="15681" width="0.75" style="220" customWidth="1"/>
    <col min="15682" max="15684" width="1.125" style="220"/>
    <col min="15685" max="15685" width="1.625" style="220" customWidth="1"/>
    <col min="15686" max="15686" width="0.875" style="220" customWidth="1"/>
    <col min="15687" max="15689" width="1.125" style="220"/>
    <col min="15690" max="15690" width="1.625" style="220" customWidth="1"/>
    <col min="15691" max="15691" width="0.625" style="220" customWidth="1"/>
    <col min="15692" max="15693" width="1.125" style="220"/>
    <col min="15694" max="15694" width="2.625" style="220" customWidth="1"/>
    <col min="15695" max="15695" width="1.5" style="220" customWidth="1"/>
    <col min="15696" max="15696" width="0.875" style="220" customWidth="1"/>
    <col min="15697" max="15697" width="0.625" style="220" customWidth="1"/>
    <col min="15698" max="15698" width="1.5" style="220" customWidth="1"/>
    <col min="15699" max="15699" width="1.125" style="220"/>
    <col min="15700" max="15700" width="1.875" style="220" customWidth="1"/>
    <col min="15701" max="15703" width="1.125" style="220"/>
    <col min="15704" max="15704" width="0.625" style="220" customWidth="1"/>
    <col min="15705" max="15705" width="0.5" style="220" customWidth="1"/>
    <col min="15706" max="15706" width="0.25" style="220" customWidth="1"/>
    <col min="15707" max="15707" width="0.5" style="220" customWidth="1"/>
    <col min="15708" max="15708" width="1.125" style="220"/>
    <col min="15709" max="15709" width="2.875" style="220" customWidth="1"/>
    <col min="15710" max="15863" width="1.125" style="220"/>
    <col min="15864" max="15864" width="0" style="220" hidden="1" customWidth="1"/>
    <col min="15865" max="15872" width="1.125" style="220"/>
    <col min="15873" max="15873" width="0.625" style="220" customWidth="1"/>
    <col min="15874" max="15874" width="2" style="220" customWidth="1"/>
    <col min="15875" max="15875" width="0.625" style="220" customWidth="1"/>
    <col min="15876" max="15876" width="1.125" style="220"/>
    <col min="15877" max="15877" width="1.5" style="220" customWidth="1"/>
    <col min="15878" max="15878" width="1.375" style="220" customWidth="1"/>
    <col min="15879" max="15879" width="2" style="220" customWidth="1"/>
    <col min="15880" max="15880" width="0.75" style="220" customWidth="1"/>
    <col min="15881" max="15881" width="1.125" style="220"/>
    <col min="15882" max="15882" width="2.375" style="220" customWidth="1"/>
    <col min="15883" max="15883" width="0.625" style="220" customWidth="1"/>
    <col min="15884" max="15884" width="4.375" style="220" customWidth="1"/>
    <col min="15885" max="15885" width="0.875" style="220" customWidth="1"/>
    <col min="15886" max="15886" width="1.125" style="220"/>
    <col min="15887" max="15887" width="1.5" style="220" customWidth="1"/>
    <col min="15888" max="15888" width="0.5" style="220" customWidth="1"/>
    <col min="15889" max="15889" width="2.375" style="220" customWidth="1"/>
    <col min="15890" max="15890" width="0.75" style="220" customWidth="1"/>
    <col min="15891" max="15892" width="1.125" style="220"/>
    <col min="15893" max="15893" width="0.625" style="220" customWidth="1"/>
    <col min="15894" max="15894" width="3.125" style="220" customWidth="1"/>
    <col min="15895" max="15895" width="0.625" style="220" customWidth="1"/>
    <col min="15896" max="15897" width="1.125" style="220"/>
    <col min="15898" max="15898" width="0.625" style="220" customWidth="1"/>
    <col min="15899" max="15899" width="2" style="220" customWidth="1"/>
    <col min="15900" max="15900" width="0.75" style="220" customWidth="1"/>
    <col min="15901" max="15903" width="1.125" style="220"/>
    <col min="15904" max="15904" width="0.625" style="220" customWidth="1"/>
    <col min="15905" max="15905" width="0.125" style="220" customWidth="1"/>
    <col min="15906" max="15906" width="0.25" style="220" customWidth="1"/>
    <col min="15907" max="15907" width="1.625" style="220" customWidth="1"/>
    <col min="15908" max="15908" width="1.125" style="220"/>
    <col min="15909" max="15909" width="1.875" style="220" customWidth="1"/>
    <col min="15910" max="15910" width="0.75" style="220" customWidth="1"/>
    <col min="15911" max="15911" width="0" style="220" hidden="1" customWidth="1"/>
    <col min="15912" max="15919" width="1.125" style="220"/>
    <col min="15920" max="15920" width="1" style="220" customWidth="1"/>
    <col min="15921" max="15921" width="1.625" style="220" customWidth="1"/>
    <col min="15922" max="15922" width="0.75" style="220" customWidth="1"/>
    <col min="15923" max="15925" width="1.125" style="220"/>
    <col min="15926" max="15926" width="1.75" style="220" customWidth="1"/>
    <col min="15927" max="15927" width="0.75" style="220" customWidth="1"/>
    <col min="15928" max="15928" width="1.5" style="220" customWidth="1"/>
    <col min="15929" max="15930" width="1.125" style="220"/>
    <col min="15931" max="15931" width="1.75" style="220" customWidth="1"/>
    <col min="15932" max="15932" width="0.75" style="220" customWidth="1"/>
    <col min="15933" max="15933" width="1.5" style="220" customWidth="1"/>
    <col min="15934" max="15934" width="1" style="220" customWidth="1"/>
    <col min="15935" max="15935" width="0.625" style="220" customWidth="1"/>
    <col min="15936" max="15936" width="2.375" style="220" customWidth="1"/>
    <col min="15937" max="15937" width="0.75" style="220" customWidth="1"/>
    <col min="15938" max="15940" width="1.125" style="220"/>
    <col min="15941" max="15941" width="1.625" style="220" customWidth="1"/>
    <col min="15942" max="15942" width="0.875" style="220" customWidth="1"/>
    <col min="15943" max="15945" width="1.125" style="220"/>
    <col min="15946" max="15946" width="1.625" style="220" customWidth="1"/>
    <col min="15947" max="15947" width="0.625" style="220" customWidth="1"/>
    <col min="15948" max="15949" width="1.125" style="220"/>
    <col min="15950" max="15950" width="2.625" style="220" customWidth="1"/>
    <col min="15951" max="15951" width="1.5" style="220" customWidth="1"/>
    <col min="15952" max="15952" width="0.875" style="220" customWidth="1"/>
    <col min="15953" max="15953" width="0.625" style="220" customWidth="1"/>
    <col min="15954" max="15954" width="1.5" style="220" customWidth="1"/>
    <col min="15955" max="15955" width="1.125" style="220"/>
    <col min="15956" max="15956" width="1.875" style="220" customWidth="1"/>
    <col min="15957" max="15959" width="1.125" style="220"/>
    <col min="15960" max="15960" width="0.625" style="220" customWidth="1"/>
    <col min="15961" max="15961" width="0.5" style="220" customWidth="1"/>
    <col min="15962" max="15962" width="0.25" style="220" customWidth="1"/>
    <col min="15963" max="15963" width="0.5" style="220" customWidth="1"/>
    <col min="15964" max="15964" width="1.125" style="220"/>
    <col min="15965" max="15965" width="2.875" style="220" customWidth="1"/>
    <col min="15966" max="16119" width="1.125" style="220"/>
    <col min="16120" max="16120" width="0" style="220" hidden="1" customWidth="1"/>
    <col min="16121" max="16128" width="1.125" style="220"/>
    <col min="16129" max="16129" width="0.625" style="220" customWidth="1"/>
    <col min="16130" max="16130" width="2" style="220" customWidth="1"/>
    <col min="16131" max="16131" width="0.625" style="220" customWidth="1"/>
    <col min="16132" max="16132" width="1.125" style="220"/>
    <col min="16133" max="16133" width="1.5" style="220" customWidth="1"/>
    <col min="16134" max="16134" width="1.375" style="220" customWidth="1"/>
    <col min="16135" max="16135" width="2" style="220" customWidth="1"/>
    <col min="16136" max="16136" width="0.75" style="220" customWidth="1"/>
    <col min="16137" max="16137" width="1.125" style="220"/>
    <col min="16138" max="16138" width="2.375" style="220" customWidth="1"/>
    <col min="16139" max="16139" width="0.625" style="220" customWidth="1"/>
    <col min="16140" max="16140" width="4.375" style="220" customWidth="1"/>
    <col min="16141" max="16141" width="0.875" style="220" customWidth="1"/>
    <col min="16142" max="16142" width="1.125" style="220"/>
    <col min="16143" max="16143" width="1.5" style="220" customWidth="1"/>
    <col min="16144" max="16144" width="0.5" style="220" customWidth="1"/>
    <col min="16145" max="16145" width="2.375" style="220" customWidth="1"/>
    <col min="16146" max="16146" width="0.75" style="220" customWidth="1"/>
    <col min="16147" max="16148" width="1.125" style="220"/>
    <col min="16149" max="16149" width="0.625" style="220" customWidth="1"/>
    <col min="16150" max="16150" width="3.125" style="220" customWidth="1"/>
    <col min="16151" max="16151" width="0.625" style="220" customWidth="1"/>
    <col min="16152" max="16153" width="1.125" style="220"/>
    <col min="16154" max="16154" width="0.625" style="220" customWidth="1"/>
    <col min="16155" max="16155" width="2" style="220" customWidth="1"/>
    <col min="16156" max="16156" width="0.75" style="220" customWidth="1"/>
    <col min="16157" max="16159" width="1.125" style="220"/>
    <col min="16160" max="16160" width="0.625" style="220" customWidth="1"/>
    <col min="16161" max="16161" width="0.125" style="220" customWidth="1"/>
    <col min="16162" max="16162" width="0.25" style="220" customWidth="1"/>
    <col min="16163" max="16163" width="1.625" style="220" customWidth="1"/>
    <col min="16164" max="16164" width="1.125" style="220"/>
    <col min="16165" max="16165" width="1.875" style="220" customWidth="1"/>
    <col min="16166" max="16166" width="0.75" style="220" customWidth="1"/>
    <col min="16167" max="16167" width="0" style="220" hidden="1" customWidth="1"/>
    <col min="16168" max="16175" width="1.125" style="220"/>
    <col min="16176" max="16176" width="1" style="220" customWidth="1"/>
    <col min="16177" max="16177" width="1.625" style="220" customWidth="1"/>
    <col min="16178" max="16178" width="0.75" style="220" customWidth="1"/>
    <col min="16179" max="16181" width="1.125" style="220"/>
    <col min="16182" max="16182" width="1.75" style="220" customWidth="1"/>
    <col min="16183" max="16183" width="0.75" style="220" customWidth="1"/>
    <col min="16184" max="16184" width="1.5" style="220" customWidth="1"/>
    <col min="16185" max="16186" width="1.125" style="220"/>
    <col min="16187" max="16187" width="1.75" style="220" customWidth="1"/>
    <col min="16188" max="16188" width="0.75" style="220" customWidth="1"/>
    <col min="16189" max="16189" width="1.5" style="220" customWidth="1"/>
    <col min="16190" max="16190" width="1" style="220" customWidth="1"/>
    <col min="16191" max="16191" width="0.625" style="220" customWidth="1"/>
    <col min="16192" max="16192" width="2.375" style="220" customWidth="1"/>
    <col min="16193" max="16193" width="0.75" style="220" customWidth="1"/>
    <col min="16194" max="16196" width="1.125" style="220"/>
    <col min="16197" max="16197" width="1.625" style="220" customWidth="1"/>
    <col min="16198" max="16198" width="0.875" style="220" customWidth="1"/>
    <col min="16199" max="16201" width="1.125" style="220"/>
    <col min="16202" max="16202" width="1.625" style="220" customWidth="1"/>
    <col min="16203" max="16203" width="0.625" style="220" customWidth="1"/>
    <col min="16204" max="16205" width="1.125" style="220"/>
    <col min="16206" max="16206" width="2.625" style="220" customWidth="1"/>
    <col min="16207" max="16207" width="1.5" style="220" customWidth="1"/>
    <col min="16208" max="16208" width="0.875" style="220" customWidth="1"/>
    <col min="16209" max="16209" width="0.625" style="220" customWidth="1"/>
    <col min="16210" max="16210" width="1.5" style="220" customWidth="1"/>
    <col min="16211" max="16211" width="1.125" style="220"/>
    <col min="16212" max="16212" width="1.875" style="220" customWidth="1"/>
    <col min="16213" max="16215" width="1.125" style="220"/>
    <col min="16216" max="16216" width="0.625" style="220" customWidth="1"/>
    <col min="16217" max="16217" width="0.5" style="220" customWidth="1"/>
    <col min="16218" max="16218" width="0.25" style="220" customWidth="1"/>
    <col min="16219" max="16219" width="0.5" style="220" customWidth="1"/>
    <col min="16220" max="16220" width="1.125" style="220"/>
    <col min="16221" max="16221" width="2.875" style="220" customWidth="1"/>
    <col min="16222" max="16384" width="1.125" style="220"/>
  </cols>
  <sheetData>
    <row r="1" spans="2:97" ht="13.5" customHeight="1"/>
    <row r="2" spans="2:97" ht="9" customHeight="1">
      <c r="C2" s="393" t="s">
        <v>1425</v>
      </c>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3"/>
      <c r="AT2" s="393"/>
      <c r="AU2" s="393"/>
      <c r="AV2" s="393"/>
      <c r="AW2" s="393"/>
      <c r="AX2" s="393"/>
      <c r="AY2" s="393"/>
      <c r="AZ2" s="393"/>
      <c r="BA2" s="393"/>
      <c r="BB2" s="393"/>
      <c r="BC2" s="393"/>
      <c r="BD2" s="393"/>
      <c r="BE2" s="393"/>
      <c r="BF2" s="393"/>
      <c r="BG2" s="393"/>
      <c r="BH2" s="393"/>
      <c r="BI2" s="393"/>
      <c r="BJ2" s="393"/>
      <c r="BK2" s="393"/>
      <c r="BL2" s="393"/>
      <c r="BM2" s="393"/>
      <c r="BN2" s="393"/>
      <c r="BO2" s="393"/>
      <c r="BP2" s="393"/>
      <c r="BQ2" s="393"/>
      <c r="BR2" s="393"/>
      <c r="BS2" s="393"/>
      <c r="BT2" s="393"/>
      <c r="BU2" s="393"/>
      <c r="BV2" s="393"/>
      <c r="BW2" s="393"/>
      <c r="BX2" s="393"/>
      <c r="BY2" s="393"/>
      <c r="BZ2" s="393"/>
      <c r="CA2" s="393"/>
      <c r="CB2" s="393"/>
      <c r="CC2" s="393"/>
      <c r="CD2" s="393"/>
      <c r="CE2" s="393"/>
      <c r="CF2" s="393"/>
      <c r="CG2" s="393"/>
      <c r="CH2" s="393"/>
      <c r="CI2" s="393"/>
      <c r="CJ2" s="393"/>
      <c r="CK2" s="393"/>
      <c r="CL2" s="393"/>
      <c r="CM2" s="393"/>
      <c r="CN2" s="393"/>
      <c r="CO2" s="393"/>
      <c r="CP2" s="393"/>
    </row>
    <row r="3" spans="2:97" ht="32.25" customHeight="1">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3"/>
      <c r="AY3" s="393"/>
      <c r="AZ3" s="393"/>
      <c r="BA3" s="393"/>
      <c r="BB3" s="393"/>
      <c r="BC3" s="393"/>
      <c r="BD3" s="393"/>
      <c r="BE3" s="393"/>
      <c r="BF3" s="393"/>
      <c r="BG3" s="393"/>
      <c r="BH3" s="393"/>
      <c r="BI3" s="393"/>
      <c r="BJ3" s="393"/>
      <c r="BK3" s="393"/>
      <c r="BL3" s="393"/>
      <c r="BM3" s="393"/>
      <c r="BN3" s="393"/>
      <c r="BO3" s="393"/>
      <c r="BP3" s="393"/>
      <c r="BQ3" s="393"/>
      <c r="BR3" s="393"/>
      <c r="BS3" s="393"/>
      <c r="BT3" s="393"/>
      <c r="BU3" s="393"/>
      <c r="BV3" s="393"/>
      <c r="BW3" s="393"/>
      <c r="BX3" s="393"/>
      <c r="BY3" s="393"/>
      <c r="BZ3" s="393"/>
      <c r="CA3" s="393"/>
      <c r="CB3" s="393"/>
      <c r="CC3" s="393"/>
      <c r="CD3" s="393"/>
      <c r="CE3" s="393"/>
      <c r="CF3" s="393"/>
      <c r="CG3" s="393"/>
      <c r="CH3" s="393"/>
      <c r="CI3" s="393"/>
      <c r="CJ3" s="393"/>
      <c r="CK3" s="393"/>
      <c r="CL3" s="393"/>
      <c r="CM3" s="393"/>
      <c r="CN3" s="393"/>
      <c r="CO3" s="393"/>
      <c r="CP3" s="393"/>
    </row>
    <row r="4" spans="2:97" ht="13.5" customHeight="1">
      <c r="C4" s="394" t="s">
        <v>1371</v>
      </c>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222"/>
      <c r="CR4" s="222"/>
      <c r="CS4" s="222"/>
    </row>
    <row r="5" spans="2:97" ht="13.5" customHeight="1">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c r="BL5" s="394"/>
      <c r="BM5" s="394"/>
      <c r="BN5" s="394"/>
      <c r="BO5" s="394"/>
      <c r="BP5" s="394"/>
      <c r="BQ5" s="394"/>
      <c r="BR5" s="394"/>
      <c r="BS5" s="394"/>
      <c r="BT5" s="394"/>
      <c r="BU5" s="394"/>
      <c r="BV5" s="394"/>
      <c r="BW5" s="394"/>
      <c r="BX5" s="394"/>
      <c r="BY5" s="394"/>
      <c r="BZ5" s="394"/>
      <c r="CA5" s="394"/>
      <c r="CB5" s="394"/>
      <c r="CC5" s="394"/>
      <c r="CD5" s="394"/>
      <c r="CE5" s="394"/>
      <c r="CF5" s="394"/>
      <c r="CG5" s="394"/>
      <c r="CH5" s="394"/>
      <c r="CI5" s="394"/>
      <c r="CJ5" s="394"/>
      <c r="CK5" s="394"/>
      <c r="CL5" s="394"/>
      <c r="CM5" s="394"/>
      <c r="CN5" s="394"/>
      <c r="CO5" s="394"/>
      <c r="CP5" s="394"/>
      <c r="CQ5" s="222"/>
      <c r="CR5" s="222"/>
      <c r="CS5" s="222"/>
    </row>
    <row r="6" spans="2:97" ht="9" customHeight="1">
      <c r="C6" s="382" t="s">
        <v>1375</v>
      </c>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223"/>
      <c r="AW6" s="224"/>
      <c r="AX6" s="382" t="s">
        <v>1378</v>
      </c>
      <c r="AY6" s="382"/>
      <c r="AZ6" s="382"/>
      <c r="BA6" s="382"/>
      <c r="BB6" s="382"/>
      <c r="BC6" s="382"/>
      <c r="BD6" s="382"/>
      <c r="BE6" s="382"/>
      <c r="BF6" s="382"/>
      <c r="BG6" s="382"/>
      <c r="BH6" s="382"/>
      <c r="BI6" s="382"/>
      <c r="BJ6" s="382"/>
      <c r="BK6" s="382"/>
      <c r="BL6" s="382"/>
      <c r="BM6" s="382"/>
      <c r="BN6" s="382"/>
      <c r="BO6" s="382"/>
      <c r="BP6" s="382"/>
      <c r="BQ6" s="382"/>
      <c r="BR6" s="382"/>
      <c r="BS6" s="382"/>
      <c r="BT6" s="382"/>
      <c r="BU6" s="382"/>
      <c r="BV6" s="382"/>
      <c r="BW6" s="382"/>
      <c r="BX6" s="382"/>
      <c r="BY6" s="382"/>
      <c r="BZ6" s="382"/>
      <c r="CA6" s="382"/>
      <c r="CB6" s="382"/>
      <c r="CC6" s="382"/>
      <c r="CD6" s="382"/>
      <c r="CE6" s="382"/>
      <c r="CF6" s="382"/>
      <c r="CG6" s="382"/>
      <c r="CH6" s="382"/>
      <c r="CI6" s="382"/>
      <c r="CJ6" s="382"/>
      <c r="CK6" s="382"/>
      <c r="CL6" s="382"/>
      <c r="CM6" s="382"/>
      <c r="CN6" s="382"/>
      <c r="CO6" s="382"/>
      <c r="CP6" s="382"/>
    </row>
    <row r="7" spans="2:97" ht="15" customHeight="1" thickBot="1">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223"/>
      <c r="AW7" s="224"/>
      <c r="AX7" s="382"/>
      <c r="AY7" s="382"/>
      <c r="AZ7" s="382"/>
      <c r="BA7" s="382"/>
      <c r="BB7" s="382"/>
      <c r="BC7" s="382"/>
      <c r="BD7" s="382"/>
      <c r="BE7" s="382"/>
      <c r="BF7" s="382"/>
      <c r="BG7" s="382"/>
      <c r="BH7" s="382"/>
      <c r="BI7" s="382"/>
      <c r="BJ7" s="382"/>
      <c r="BK7" s="382"/>
      <c r="BL7" s="382"/>
      <c r="BM7" s="382"/>
      <c r="BN7" s="382"/>
      <c r="BO7" s="382"/>
      <c r="BP7" s="382"/>
      <c r="BQ7" s="382"/>
      <c r="BR7" s="382"/>
      <c r="BS7" s="382"/>
      <c r="BT7" s="382"/>
      <c r="BU7" s="382"/>
      <c r="BV7" s="382"/>
      <c r="BW7" s="382"/>
      <c r="BX7" s="382"/>
      <c r="BY7" s="382"/>
      <c r="BZ7" s="382"/>
      <c r="CA7" s="382"/>
      <c r="CB7" s="382"/>
      <c r="CC7" s="382"/>
      <c r="CD7" s="382"/>
      <c r="CE7" s="382"/>
      <c r="CF7" s="382"/>
      <c r="CG7" s="382"/>
      <c r="CH7" s="382"/>
      <c r="CI7" s="382"/>
      <c r="CJ7" s="382"/>
      <c r="CK7" s="382"/>
      <c r="CL7" s="382"/>
      <c r="CM7" s="382"/>
      <c r="CN7" s="382"/>
      <c r="CO7" s="382"/>
      <c r="CP7" s="382"/>
    </row>
    <row r="8" spans="2:97" ht="10.5" customHeight="1">
      <c r="C8" s="396" t="s">
        <v>1146</v>
      </c>
      <c r="D8" s="397"/>
      <c r="E8" s="397"/>
      <c r="F8" s="397"/>
      <c r="G8" s="397"/>
      <c r="H8" s="397"/>
      <c r="I8" s="397"/>
      <c r="J8" s="398"/>
      <c r="K8" s="401" t="str">
        <f>C14</f>
        <v>Ｋテニス</v>
      </c>
      <c r="L8" s="402"/>
      <c r="M8" s="402"/>
      <c r="N8" s="402"/>
      <c r="O8" s="402"/>
      <c r="P8" s="402"/>
      <c r="Q8" s="402"/>
      <c r="R8" s="402"/>
      <c r="S8" s="402"/>
      <c r="T8" s="403"/>
      <c r="U8" s="401" t="str">
        <f>C23</f>
        <v>アン</v>
      </c>
      <c r="V8" s="402"/>
      <c r="W8" s="402"/>
      <c r="X8" s="402"/>
      <c r="Y8" s="402"/>
      <c r="Z8" s="402"/>
      <c r="AA8" s="402"/>
      <c r="AB8" s="402"/>
      <c r="AC8" s="402"/>
      <c r="AD8" s="403"/>
      <c r="AE8" s="401" t="str">
        <f>C32</f>
        <v>アビック</v>
      </c>
      <c r="AF8" s="402"/>
      <c r="AG8" s="402"/>
      <c r="AH8" s="402"/>
      <c r="AI8" s="402"/>
      <c r="AJ8" s="402"/>
      <c r="AK8" s="402"/>
      <c r="AL8" s="402"/>
      <c r="AM8" s="402"/>
      <c r="AN8" s="404"/>
      <c r="AO8" s="406" t="s">
        <v>1147</v>
      </c>
      <c r="AP8" s="407"/>
      <c r="AQ8" s="407"/>
      <c r="AR8" s="407"/>
      <c r="AS8" s="407"/>
      <c r="AT8" s="407"/>
      <c r="AU8" s="408"/>
      <c r="AV8" s="225"/>
      <c r="AX8" s="396" t="s">
        <v>1149</v>
      </c>
      <c r="AY8" s="397"/>
      <c r="AZ8" s="397"/>
      <c r="BA8" s="397"/>
      <c r="BB8" s="397"/>
      <c r="BC8" s="397"/>
      <c r="BD8" s="397"/>
      <c r="BE8" s="398"/>
      <c r="BF8" s="401" t="str">
        <f>AX14</f>
        <v>京セラ</v>
      </c>
      <c r="BG8" s="402"/>
      <c r="BH8" s="402"/>
      <c r="BI8" s="402"/>
      <c r="BJ8" s="402"/>
      <c r="BK8" s="402"/>
      <c r="BL8" s="402"/>
      <c r="BM8" s="402"/>
      <c r="BN8" s="402"/>
      <c r="BO8" s="403"/>
      <c r="BP8" s="401" t="str">
        <f>AX23</f>
        <v>村田TC</v>
      </c>
      <c r="BQ8" s="402"/>
      <c r="BR8" s="402"/>
      <c r="BS8" s="402"/>
      <c r="BT8" s="402"/>
      <c r="BU8" s="402"/>
      <c r="BV8" s="402"/>
      <c r="BW8" s="402"/>
      <c r="BX8" s="402"/>
      <c r="BY8" s="403"/>
      <c r="BZ8" s="401" t="str">
        <f>AX32</f>
        <v>うさかめ</v>
      </c>
      <c r="CA8" s="402"/>
      <c r="CB8" s="402"/>
      <c r="CC8" s="402"/>
      <c r="CD8" s="402"/>
      <c r="CE8" s="402"/>
      <c r="CF8" s="402"/>
      <c r="CG8" s="402"/>
      <c r="CH8" s="402"/>
      <c r="CI8" s="403"/>
      <c r="CJ8" s="407" t="s">
        <v>1147</v>
      </c>
      <c r="CK8" s="407"/>
      <c r="CL8" s="407"/>
      <c r="CM8" s="407"/>
      <c r="CN8" s="407"/>
      <c r="CO8" s="407"/>
      <c r="CP8" s="408"/>
    </row>
    <row r="9" spans="2:97" ht="10.5" customHeight="1">
      <c r="C9" s="399"/>
      <c r="D9" s="387"/>
      <c r="E9" s="387"/>
      <c r="F9" s="387"/>
      <c r="G9" s="387"/>
      <c r="H9" s="387"/>
      <c r="I9" s="387"/>
      <c r="J9" s="400"/>
      <c r="K9" s="388"/>
      <c r="L9" s="382"/>
      <c r="M9" s="382"/>
      <c r="N9" s="382"/>
      <c r="O9" s="382"/>
      <c r="P9" s="382"/>
      <c r="Q9" s="382"/>
      <c r="R9" s="382"/>
      <c r="S9" s="382"/>
      <c r="T9" s="383"/>
      <c r="U9" s="388"/>
      <c r="V9" s="382"/>
      <c r="W9" s="382"/>
      <c r="X9" s="382"/>
      <c r="Y9" s="382"/>
      <c r="Z9" s="382"/>
      <c r="AA9" s="382"/>
      <c r="AB9" s="382"/>
      <c r="AC9" s="382"/>
      <c r="AD9" s="383"/>
      <c r="AE9" s="388"/>
      <c r="AF9" s="382"/>
      <c r="AG9" s="382"/>
      <c r="AH9" s="382"/>
      <c r="AI9" s="382"/>
      <c r="AJ9" s="382"/>
      <c r="AK9" s="382"/>
      <c r="AL9" s="382"/>
      <c r="AM9" s="382"/>
      <c r="AN9" s="405"/>
      <c r="AO9" s="409"/>
      <c r="AP9" s="410"/>
      <c r="AQ9" s="410"/>
      <c r="AR9" s="410"/>
      <c r="AS9" s="410"/>
      <c r="AT9" s="410"/>
      <c r="AU9" s="411"/>
      <c r="AV9" s="225"/>
      <c r="AX9" s="399"/>
      <c r="AY9" s="387"/>
      <c r="AZ9" s="387"/>
      <c r="BA9" s="387"/>
      <c r="BB9" s="387"/>
      <c r="BC9" s="387"/>
      <c r="BD9" s="387"/>
      <c r="BE9" s="400"/>
      <c r="BF9" s="388"/>
      <c r="BG9" s="412"/>
      <c r="BH9" s="412"/>
      <c r="BI9" s="412"/>
      <c r="BJ9" s="412"/>
      <c r="BK9" s="412"/>
      <c r="BL9" s="412"/>
      <c r="BM9" s="412"/>
      <c r="BN9" s="412"/>
      <c r="BO9" s="383"/>
      <c r="BP9" s="388"/>
      <c r="BQ9" s="412"/>
      <c r="BR9" s="412"/>
      <c r="BS9" s="412"/>
      <c r="BT9" s="412"/>
      <c r="BU9" s="412"/>
      <c r="BV9" s="412"/>
      <c r="BW9" s="412"/>
      <c r="BX9" s="412"/>
      <c r="BY9" s="383"/>
      <c r="BZ9" s="388"/>
      <c r="CA9" s="412"/>
      <c r="CB9" s="412"/>
      <c r="CC9" s="412"/>
      <c r="CD9" s="412"/>
      <c r="CE9" s="412"/>
      <c r="CF9" s="412"/>
      <c r="CG9" s="412"/>
      <c r="CH9" s="412"/>
      <c r="CI9" s="383"/>
      <c r="CJ9" s="410"/>
      <c r="CK9" s="410"/>
      <c r="CL9" s="410"/>
      <c r="CM9" s="410"/>
      <c r="CN9" s="410"/>
      <c r="CO9" s="410"/>
      <c r="CP9" s="411"/>
    </row>
    <row r="10" spans="2:97" ht="10.5" customHeight="1">
      <c r="C10" s="399"/>
      <c r="D10" s="387"/>
      <c r="E10" s="387"/>
      <c r="F10" s="387"/>
      <c r="G10" s="387"/>
      <c r="H10" s="387"/>
      <c r="I10" s="387"/>
      <c r="J10" s="400"/>
      <c r="K10" s="388"/>
      <c r="L10" s="382"/>
      <c r="M10" s="382"/>
      <c r="N10" s="382"/>
      <c r="O10" s="382"/>
      <c r="P10" s="382"/>
      <c r="Q10" s="382"/>
      <c r="R10" s="382"/>
      <c r="S10" s="382"/>
      <c r="T10" s="383"/>
      <c r="U10" s="388" t="str">
        <f>C26</f>
        <v>ヴァース</v>
      </c>
      <c r="V10" s="382"/>
      <c r="W10" s="382"/>
      <c r="X10" s="382"/>
      <c r="Y10" s="382"/>
      <c r="Z10" s="382"/>
      <c r="AA10" s="382"/>
      <c r="AB10" s="382"/>
      <c r="AC10" s="382"/>
      <c r="AD10" s="383"/>
      <c r="AE10" s="388" t="str">
        <f>C35</f>
        <v>B</v>
      </c>
      <c r="AF10" s="382"/>
      <c r="AG10" s="382"/>
      <c r="AH10" s="382"/>
      <c r="AI10" s="382"/>
      <c r="AJ10" s="382"/>
      <c r="AK10" s="382"/>
      <c r="AL10" s="382"/>
      <c r="AM10" s="382"/>
      <c r="AN10" s="405"/>
      <c r="AO10" s="413" t="s">
        <v>1148</v>
      </c>
      <c r="AP10" s="414"/>
      <c r="AQ10" s="414"/>
      <c r="AR10" s="414"/>
      <c r="AS10" s="414"/>
      <c r="AT10" s="414"/>
      <c r="AU10" s="415"/>
      <c r="AV10" s="226"/>
      <c r="AX10" s="399"/>
      <c r="AY10" s="387"/>
      <c r="AZ10" s="387"/>
      <c r="BA10" s="387"/>
      <c r="BB10" s="387"/>
      <c r="BC10" s="387"/>
      <c r="BD10" s="387"/>
      <c r="BE10" s="400"/>
      <c r="BF10" s="388"/>
      <c r="BG10" s="412"/>
      <c r="BH10" s="412"/>
      <c r="BI10" s="412"/>
      <c r="BJ10" s="412"/>
      <c r="BK10" s="412"/>
      <c r="BL10" s="412"/>
      <c r="BM10" s="412"/>
      <c r="BN10" s="412"/>
      <c r="BO10" s="383"/>
      <c r="BP10" s="388" t="str">
        <f>AX26</f>
        <v>B</v>
      </c>
      <c r="BQ10" s="412"/>
      <c r="BR10" s="412"/>
      <c r="BS10" s="412"/>
      <c r="BT10" s="412"/>
      <c r="BU10" s="412"/>
      <c r="BV10" s="412"/>
      <c r="BW10" s="412"/>
      <c r="BX10" s="412"/>
      <c r="BY10" s="383"/>
      <c r="BZ10" s="388" t="str">
        <f>AX35</f>
        <v>B</v>
      </c>
      <c r="CA10" s="412"/>
      <c r="CB10" s="412"/>
      <c r="CC10" s="412"/>
      <c r="CD10" s="412"/>
      <c r="CE10" s="412"/>
      <c r="CF10" s="412"/>
      <c r="CG10" s="412"/>
      <c r="CH10" s="412"/>
      <c r="CI10" s="383"/>
      <c r="CJ10" s="414" t="s">
        <v>1148</v>
      </c>
      <c r="CK10" s="414"/>
      <c r="CL10" s="414"/>
      <c r="CM10" s="414"/>
      <c r="CN10" s="414"/>
      <c r="CO10" s="414"/>
      <c r="CP10" s="415"/>
    </row>
    <row r="11" spans="2:97" ht="10.5" customHeight="1">
      <c r="C11" s="399"/>
      <c r="D11" s="387"/>
      <c r="E11" s="387"/>
      <c r="F11" s="387"/>
      <c r="G11" s="387"/>
      <c r="H11" s="387"/>
      <c r="I11" s="387"/>
      <c r="J11" s="400"/>
      <c r="K11" s="388"/>
      <c r="L11" s="382"/>
      <c r="M11" s="382"/>
      <c r="N11" s="382"/>
      <c r="O11" s="382"/>
      <c r="P11" s="382"/>
      <c r="Q11" s="382"/>
      <c r="R11" s="382"/>
      <c r="S11" s="382"/>
      <c r="T11" s="383"/>
      <c r="U11" s="388"/>
      <c r="V11" s="382"/>
      <c r="W11" s="382"/>
      <c r="X11" s="382"/>
      <c r="Y11" s="382"/>
      <c r="Z11" s="382"/>
      <c r="AA11" s="382"/>
      <c r="AB11" s="382"/>
      <c r="AC11" s="382"/>
      <c r="AD11" s="383"/>
      <c r="AE11" s="388"/>
      <c r="AF11" s="382"/>
      <c r="AG11" s="382"/>
      <c r="AH11" s="382"/>
      <c r="AI11" s="382"/>
      <c r="AJ11" s="382"/>
      <c r="AK11" s="382"/>
      <c r="AL11" s="382"/>
      <c r="AM11" s="382"/>
      <c r="AN11" s="405"/>
      <c r="AO11" s="413"/>
      <c r="AP11" s="414"/>
      <c r="AQ11" s="414"/>
      <c r="AR11" s="414"/>
      <c r="AS11" s="414"/>
      <c r="AT11" s="414"/>
      <c r="AU11" s="415"/>
      <c r="AV11" s="226"/>
      <c r="AX11" s="399"/>
      <c r="AY11" s="387"/>
      <c r="AZ11" s="387"/>
      <c r="BA11" s="387"/>
      <c r="BB11" s="387"/>
      <c r="BC11" s="387"/>
      <c r="BD11" s="387"/>
      <c r="BE11" s="400"/>
      <c r="BF11" s="388"/>
      <c r="BG11" s="412"/>
      <c r="BH11" s="412"/>
      <c r="BI11" s="412"/>
      <c r="BJ11" s="412"/>
      <c r="BK11" s="412"/>
      <c r="BL11" s="412"/>
      <c r="BM11" s="412"/>
      <c r="BN11" s="412"/>
      <c r="BO11" s="383"/>
      <c r="BP11" s="388"/>
      <c r="BQ11" s="412"/>
      <c r="BR11" s="412"/>
      <c r="BS11" s="412"/>
      <c r="BT11" s="412"/>
      <c r="BU11" s="412"/>
      <c r="BV11" s="412"/>
      <c r="BW11" s="412"/>
      <c r="BX11" s="412"/>
      <c r="BY11" s="383"/>
      <c r="BZ11" s="388"/>
      <c r="CA11" s="412"/>
      <c r="CB11" s="412"/>
      <c r="CC11" s="412"/>
      <c r="CD11" s="412"/>
      <c r="CE11" s="412"/>
      <c r="CF11" s="412"/>
      <c r="CG11" s="412"/>
      <c r="CH11" s="412"/>
      <c r="CI11" s="383"/>
      <c r="CJ11" s="414"/>
      <c r="CK11" s="414"/>
      <c r="CL11" s="414"/>
      <c r="CM11" s="414"/>
      <c r="CN11" s="414"/>
      <c r="CO11" s="414"/>
      <c r="CP11" s="415"/>
    </row>
    <row r="12" spans="2:97" ht="10.5" customHeight="1">
      <c r="C12" s="399"/>
      <c r="D12" s="387"/>
      <c r="E12" s="387"/>
      <c r="F12" s="387"/>
      <c r="G12" s="387"/>
      <c r="H12" s="387"/>
      <c r="I12" s="387"/>
      <c r="J12" s="400"/>
      <c r="K12" s="422" t="s">
        <v>1369</v>
      </c>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4"/>
      <c r="AO12" s="413"/>
      <c r="AP12" s="414"/>
      <c r="AQ12" s="414"/>
      <c r="AR12" s="414"/>
      <c r="AS12" s="414"/>
      <c r="AT12" s="414"/>
      <c r="AU12" s="415"/>
      <c r="AV12" s="226"/>
      <c r="AX12" s="399"/>
      <c r="AY12" s="387"/>
      <c r="AZ12" s="387"/>
      <c r="BA12" s="387"/>
      <c r="BB12" s="387"/>
      <c r="BC12" s="387"/>
      <c r="BD12" s="387"/>
      <c r="BE12" s="400"/>
      <c r="BF12" s="416" t="s">
        <v>1367</v>
      </c>
      <c r="BG12" s="417"/>
      <c r="BH12" s="417"/>
      <c r="BI12" s="417"/>
      <c r="BJ12" s="417"/>
      <c r="BK12" s="417"/>
      <c r="BL12" s="417"/>
      <c r="BM12" s="417"/>
      <c r="BN12" s="417"/>
      <c r="BO12" s="417"/>
      <c r="BP12" s="417"/>
      <c r="BQ12" s="417"/>
      <c r="BR12" s="417"/>
      <c r="BS12" s="417"/>
      <c r="BT12" s="417"/>
      <c r="BU12" s="417"/>
      <c r="BV12" s="417"/>
      <c r="BW12" s="417"/>
      <c r="BX12" s="417"/>
      <c r="BY12" s="417"/>
      <c r="BZ12" s="417"/>
      <c r="CA12" s="417"/>
      <c r="CB12" s="417"/>
      <c r="CC12" s="417"/>
      <c r="CD12" s="417"/>
      <c r="CE12" s="417"/>
      <c r="CF12" s="417"/>
      <c r="CG12" s="417"/>
      <c r="CH12" s="417"/>
      <c r="CI12" s="418"/>
      <c r="CJ12" s="414"/>
      <c r="CK12" s="414"/>
      <c r="CL12" s="414"/>
      <c r="CM12" s="414"/>
      <c r="CN12" s="414"/>
      <c r="CO12" s="414"/>
      <c r="CP12" s="415"/>
    </row>
    <row r="13" spans="2:97" ht="6.75" customHeight="1">
      <c r="C13" s="399"/>
      <c r="D13" s="387"/>
      <c r="E13" s="387"/>
      <c r="F13" s="387"/>
      <c r="G13" s="387"/>
      <c r="H13" s="387"/>
      <c r="I13" s="387"/>
      <c r="J13" s="400"/>
      <c r="K13" s="425"/>
      <c r="L13" s="426"/>
      <c r="M13" s="426"/>
      <c r="N13" s="426"/>
      <c r="O13" s="426"/>
      <c r="P13" s="426"/>
      <c r="Q13" s="426"/>
      <c r="R13" s="426"/>
      <c r="S13" s="426"/>
      <c r="T13" s="426"/>
      <c r="U13" s="426"/>
      <c r="V13" s="426"/>
      <c r="W13" s="426"/>
      <c r="X13" s="426"/>
      <c r="Y13" s="426"/>
      <c r="Z13" s="426"/>
      <c r="AA13" s="426"/>
      <c r="AB13" s="426"/>
      <c r="AC13" s="426"/>
      <c r="AD13" s="426"/>
      <c r="AE13" s="426"/>
      <c r="AF13" s="426"/>
      <c r="AG13" s="426"/>
      <c r="AH13" s="426"/>
      <c r="AI13" s="426"/>
      <c r="AJ13" s="426"/>
      <c r="AK13" s="426"/>
      <c r="AL13" s="426"/>
      <c r="AM13" s="426"/>
      <c r="AN13" s="427"/>
      <c r="AO13" s="413"/>
      <c r="AP13" s="414"/>
      <c r="AQ13" s="414"/>
      <c r="AR13" s="414"/>
      <c r="AS13" s="414"/>
      <c r="AT13" s="414"/>
      <c r="AU13" s="415"/>
      <c r="AV13" s="226"/>
      <c r="AX13" s="399"/>
      <c r="AY13" s="387"/>
      <c r="AZ13" s="387"/>
      <c r="BA13" s="387"/>
      <c r="BB13" s="387"/>
      <c r="BC13" s="387"/>
      <c r="BD13" s="387"/>
      <c r="BE13" s="400"/>
      <c r="BF13" s="419"/>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1"/>
      <c r="CJ13" s="414"/>
      <c r="CK13" s="414"/>
      <c r="CL13" s="414"/>
      <c r="CM13" s="414"/>
      <c r="CN13" s="414"/>
      <c r="CO13" s="414"/>
      <c r="CP13" s="415"/>
    </row>
    <row r="14" spans="2:97" s="225" customFormat="1" ht="10.5" customHeight="1">
      <c r="B14" s="434">
        <f>AS20</f>
        <v>1</v>
      </c>
      <c r="C14" s="435" t="s">
        <v>1151</v>
      </c>
      <c r="D14" s="385"/>
      <c r="E14" s="385"/>
      <c r="F14" s="385"/>
      <c r="G14" s="385"/>
      <c r="H14" s="385"/>
      <c r="I14" s="385"/>
      <c r="J14" s="436"/>
      <c r="K14" s="437" t="str">
        <f>IF(U14="","丸付数字は試合順序","")</f>
        <v/>
      </c>
      <c r="L14" s="438"/>
      <c r="M14" s="438"/>
      <c r="N14" s="438"/>
      <c r="O14" s="438"/>
      <c r="P14" s="438"/>
      <c r="Q14" s="438"/>
      <c r="R14" s="438"/>
      <c r="S14" s="438"/>
      <c r="T14" s="438"/>
      <c r="U14" s="384" t="s">
        <v>1383</v>
      </c>
      <c r="V14" s="385"/>
      <c r="W14" s="389" t="s">
        <v>0</v>
      </c>
      <c r="X14" s="391">
        <v>0</v>
      </c>
      <c r="Y14" s="391"/>
      <c r="Z14" s="391" t="s">
        <v>1384</v>
      </c>
      <c r="AA14" s="391"/>
      <c r="AB14" s="389" t="s">
        <v>0</v>
      </c>
      <c r="AC14" s="391">
        <v>1</v>
      </c>
      <c r="AD14" s="443"/>
      <c r="AE14" s="384" t="s">
        <v>1383</v>
      </c>
      <c r="AF14" s="385"/>
      <c r="AG14" s="389" t="s">
        <v>0</v>
      </c>
      <c r="AH14" s="391">
        <v>0</v>
      </c>
      <c r="AI14" s="391"/>
      <c r="AJ14" s="391">
        <v>6</v>
      </c>
      <c r="AK14" s="391"/>
      <c r="AL14" s="389" t="s">
        <v>0</v>
      </c>
      <c r="AM14" s="391">
        <v>0</v>
      </c>
      <c r="AN14" s="446"/>
      <c r="AO14" s="428" t="s">
        <v>1393</v>
      </c>
      <c r="AP14" s="429"/>
      <c r="AQ14" s="429"/>
      <c r="AR14" s="429"/>
      <c r="AS14" s="429"/>
      <c r="AT14" s="429"/>
      <c r="AU14" s="430"/>
      <c r="AV14" s="227"/>
      <c r="AW14" s="448" t="e">
        <f>#REF!</f>
        <v>#REF!</v>
      </c>
      <c r="AX14" s="449" t="s">
        <v>1355</v>
      </c>
      <c r="AY14" s="380"/>
      <c r="AZ14" s="380"/>
      <c r="BA14" s="380"/>
      <c r="BB14" s="380"/>
      <c r="BC14" s="380"/>
      <c r="BD14" s="380"/>
      <c r="BE14" s="381"/>
      <c r="BF14" s="451" t="str">
        <f>IF(BP14="","丸付数字は試合順序","")</f>
        <v/>
      </c>
      <c r="BG14" s="452"/>
      <c r="BH14" s="452"/>
      <c r="BI14" s="452"/>
      <c r="BJ14" s="452"/>
      <c r="BK14" s="452"/>
      <c r="BL14" s="452"/>
      <c r="BM14" s="452"/>
      <c r="BN14" s="452"/>
      <c r="BO14" s="452"/>
      <c r="BP14" s="457">
        <v>2</v>
      </c>
      <c r="BQ14" s="380"/>
      <c r="BR14" s="380" t="s">
        <v>1397</v>
      </c>
      <c r="BS14" s="380">
        <v>3</v>
      </c>
      <c r="BT14" s="380"/>
      <c r="BU14" s="380" t="s">
        <v>1384</v>
      </c>
      <c r="BV14" s="380"/>
      <c r="BW14" s="380" t="s">
        <v>1397</v>
      </c>
      <c r="BX14" s="380">
        <v>0</v>
      </c>
      <c r="BY14" s="381"/>
      <c r="BZ14" s="457">
        <v>2</v>
      </c>
      <c r="CA14" s="380"/>
      <c r="CB14" s="380" t="s">
        <v>1397</v>
      </c>
      <c r="CC14" s="380">
        <v>3</v>
      </c>
      <c r="CD14" s="380"/>
      <c r="CE14" s="380" t="s">
        <v>1384</v>
      </c>
      <c r="CF14" s="380"/>
      <c r="CG14" s="380" t="s">
        <v>1397</v>
      </c>
      <c r="CH14" s="380">
        <v>2</v>
      </c>
      <c r="CI14" s="381"/>
      <c r="CJ14" s="661" t="s">
        <v>1385</v>
      </c>
      <c r="CK14" s="529"/>
      <c r="CL14" s="529"/>
      <c r="CM14" s="529"/>
      <c r="CN14" s="529"/>
      <c r="CO14" s="529"/>
      <c r="CP14" s="662"/>
    </row>
    <row r="15" spans="2:97" s="225" customFormat="1" ht="10.5" customHeight="1">
      <c r="B15" s="434"/>
      <c r="C15" s="399"/>
      <c r="D15" s="387"/>
      <c r="E15" s="387"/>
      <c r="F15" s="387"/>
      <c r="G15" s="387"/>
      <c r="H15" s="387"/>
      <c r="I15" s="387"/>
      <c r="J15" s="400"/>
      <c r="K15" s="439"/>
      <c r="L15" s="440"/>
      <c r="M15" s="440"/>
      <c r="N15" s="440"/>
      <c r="O15" s="440"/>
      <c r="P15" s="440"/>
      <c r="Q15" s="440"/>
      <c r="R15" s="440"/>
      <c r="S15" s="440"/>
      <c r="T15" s="440"/>
      <c r="U15" s="386"/>
      <c r="V15" s="387"/>
      <c r="W15" s="390"/>
      <c r="X15" s="392"/>
      <c r="Y15" s="392"/>
      <c r="Z15" s="392"/>
      <c r="AA15" s="392"/>
      <c r="AB15" s="390"/>
      <c r="AC15" s="392"/>
      <c r="AD15" s="444"/>
      <c r="AE15" s="386"/>
      <c r="AF15" s="387"/>
      <c r="AG15" s="390"/>
      <c r="AH15" s="392"/>
      <c r="AI15" s="392"/>
      <c r="AJ15" s="392"/>
      <c r="AK15" s="392"/>
      <c r="AL15" s="390"/>
      <c r="AM15" s="392"/>
      <c r="AN15" s="447"/>
      <c r="AO15" s="431"/>
      <c r="AP15" s="432"/>
      <c r="AQ15" s="432"/>
      <c r="AR15" s="432"/>
      <c r="AS15" s="432"/>
      <c r="AT15" s="432"/>
      <c r="AU15" s="433"/>
      <c r="AV15" s="227"/>
      <c r="AW15" s="448"/>
      <c r="AX15" s="450"/>
      <c r="AY15" s="382"/>
      <c r="AZ15" s="382"/>
      <c r="BA15" s="382"/>
      <c r="BB15" s="382"/>
      <c r="BC15" s="382"/>
      <c r="BD15" s="382"/>
      <c r="BE15" s="383"/>
      <c r="BF15" s="453"/>
      <c r="BG15" s="454"/>
      <c r="BH15" s="454"/>
      <c r="BI15" s="454"/>
      <c r="BJ15" s="454"/>
      <c r="BK15" s="454"/>
      <c r="BL15" s="454"/>
      <c r="BM15" s="454"/>
      <c r="BN15" s="454"/>
      <c r="BO15" s="454"/>
      <c r="BP15" s="388"/>
      <c r="BQ15" s="382"/>
      <c r="BR15" s="382"/>
      <c r="BS15" s="382"/>
      <c r="BT15" s="382"/>
      <c r="BU15" s="382"/>
      <c r="BV15" s="382"/>
      <c r="BW15" s="382"/>
      <c r="BX15" s="382"/>
      <c r="BY15" s="383"/>
      <c r="BZ15" s="388"/>
      <c r="CA15" s="382"/>
      <c r="CB15" s="382"/>
      <c r="CC15" s="382"/>
      <c r="CD15" s="382"/>
      <c r="CE15" s="382"/>
      <c r="CF15" s="382"/>
      <c r="CG15" s="382"/>
      <c r="CH15" s="382"/>
      <c r="CI15" s="383"/>
      <c r="CJ15" s="663"/>
      <c r="CK15" s="664"/>
      <c r="CL15" s="664"/>
      <c r="CM15" s="664"/>
      <c r="CN15" s="664"/>
      <c r="CO15" s="664"/>
      <c r="CP15" s="665"/>
    </row>
    <row r="16" spans="2:97" s="225" customFormat="1" ht="10.5" hidden="1" customHeight="1">
      <c r="B16" s="434"/>
      <c r="C16" s="399"/>
      <c r="D16" s="387"/>
      <c r="E16" s="387"/>
      <c r="F16" s="387"/>
      <c r="G16" s="387"/>
      <c r="H16" s="387"/>
      <c r="I16" s="387"/>
      <c r="J16" s="400"/>
      <c r="K16" s="439"/>
      <c r="L16" s="440"/>
      <c r="M16" s="440"/>
      <c r="N16" s="440"/>
      <c r="O16" s="440"/>
      <c r="P16" s="440"/>
      <c r="Q16" s="440"/>
      <c r="R16" s="440"/>
      <c r="S16" s="440"/>
      <c r="T16" s="440"/>
      <c r="U16" s="315"/>
      <c r="V16" s="316"/>
      <c r="W16" s="317"/>
      <c r="X16" s="316"/>
      <c r="Y16" s="316"/>
      <c r="Z16" s="316"/>
      <c r="AA16" s="316"/>
      <c r="AB16" s="317"/>
      <c r="AC16" s="316"/>
      <c r="AD16" s="318"/>
      <c r="AE16" s="323"/>
      <c r="AF16" s="324"/>
      <c r="AG16" s="317"/>
      <c r="AH16" s="316"/>
      <c r="AI16" s="316"/>
      <c r="AJ16" s="316"/>
      <c r="AK16" s="316"/>
      <c r="AL16" s="317"/>
      <c r="AM16" s="316"/>
      <c r="AN16" s="325"/>
      <c r="AO16" s="431"/>
      <c r="AP16" s="432"/>
      <c r="AQ16" s="432"/>
      <c r="AR16" s="432"/>
      <c r="AS16" s="432"/>
      <c r="AT16" s="432"/>
      <c r="AU16" s="433"/>
      <c r="AV16" s="227"/>
      <c r="AW16" s="233"/>
      <c r="AX16" s="450"/>
      <c r="AY16" s="382"/>
      <c r="AZ16" s="382"/>
      <c r="BA16" s="382"/>
      <c r="BB16" s="382"/>
      <c r="BC16" s="382"/>
      <c r="BD16" s="382"/>
      <c r="BE16" s="383"/>
      <c r="BF16" s="453"/>
      <c r="BG16" s="454"/>
      <c r="BH16" s="454"/>
      <c r="BI16" s="454"/>
      <c r="BJ16" s="454"/>
      <c r="BK16" s="454"/>
      <c r="BL16" s="454"/>
      <c r="BM16" s="454"/>
      <c r="BN16" s="454"/>
      <c r="BO16" s="454"/>
      <c r="BP16" s="231"/>
      <c r="BQ16" s="224"/>
      <c r="BR16" s="224"/>
      <c r="BS16" s="224"/>
      <c r="BT16" s="224"/>
      <c r="BU16" s="224"/>
      <c r="BV16" s="224"/>
      <c r="BW16" s="224"/>
      <c r="BX16" s="224"/>
      <c r="BY16" s="311"/>
      <c r="BZ16" s="231"/>
      <c r="CA16" s="224"/>
      <c r="CB16" s="224"/>
      <c r="CC16" s="224"/>
      <c r="CD16" s="224"/>
      <c r="CE16" s="224"/>
      <c r="CF16" s="224"/>
      <c r="CG16" s="224"/>
      <c r="CH16" s="224"/>
      <c r="CI16" s="312"/>
      <c r="CJ16" s="663"/>
      <c r="CK16" s="664"/>
      <c r="CL16" s="664"/>
      <c r="CM16" s="664"/>
      <c r="CN16" s="664"/>
      <c r="CO16" s="664"/>
      <c r="CP16" s="665"/>
    </row>
    <row r="17" spans="1:94" s="225" customFormat="1" ht="10.5" customHeight="1">
      <c r="B17" s="234"/>
      <c r="C17" s="399" t="s">
        <v>1152</v>
      </c>
      <c r="D17" s="387"/>
      <c r="E17" s="387"/>
      <c r="F17" s="387"/>
      <c r="G17" s="387"/>
      <c r="H17" s="387"/>
      <c r="I17" s="387"/>
      <c r="J17" s="400"/>
      <c r="K17" s="439"/>
      <c r="L17" s="440"/>
      <c r="M17" s="440"/>
      <c r="N17" s="440"/>
      <c r="O17" s="440"/>
      <c r="P17" s="440"/>
      <c r="Q17" s="440"/>
      <c r="R17" s="440"/>
      <c r="S17" s="440"/>
      <c r="T17" s="440"/>
      <c r="U17" s="445" t="s">
        <v>1384</v>
      </c>
      <c r="V17" s="392"/>
      <c r="W17" s="390" t="s">
        <v>0</v>
      </c>
      <c r="X17" s="392">
        <v>5</v>
      </c>
      <c r="Y17" s="392"/>
      <c r="Z17" s="392" t="s">
        <v>1384</v>
      </c>
      <c r="AA17" s="392"/>
      <c r="AB17" s="390" t="s">
        <v>0</v>
      </c>
      <c r="AC17" s="392">
        <v>4</v>
      </c>
      <c r="AD17" s="444"/>
      <c r="AE17" s="386">
        <v>6</v>
      </c>
      <c r="AF17" s="387"/>
      <c r="AG17" s="390" t="s">
        <v>0</v>
      </c>
      <c r="AH17" s="392">
        <v>1</v>
      </c>
      <c r="AI17" s="392"/>
      <c r="AJ17" s="392">
        <v>6</v>
      </c>
      <c r="AK17" s="392"/>
      <c r="AL17" s="390" t="s">
        <v>0</v>
      </c>
      <c r="AM17" s="392">
        <v>0</v>
      </c>
      <c r="AN17" s="447"/>
      <c r="AO17" s="431"/>
      <c r="AP17" s="432"/>
      <c r="AQ17" s="432"/>
      <c r="AR17" s="432"/>
      <c r="AS17" s="432"/>
      <c r="AT17" s="432"/>
      <c r="AU17" s="433"/>
      <c r="AV17" s="227"/>
      <c r="AW17" s="235"/>
      <c r="AX17" s="450"/>
      <c r="AY17" s="382"/>
      <c r="AZ17" s="382"/>
      <c r="BA17" s="382"/>
      <c r="BB17" s="382"/>
      <c r="BC17" s="382"/>
      <c r="BD17" s="382"/>
      <c r="BE17" s="383"/>
      <c r="BF17" s="453"/>
      <c r="BG17" s="454"/>
      <c r="BH17" s="454"/>
      <c r="BI17" s="454"/>
      <c r="BJ17" s="454"/>
      <c r="BK17" s="454"/>
      <c r="BL17" s="454"/>
      <c r="BM17" s="454"/>
      <c r="BN17" s="454"/>
      <c r="BO17" s="454"/>
      <c r="BP17" s="388" t="s">
        <v>1384</v>
      </c>
      <c r="BQ17" s="382"/>
      <c r="BR17" s="382" t="s">
        <v>1397</v>
      </c>
      <c r="BS17" s="382">
        <v>2</v>
      </c>
      <c r="BT17" s="382"/>
      <c r="BU17" s="382">
        <v>3</v>
      </c>
      <c r="BV17" s="382"/>
      <c r="BW17" s="382" t="s">
        <v>1397</v>
      </c>
      <c r="BX17" s="382">
        <v>6</v>
      </c>
      <c r="BY17" s="383"/>
      <c r="BZ17" s="388">
        <v>1</v>
      </c>
      <c r="CA17" s="382"/>
      <c r="CB17" s="382" t="s">
        <v>1397</v>
      </c>
      <c r="CC17" s="382">
        <v>6</v>
      </c>
      <c r="CD17" s="382"/>
      <c r="CE17" s="382">
        <v>2</v>
      </c>
      <c r="CF17" s="382"/>
      <c r="CG17" s="382" t="s">
        <v>1397</v>
      </c>
      <c r="CH17" s="382">
        <v>6</v>
      </c>
      <c r="CI17" s="383"/>
      <c r="CJ17" s="663"/>
      <c r="CK17" s="664"/>
      <c r="CL17" s="664"/>
      <c r="CM17" s="664"/>
      <c r="CN17" s="664"/>
      <c r="CO17" s="664"/>
      <c r="CP17" s="665"/>
    </row>
    <row r="18" spans="1:94" s="225" customFormat="1" ht="10.5" customHeight="1">
      <c r="B18" s="234"/>
      <c r="C18" s="399"/>
      <c r="D18" s="387"/>
      <c r="E18" s="387"/>
      <c r="F18" s="387"/>
      <c r="G18" s="387"/>
      <c r="H18" s="387"/>
      <c r="I18" s="387"/>
      <c r="J18" s="400"/>
      <c r="K18" s="439"/>
      <c r="L18" s="440"/>
      <c r="M18" s="440"/>
      <c r="N18" s="440"/>
      <c r="O18" s="440"/>
      <c r="P18" s="440"/>
      <c r="Q18" s="440"/>
      <c r="R18" s="440"/>
      <c r="S18" s="440"/>
      <c r="T18" s="440"/>
      <c r="U18" s="445"/>
      <c r="V18" s="392"/>
      <c r="W18" s="390"/>
      <c r="X18" s="392"/>
      <c r="Y18" s="392"/>
      <c r="Z18" s="392"/>
      <c r="AA18" s="392"/>
      <c r="AB18" s="390"/>
      <c r="AC18" s="392"/>
      <c r="AD18" s="444"/>
      <c r="AE18" s="386"/>
      <c r="AF18" s="387"/>
      <c r="AG18" s="390"/>
      <c r="AH18" s="392"/>
      <c r="AI18" s="392"/>
      <c r="AJ18" s="392"/>
      <c r="AK18" s="392"/>
      <c r="AL18" s="390"/>
      <c r="AM18" s="392"/>
      <c r="AN18" s="447"/>
      <c r="AO18" s="431"/>
      <c r="AP18" s="432"/>
      <c r="AQ18" s="432"/>
      <c r="AR18" s="432"/>
      <c r="AS18" s="432"/>
      <c r="AT18" s="432"/>
      <c r="AU18" s="433"/>
      <c r="AV18" s="227"/>
      <c r="AW18" s="235"/>
      <c r="AX18" s="450"/>
      <c r="AY18" s="382"/>
      <c r="AZ18" s="382"/>
      <c r="BA18" s="382"/>
      <c r="BB18" s="382"/>
      <c r="BC18" s="382"/>
      <c r="BD18" s="382"/>
      <c r="BE18" s="383"/>
      <c r="BF18" s="453"/>
      <c r="BG18" s="454"/>
      <c r="BH18" s="454"/>
      <c r="BI18" s="454"/>
      <c r="BJ18" s="454"/>
      <c r="BK18" s="454"/>
      <c r="BL18" s="454"/>
      <c r="BM18" s="454"/>
      <c r="BN18" s="454"/>
      <c r="BO18" s="454"/>
      <c r="BP18" s="388"/>
      <c r="BQ18" s="382"/>
      <c r="BR18" s="382"/>
      <c r="BS18" s="382"/>
      <c r="BT18" s="382"/>
      <c r="BU18" s="382"/>
      <c r="BV18" s="382"/>
      <c r="BW18" s="382"/>
      <c r="BX18" s="382"/>
      <c r="BY18" s="383"/>
      <c r="BZ18" s="388"/>
      <c r="CA18" s="382"/>
      <c r="CB18" s="382"/>
      <c r="CC18" s="382"/>
      <c r="CD18" s="382"/>
      <c r="CE18" s="382"/>
      <c r="CF18" s="382"/>
      <c r="CG18" s="382"/>
      <c r="CH18" s="382"/>
      <c r="CI18" s="383"/>
      <c r="CJ18" s="663"/>
      <c r="CK18" s="664"/>
      <c r="CL18" s="664"/>
      <c r="CM18" s="664"/>
      <c r="CN18" s="664"/>
      <c r="CO18" s="664"/>
      <c r="CP18" s="665"/>
    </row>
    <row r="19" spans="1:94" s="225" customFormat="1" ht="10.5" hidden="1" customHeight="1">
      <c r="B19" s="234"/>
      <c r="C19" s="399"/>
      <c r="D19" s="387"/>
      <c r="E19" s="387"/>
      <c r="F19" s="387"/>
      <c r="G19" s="387"/>
      <c r="H19" s="387"/>
      <c r="I19" s="387"/>
      <c r="J19" s="400"/>
      <c r="K19" s="439"/>
      <c r="L19" s="440"/>
      <c r="M19" s="440"/>
      <c r="N19" s="440"/>
      <c r="O19" s="440"/>
      <c r="P19" s="440"/>
      <c r="Q19" s="440"/>
      <c r="R19" s="440"/>
      <c r="S19" s="440"/>
      <c r="T19" s="440"/>
      <c r="U19" s="315"/>
      <c r="V19" s="316"/>
      <c r="W19" s="316"/>
      <c r="X19" s="316"/>
      <c r="Y19" s="316"/>
      <c r="Z19" s="316"/>
      <c r="AA19" s="316"/>
      <c r="AB19" s="316"/>
      <c r="AC19" s="316"/>
      <c r="AD19" s="318"/>
      <c r="AE19" s="324"/>
      <c r="AF19" s="324"/>
      <c r="AG19" s="317"/>
      <c r="AH19" s="316"/>
      <c r="AI19" s="316"/>
      <c r="AJ19" s="316"/>
      <c r="AK19" s="316"/>
      <c r="AL19" s="317"/>
      <c r="AM19" s="316"/>
      <c r="AN19" s="325"/>
      <c r="AO19" s="326"/>
      <c r="AP19" s="326"/>
      <c r="AQ19" s="326"/>
      <c r="AR19" s="326"/>
      <c r="AS19" s="319"/>
      <c r="AT19" s="319"/>
      <c r="AU19" s="327"/>
      <c r="AV19" s="235"/>
      <c r="AW19" s="235"/>
      <c r="AX19" s="450"/>
      <c r="AY19" s="382"/>
      <c r="AZ19" s="382"/>
      <c r="BA19" s="382"/>
      <c r="BB19" s="382"/>
      <c r="BC19" s="382"/>
      <c r="BD19" s="382"/>
      <c r="BE19" s="383"/>
      <c r="BF19" s="453"/>
      <c r="BG19" s="454"/>
      <c r="BH19" s="454"/>
      <c r="BI19" s="454"/>
      <c r="BJ19" s="454"/>
      <c r="BK19" s="454"/>
      <c r="BL19" s="454"/>
      <c r="BM19" s="454"/>
      <c r="BN19" s="454"/>
      <c r="BO19" s="454"/>
      <c r="BP19" s="231"/>
      <c r="BQ19" s="224"/>
      <c r="BR19" s="224"/>
      <c r="BS19" s="224"/>
      <c r="BT19" s="224"/>
      <c r="BU19" s="224"/>
      <c r="BV19" s="224"/>
      <c r="BW19" s="224"/>
      <c r="BX19" s="224"/>
      <c r="BY19" s="311"/>
      <c r="BZ19" s="224"/>
      <c r="CA19" s="224"/>
      <c r="CB19" s="224"/>
      <c r="CC19" s="224"/>
      <c r="CD19" s="224"/>
      <c r="CE19" s="224"/>
      <c r="CF19" s="224"/>
      <c r="CG19" s="224"/>
      <c r="CH19" s="224"/>
      <c r="CI19" s="312"/>
      <c r="CJ19" s="313"/>
      <c r="CK19" s="313"/>
      <c r="CL19" s="313"/>
      <c r="CM19" s="313"/>
      <c r="CN19" s="236"/>
      <c r="CO19" s="236"/>
      <c r="CP19" s="235"/>
    </row>
    <row r="20" spans="1:94" ht="10.5" customHeight="1">
      <c r="A20" s="237"/>
      <c r="B20" s="237"/>
      <c r="C20" s="470"/>
      <c r="D20" s="470"/>
      <c r="E20" s="470"/>
      <c r="F20" s="470"/>
      <c r="G20" s="470"/>
      <c r="H20" s="470"/>
      <c r="I20" s="470"/>
      <c r="J20" s="471"/>
      <c r="K20" s="439"/>
      <c r="L20" s="440"/>
      <c r="M20" s="440"/>
      <c r="N20" s="440"/>
      <c r="O20" s="440"/>
      <c r="P20" s="440"/>
      <c r="Q20" s="440"/>
      <c r="R20" s="440"/>
      <c r="S20" s="440"/>
      <c r="T20" s="440"/>
      <c r="U20" s="445" t="s">
        <v>1384</v>
      </c>
      <c r="V20" s="392"/>
      <c r="W20" s="390" t="s">
        <v>0</v>
      </c>
      <c r="X20" s="392">
        <v>3</v>
      </c>
      <c r="Y20" s="392"/>
      <c r="Z20" s="392" t="s">
        <v>1384</v>
      </c>
      <c r="AA20" s="392"/>
      <c r="AB20" s="390" t="s">
        <v>0</v>
      </c>
      <c r="AC20" s="392">
        <v>0</v>
      </c>
      <c r="AD20" s="444"/>
      <c r="AE20" s="386">
        <v>6</v>
      </c>
      <c r="AF20" s="387"/>
      <c r="AG20" s="390" t="s">
        <v>0</v>
      </c>
      <c r="AH20" s="392">
        <v>2</v>
      </c>
      <c r="AI20" s="392"/>
      <c r="AJ20" s="392">
        <v>6</v>
      </c>
      <c r="AK20" s="392"/>
      <c r="AL20" s="390" t="s">
        <v>0</v>
      </c>
      <c r="AM20" s="392">
        <v>3</v>
      </c>
      <c r="AN20" s="447"/>
      <c r="AO20" s="316"/>
      <c r="AP20" s="316"/>
      <c r="AQ20" s="316"/>
      <c r="AR20" s="316"/>
      <c r="AS20" s="462">
        <v>1</v>
      </c>
      <c r="AT20" s="462"/>
      <c r="AU20" s="463"/>
      <c r="AV20" s="238"/>
      <c r="AW20" s="239"/>
      <c r="AX20" s="466"/>
      <c r="AY20" s="466"/>
      <c r="AZ20" s="466"/>
      <c r="BA20" s="466"/>
      <c r="BB20" s="466"/>
      <c r="BC20" s="466"/>
      <c r="BD20" s="466"/>
      <c r="BE20" s="467"/>
      <c r="BF20" s="453"/>
      <c r="BG20" s="454"/>
      <c r="BH20" s="454"/>
      <c r="BI20" s="454"/>
      <c r="BJ20" s="454"/>
      <c r="BK20" s="454"/>
      <c r="BL20" s="454"/>
      <c r="BM20" s="454"/>
      <c r="BN20" s="454"/>
      <c r="BO20" s="454"/>
      <c r="BP20" s="388">
        <v>0</v>
      </c>
      <c r="BQ20" s="382"/>
      <c r="BR20" s="382" t="s">
        <v>1397</v>
      </c>
      <c r="BS20" s="382">
        <v>6</v>
      </c>
      <c r="BT20" s="382"/>
      <c r="BU20" s="382">
        <v>2</v>
      </c>
      <c r="BV20" s="382"/>
      <c r="BW20" s="382" t="s">
        <v>1397</v>
      </c>
      <c r="BX20" s="382">
        <v>6</v>
      </c>
      <c r="BY20" s="383"/>
      <c r="BZ20" s="388">
        <v>3</v>
      </c>
      <c r="CA20" s="382"/>
      <c r="CB20" s="382" t="s">
        <v>1397</v>
      </c>
      <c r="CC20" s="382">
        <v>6</v>
      </c>
      <c r="CD20" s="382"/>
      <c r="CE20" s="382" t="s">
        <v>1384</v>
      </c>
      <c r="CF20" s="382"/>
      <c r="CG20" s="382" t="s">
        <v>1397</v>
      </c>
      <c r="CH20" s="382">
        <v>3</v>
      </c>
      <c r="CI20" s="383"/>
      <c r="CN20" s="458">
        <v>3</v>
      </c>
      <c r="CO20" s="458"/>
      <c r="CP20" s="459"/>
    </row>
    <row r="21" spans="1:94" ht="10.5" customHeight="1">
      <c r="A21" s="237"/>
      <c r="B21" s="237"/>
      <c r="C21" s="470"/>
      <c r="D21" s="470"/>
      <c r="E21" s="470"/>
      <c r="F21" s="470"/>
      <c r="G21" s="470"/>
      <c r="H21" s="470"/>
      <c r="I21" s="470"/>
      <c r="J21" s="471"/>
      <c r="K21" s="439"/>
      <c r="L21" s="440"/>
      <c r="M21" s="440"/>
      <c r="N21" s="440"/>
      <c r="O21" s="440"/>
      <c r="P21" s="440"/>
      <c r="Q21" s="440"/>
      <c r="R21" s="440"/>
      <c r="S21" s="440"/>
      <c r="T21" s="440"/>
      <c r="U21" s="445"/>
      <c r="V21" s="392"/>
      <c r="W21" s="390"/>
      <c r="X21" s="392"/>
      <c r="Y21" s="392"/>
      <c r="Z21" s="392"/>
      <c r="AA21" s="392"/>
      <c r="AB21" s="390"/>
      <c r="AC21" s="392"/>
      <c r="AD21" s="444"/>
      <c r="AE21" s="386"/>
      <c r="AF21" s="387"/>
      <c r="AG21" s="390"/>
      <c r="AH21" s="392"/>
      <c r="AI21" s="392"/>
      <c r="AJ21" s="392"/>
      <c r="AK21" s="392"/>
      <c r="AL21" s="390"/>
      <c r="AM21" s="392"/>
      <c r="AN21" s="447"/>
      <c r="AO21" s="316"/>
      <c r="AP21" s="316"/>
      <c r="AQ21" s="316"/>
      <c r="AR21" s="316"/>
      <c r="AS21" s="462"/>
      <c r="AT21" s="462"/>
      <c r="AU21" s="463"/>
      <c r="AV21" s="238"/>
      <c r="AW21" s="239"/>
      <c r="AX21" s="466"/>
      <c r="AY21" s="466"/>
      <c r="AZ21" s="466"/>
      <c r="BA21" s="466"/>
      <c r="BB21" s="466"/>
      <c r="BC21" s="466"/>
      <c r="BD21" s="466"/>
      <c r="BE21" s="467"/>
      <c r="BF21" s="453"/>
      <c r="BG21" s="454"/>
      <c r="BH21" s="454"/>
      <c r="BI21" s="454"/>
      <c r="BJ21" s="454"/>
      <c r="BK21" s="454"/>
      <c r="BL21" s="454"/>
      <c r="BM21" s="454"/>
      <c r="BN21" s="454"/>
      <c r="BO21" s="454"/>
      <c r="BP21" s="388"/>
      <c r="BQ21" s="382"/>
      <c r="BR21" s="382"/>
      <c r="BS21" s="382"/>
      <c r="BT21" s="382"/>
      <c r="BU21" s="382"/>
      <c r="BV21" s="382"/>
      <c r="BW21" s="382"/>
      <c r="BX21" s="382"/>
      <c r="BY21" s="383"/>
      <c r="BZ21" s="388"/>
      <c r="CA21" s="382"/>
      <c r="CB21" s="382"/>
      <c r="CC21" s="382"/>
      <c r="CD21" s="382"/>
      <c r="CE21" s="382"/>
      <c r="CF21" s="382"/>
      <c r="CG21" s="382"/>
      <c r="CH21" s="382"/>
      <c r="CI21" s="383"/>
      <c r="CN21" s="458"/>
      <c r="CO21" s="458"/>
      <c r="CP21" s="459"/>
    </row>
    <row r="22" spans="1:94" ht="10.5" hidden="1" customHeight="1">
      <c r="B22" s="237"/>
      <c r="C22" s="472"/>
      <c r="D22" s="472"/>
      <c r="E22" s="472"/>
      <c r="F22" s="472"/>
      <c r="G22" s="472"/>
      <c r="H22" s="472"/>
      <c r="I22" s="472"/>
      <c r="J22" s="473"/>
      <c r="K22" s="441"/>
      <c r="L22" s="442"/>
      <c r="M22" s="442"/>
      <c r="N22" s="442"/>
      <c r="O22" s="442"/>
      <c r="P22" s="442"/>
      <c r="Q22" s="442"/>
      <c r="R22" s="442"/>
      <c r="S22" s="442"/>
      <c r="T22" s="442"/>
      <c r="U22" s="315" t="str">
        <f>IF(U20="⑥","6",U20)</f>
        <v>➅</v>
      </c>
      <c r="V22" s="316"/>
      <c r="W22" s="316"/>
      <c r="X22" s="316"/>
      <c r="Y22" s="316"/>
      <c r="Z22" s="316" t="str">
        <f>IF(Z20="⑥","6",Z20)</f>
        <v>➅</v>
      </c>
      <c r="AA22" s="316"/>
      <c r="AB22" s="316"/>
      <c r="AC22" s="316"/>
      <c r="AD22" s="318"/>
      <c r="AE22" s="324">
        <f>IF(AE20="⑥","6",AE20)</f>
        <v>6</v>
      </c>
      <c r="AF22" s="324"/>
      <c r="AG22" s="316"/>
      <c r="AH22" s="316"/>
      <c r="AI22" s="316"/>
      <c r="AJ22" s="316">
        <f>IF(AJ20="⑥","6",AJ20)</f>
        <v>6</v>
      </c>
      <c r="AK22" s="316"/>
      <c r="AL22" s="316"/>
      <c r="AM22" s="316"/>
      <c r="AN22" s="325"/>
      <c r="AO22" s="316"/>
      <c r="AP22" s="316"/>
      <c r="AQ22" s="316"/>
      <c r="AR22" s="316"/>
      <c r="AS22" s="464"/>
      <c r="AT22" s="464"/>
      <c r="AU22" s="465"/>
      <c r="AV22" s="238"/>
      <c r="AW22" s="237"/>
      <c r="AX22" s="468"/>
      <c r="AY22" s="468"/>
      <c r="AZ22" s="468"/>
      <c r="BA22" s="468"/>
      <c r="BB22" s="468"/>
      <c r="BC22" s="468"/>
      <c r="BD22" s="468"/>
      <c r="BE22" s="469"/>
      <c r="BF22" s="455"/>
      <c r="BG22" s="456"/>
      <c r="BH22" s="456"/>
      <c r="BI22" s="456"/>
      <c r="BJ22" s="456"/>
      <c r="BK22" s="456"/>
      <c r="BL22" s="456"/>
      <c r="BM22" s="456"/>
      <c r="BN22" s="456"/>
      <c r="BO22" s="456"/>
      <c r="BP22" s="231">
        <f>IF(BP20="⑥","6",BP20)</f>
        <v>0</v>
      </c>
      <c r="BQ22" s="224"/>
      <c r="BR22" s="224"/>
      <c r="BS22" s="224"/>
      <c r="BT22" s="224"/>
      <c r="BU22" s="224">
        <f>IF(BU20="⑥","6",BU20)</f>
        <v>2</v>
      </c>
      <c r="BV22" s="224"/>
      <c r="BW22" s="224"/>
      <c r="BX22" s="224"/>
      <c r="BY22" s="311"/>
      <c r="BZ22" s="224">
        <f>IF(BZ20="⑥","6",BZ20)</f>
        <v>3</v>
      </c>
      <c r="CA22" s="224"/>
      <c r="CB22" s="224"/>
      <c r="CC22" s="224"/>
      <c r="CD22" s="224"/>
      <c r="CE22" s="224" t="str">
        <f>IF(CE20="⑥","6",CE20)</f>
        <v>➅</v>
      </c>
      <c r="CF22" s="224"/>
      <c r="CG22" s="224"/>
      <c r="CH22" s="224"/>
      <c r="CI22" s="312"/>
      <c r="CN22" s="460"/>
      <c r="CO22" s="460"/>
      <c r="CP22" s="461"/>
    </row>
    <row r="23" spans="1:94" ht="10.5" customHeight="1">
      <c r="B23" s="434">
        <f>AS29</f>
        <v>2</v>
      </c>
      <c r="C23" s="476" t="s">
        <v>1362</v>
      </c>
      <c r="D23" s="477"/>
      <c r="E23" s="477"/>
      <c r="F23" s="477"/>
      <c r="G23" s="477"/>
      <c r="H23" s="477"/>
      <c r="I23" s="477"/>
      <c r="J23" s="478"/>
      <c r="K23" s="482">
        <f>IF(K25=4,"④",IF(K25=3,"③",K25))</f>
        <v>0</v>
      </c>
      <c r="L23" s="483"/>
      <c r="M23" s="485" t="s">
        <v>0</v>
      </c>
      <c r="N23" s="483">
        <v>5</v>
      </c>
      <c r="O23" s="483"/>
      <c r="P23" s="483">
        <v>1</v>
      </c>
      <c r="Q23" s="483"/>
      <c r="R23" s="485" t="s">
        <v>0</v>
      </c>
      <c r="S23" s="483">
        <v>6</v>
      </c>
      <c r="T23" s="486"/>
      <c r="U23" s="482"/>
      <c r="V23" s="483"/>
      <c r="W23" s="483"/>
      <c r="X23" s="483"/>
      <c r="Y23" s="483"/>
      <c r="Z23" s="483"/>
      <c r="AA23" s="483"/>
      <c r="AB23" s="483"/>
      <c r="AC23" s="483"/>
      <c r="AD23" s="486"/>
      <c r="AE23" s="493" t="s">
        <v>1383</v>
      </c>
      <c r="AF23" s="477"/>
      <c r="AG23" s="485" t="s">
        <v>0</v>
      </c>
      <c r="AH23" s="483">
        <v>0</v>
      </c>
      <c r="AI23" s="483"/>
      <c r="AJ23" s="483">
        <v>6</v>
      </c>
      <c r="AK23" s="483"/>
      <c r="AL23" s="485" t="s">
        <v>0</v>
      </c>
      <c r="AM23" s="483">
        <v>1</v>
      </c>
      <c r="AN23" s="491"/>
      <c r="AO23" s="655" t="s">
        <v>1394</v>
      </c>
      <c r="AP23" s="656"/>
      <c r="AQ23" s="656"/>
      <c r="AR23" s="656"/>
      <c r="AS23" s="656"/>
      <c r="AT23" s="656"/>
      <c r="AU23" s="657"/>
      <c r="AV23" s="227"/>
      <c r="AW23" s="448" t="e">
        <f>#REF!</f>
        <v>#REF!</v>
      </c>
      <c r="AX23" s="476" t="s">
        <v>1359</v>
      </c>
      <c r="AY23" s="477"/>
      <c r="AZ23" s="477"/>
      <c r="BA23" s="477"/>
      <c r="BB23" s="477"/>
      <c r="BC23" s="477"/>
      <c r="BD23" s="477"/>
      <c r="BE23" s="478"/>
      <c r="BF23" s="482" t="s">
        <v>1387</v>
      </c>
      <c r="BG23" s="483"/>
      <c r="BH23" s="485" t="s">
        <v>0</v>
      </c>
      <c r="BI23" s="483">
        <v>2</v>
      </c>
      <c r="BJ23" s="483"/>
      <c r="BK23" s="483">
        <v>0</v>
      </c>
      <c r="BL23" s="483"/>
      <c r="BM23" s="485" t="s">
        <v>0</v>
      </c>
      <c r="BN23" s="483">
        <v>6</v>
      </c>
      <c r="BO23" s="486"/>
      <c r="BP23" s="493"/>
      <c r="BQ23" s="477"/>
      <c r="BR23" s="477"/>
      <c r="BS23" s="477"/>
      <c r="BT23" s="477"/>
      <c r="BU23" s="477"/>
      <c r="BV23" s="477"/>
      <c r="BW23" s="477"/>
      <c r="BX23" s="477"/>
      <c r="BY23" s="478"/>
      <c r="BZ23" s="493">
        <v>0</v>
      </c>
      <c r="CA23" s="477"/>
      <c r="CB23" s="477" t="s">
        <v>0</v>
      </c>
      <c r="CC23" s="477">
        <v>5</v>
      </c>
      <c r="CD23" s="477"/>
      <c r="CE23" s="477">
        <v>1</v>
      </c>
      <c r="CF23" s="477"/>
      <c r="CG23" s="477" t="s">
        <v>0</v>
      </c>
      <c r="CH23" s="477">
        <v>6</v>
      </c>
      <c r="CI23" s="478"/>
      <c r="CJ23" s="666" t="s">
        <v>1394</v>
      </c>
      <c r="CK23" s="656"/>
      <c r="CL23" s="656"/>
      <c r="CM23" s="656"/>
      <c r="CN23" s="656"/>
      <c r="CO23" s="656"/>
      <c r="CP23" s="657"/>
    </row>
    <row r="24" spans="1:94" ht="10.5" customHeight="1">
      <c r="B24" s="434"/>
      <c r="C24" s="479"/>
      <c r="D24" s="480"/>
      <c r="E24" s="480"/>
      <c r="F24" s="480"/>
      <c r="G24" s="480"/>
      <c r="H24" s="480"/>
      <c r="I24" s="480"/>
      <c r="J24" s="481"/>
      <c r="K24" s="484"/>
      <c r="L24" s="475"/>
      <c r="M24" s="474"/>
      <c r="N24" s="475"/>
      <c r="O24" s="475"/>
      <c r="P24" s="475"/>
      <c r="Q24" s="475"/>
      <c r="R24" s="474"/>
      <c r="S24" s="475"/>
      <c r="T24" s="487"/>
      <c r="U24" s="484"/>
      <c r="V24" s="475"/>
      <c r="W24" s="475"/>
      <c r="X24" s="475"/>
      <c r="Y24" s="475"/>
      <c r="Z24" s="475"/>
      <c r="AA24" s="475"/>
      <c r="AB24" s="475"/>
      <c r="AC24" s="475"/>
      <c r="AD24" s="487"/>
      <c r="AE24" s="494"/>
      <c r="AF24" s="480"/>
      <c r="AG24" s="474"/>
      <c r="AH24" s="475"/>
      <c r="AI24" s="475"/>
      <c r="AJ24" s="475"/>
      <c r="AK24" s="475"/>
      <c r="AL24" s="474"/>
      <c r="AM24" s="475"/>
      <c r="AN24" s="492"/>
      <c r="AO24" s="658"/>
      <c r="AP24" s="659"/>
      <c r="AQ24" s="659"/>
      <c r="AR24" s="659"/>
      <c r="AS24" s="659"/>
      <c r="AT24" s="659"/>
      <c r="AU24" s="660"/>
      <c r="AV24" s="227"/>
      <c r="AW24" s="448"/>
      <c r="AX24" s="479"/>
      <c r="AY24" s="480"/>
      <c r="AZ24" s="480"/>
      <c r="BA24" s="480"/>
      <c r="BB24" s="480"/>
      <c r="BC24" s="480"/>
      <c r="BD24" s="480"/>
      <c r="BE24" s="481"/>
      <c r="BF24" s="484"/>
      <c r="BG24" s="475"/>
      <c r="BH24" s="474"/>
      <c r="BI24" s="475"/>
      <c r="BJ24" s="475"/>
      <c r="BK24" s="475"/>
      <c r="BL24" s="475"/>
      <c r="BM24" s="474"/>
      <c r="BN24" s="475"/>
      <c r="BO24" s="487"/>
      <c r="BP24" s="494"/>
      <c r="BQ24" s="480"/>
      <c r="BR24" s="480"/>
      <c r="BS24" s="480"/>
      <c r="BT24" s="480"/>
      <c r="BU24" s="480"/>
      <c r="BV24" s="480"/>
      <c r="BW24" s="480"/>
      <c r="BX24" s="480"/>
      <c r="BY24" s="481"/>
      <c r="BZ24" s="494"/>
      <c r="CA24" s="480"/>
      <c r="CB24" s="480"/>
      <c r="CC24" s="480"/>
      <c r="CD24" s="480"/>
      <c r="CE24" s="480"/>
      <c r="CF24" s="480"/>
      <c r="CG24" s="480"/>
      <c r="CH24" s="480"/>
      <c r="CI24" s="481"/>
      <c r="CJ24" s="667"/>
      <c r="CK24" s="659"/>
      <c r="CL24" s="659"/>
      <c r="CM24" s="659"/>
      <c r="CN24" s="659"/>
      <c r="CO24" s="659"/>
      <c r="CP24" s="660"/>
    </row>
    <row r="25" spans="1:94" ht="10.5" hidden="1" customHeight="1">
      <c r="B25" s="434"/>
      <c r="C25" s="479"/>
      <c r="D25" s="480"/>
      <c r="E25" s="480"/>
      <c r="F25" s="480"/>
      <c r="G25" s="480"/>
      <c r="H25" s="480"/>
      <c r="I25" s="480"/>
      <c r="J25" s="481"/>
      <c r="K25" s="330">
        <f>X14</f>
        <v>0</v>
      </c>
      <c r="L25" s="331"/>
      <c r="M25" s="332"/>
      <c r="N25" s="331"/>
      <c r="O25" s="331"/>
      <c r="P25" s="331">
        <f>AC14</f>
        <v>1</v>
      </c>
      <c r="Q25" s="331"/>
      <c r="R25" s="332"/>
      <c r="S25" s="331"/>
      <c r="T25" s="333"/>
      <c r="U25" s="484"/>
      <c r="V25" s="475"/>
      <c r="W25" s="475"/>
      <c r="X25" s="475"/>
      <c r="Y25" s="475"/>
      <c r="Z25" s="475"/>
      <c r="AA25" s="475"/>
      <c r="AB25" s="475"/>
      <c r="AC25" s="475"/>
      <c r="AD25" s="487"/>
      <c r="AE25" s="330"/>
      <c r="AF25" s="331"/>
      <c r="AG25" s="332"/>
      <c r="AH25" s="331"/>
      <c r="AI25" s="331"/>
      <c r="AJ25" s="331"/>
      <c r="AK25" s="331"/>
      <c r="AL25" s="332"/>
      <c r="AM25" s="331"/>
      <c r="AN25" s="338"/>
      <c r="AO25" s="658"/>
      <c r="AP25" s="659"/>
      <c r="AQ25" s="659"/>
      <c r="AR25" s="659"/>
      <c r="AS25" s="659"/>
      <c r="AT25" s="659"/>
      <c r="AU25" s="660"/>
      <c r="AV25" s="227"/>
      <c r="AW25" s="448"/>
      <c r="AX25" s="479"/>
      <c r="AY25" s="480"/>
      <c r="AZ25" s="480"/>
      <c r="BA25" s="480"/>
      <c r="BB25" s="480"/>
      <c r="BC25" s="480"/>
      <c r="BD25" s="480"/>
      <c r="BE25" s="481"/>
      <c r="BF25" s="330">
        <f>BS14</f>
        <v>3</v>
      </c>
      <c r="BG25" s="331"/>
      <c r="BH25" s="332"/>
      <c r="BI25" s="331"/>
      <c r="BJ25" s="331"/>
      <c r="BK25" s="331">
        <f>BX14</f>
        <v>0</v>
      </c>
      <c r="BL25" s="331"/>
      <c r="BM25" s="332"/>
      <c r="BN25" s="331"/>
      <c r="BO25" s="333"/>
      <c r="BP25" s="494"/>
      <c r="BQ25" s="480"/>
      <c r="BR25" s="480"/>
      <c r="BS25" s="480"/>
      <c r="BT25" s="480"/>
      <c r="BU25" s="480"/>
      <c r="BV25" s="480"/>
      <c r="BW25" s="480"/>
      <c r="BX25" s="480"/>
      <c r="BY25" s="481"/>
      <c r="BZ25" s="334"/>
      <c r="CA25" s="335"/>
      <c r="CB25" s="335"/>
      <c r="CC25" s="335"/>
      <c r="CD25" s="335"/>
      <c r="CE25" s="335"/>
      <c r="CF25" s="335"/>
      <c r="CG25" s="335"/>
      <c r="CH25" s="335"/>
      <c r="CI25" s="343"/>
      <c r="CJ25" s="667"/>
      <c r="CK25" s="659"/>
      <c r="CL25" s="659"/>
      <c r="CM25" s="659"/>
      <c r="CN25" s="659"/>
      <c r="CO25" s="659"/>
      <c r="CP25" s="660"/>
    </row>
    <row r="26" spans="1:94" ht="10.5" customHeight="1">
      <c r="B26" s="240"/>
      <c r="C26" s="479" t="s">
        <v>1363</v>
      </c>
      <c r="D26" s="480"/>
      <c r="E26" s="480"/>
      <c r="F26" s="480"/>
      <c r="G26" s="480"/>
      <c r="H26" s="480"/>
      <c r="I26" s="480"/>
      <c r="J26" s="481"/>
      <c r="K26" s="475">
        <v>5</v>
      </c>
      <c r="L26" s="475"/>
      <c r="M26" s="474" t="s">
        <v>0</v>
      </c>
      <c r="N26" s="475">
        <v>6</v>
      </c>
      <c r="O26" s="475"/>
      <c r="P26" s="475">
        <v>4</v>
      </c>
      <c r="Q26" s="475"/>
      <c r="R26" s="474" t="s">
        <v>0</v>
      </c>
      <c r="S26" s="475">
        <v>6</v>
      </c>
      <c r="T26" s="487"/>
      <c r="U26" s="484"/>
      <c r="V26" s="475"/>
      <c r="W26" s="475"/>
      <c r="X26" s="475"/>
      <c r="Y26" s="475"/>
      <c r="Z26" s="475"/>
      <c r="AA26" s="475"/>
      <c r="AB26" s="475"/>
      <c r="AC26" s="475"/>
      <c r="AD26" s="487"/>
      <c r="AE26" s="484">
        <v>6</v>
      </c>
      <c r="AF26" s="475"/>
      <c r="AG26" s="474" t="s">
        <v>0</v>
      </c>
      <c r="AH26" s="475">
        <v>3</v>
      </c>
      <c r="AI26" s="475"/>
      <c r="AJ26" s="475">
        <v>6</v>
      </c>
      <c r="AK26" s="475"/>
      <c r="AL26" s="474" t="s">
        <v>0</v>
      </c>
      <c r="AM26" s="475">
        <v>1</v>
      </c>
      <c r="AN26" s="492"/>
      <c r="AO26" s="658"/>
      <c r="AP26" s="659"/>
      <c r="AQ26" s="659"/>
      <c r="AR26" s="659"/>
      <c r="AS26" s="659"/>
      <c r="AT26" s="659"/>
      <c r="AU26" s="660"/>
      <c r="AV26" s="227"/>
      <c r="AW26" s="448"/>
      <c r="AX26" s="479" t="s">
        <v>1360</v>
      </c>
      <c r="AY26" s="480"/>
      <c r="AZ26" s="480"/>
      <c r="BA26" s="480"/>
      <c r="BB26" s="480"/>
      <c r="BC26" s="480"/>
      <c r="BD26" s="480"/>
      <c r="BE26" s="481"/>
      <c r="BF26" s="475">
        <v>2</v>
      </c>
      <c r="BG26" s="475"/>
      <c r="BH26" s="474" t="s">
        <v>0</v>
      </c>
      <c r="BI26" s="475">
        <v>6</v>
      </c>
      <c r="BJ26" s="475"/>
      <c r="BK26" s="475" t="s">
        <v>1384</v>
      </c>
      <c r="BL26" s="475"/>
      <c r="BM26" s="474" t="s">
        <v>0</v>
      </c>
      <c r="BN26" s="475">
        <f>BU17</f>
        <v>3</v>
      </c>
      <c r="BO26" s="487"/>
      <c r="BP26" s="494"/>
      <c r="BQ26" s="480"/>
      <c r="BR26" s="480"/>
      <c r="BS26" s="480"/>
      <c r="BT26" s="480"/>
      <c r="BU26" s="480"/>
      <c r="BV26" s="480"/>
      <c r="BW26" s="480"/>
      <c r="BX26" s="480"/>
      <c r="BY26" s="481"/>
      <c r="BZ26" s="494">
        <v>2</v>
      </c>
      <c r="CA26" s="480"/>
      <c r="CB26" s="480" t="s">
        <v>0</v>
      </c>
      <c r="CC26" s="480">
        <v>6</v>
      </c>
      <c r="CD26" s="480"/>
      <c r="CE26" s="480">
        <v>5</v>
      </c>
      <c r="CF26" s="480"/>
      <c r="CG26" s="480" t="s">
        <v>0</v>
      </c>
      <c r="CH26" s="480">
        <v>6</v>
      </c>
      <c r="CI26" s="481"/>
      <c r="CJ26" s="667"/>
      <c r="CK26" s="659"/>
      <c r="CL26" s="659"/>
      <c r="CM26" s="659"/>
      <c r="CN26" s="659"/>
      <c r="CO26" s="659"/>
      <c r="CP26" s="660"/>
    </row>
    <row r="27" spans="1:94" ht="10.5" customHeight="1">
      <c r="B27" s="240"/>
      <c r="C27" s="479"/>
      <c r="D27" s="480"/>
      <c r="E27" s="480"/>
      <c r="F27" s="480"/>
      <c r="G27" s="480"/>
      <c r="H27" s="480"/>
      <c r="I27" s="480"/>
      <c r="J27" s="481"/>
      <c r="K27" s="475"/>
      <c r="L27" s="475"/>
      <c r="M27" s="474"/>
      <c r="N27" s="475"/>
      <c r="O27" s="475"/>
      <c r="P27" s="475"/>
      <c r="Q27" s="475"/>
      <c r="R27" s="474"/>
      <c r="S27" s="475"/>
      <c r="T27" s="487"/>
      <c r="U27" s="484"/>
      <c r="V27" s="475"/>
      <c r="W27" s="475"/>
      <c r="X27" s="475"/>
      <c r="Y27" s="475"/>
      <c r="Z27" s="475"/>
      <c r="AA27" s="475"/>
      <c r="AB27" s="475"/>
      <c r="AC27" s="475"/>
      <c r="AD27" s="487"/>
      <c r="AE27" s="484"/>
      <c r="AF27" s="475"/>
      <c r="AG27" s="474"/>
      <c r="AH27" s="475"/>
      <c r="AI27" s="475"/>
      <c r="AJ27" s="475"/>
      <c r="AK27" s="475"/>
      <c r="AL27" s="474"/>
      <c r="AM27" s="475"/>
      <c r="AN27" s="492"/>
      <c r="AO27" s="658"/>
      <c r="AP27" s="659"/>
      <c r="AQ27" s="659"/>
      <c r="AR27" s="659"/>
      <c r="AS27" s="659"/>
      <c r="AT27" s="659"/>
      <c r="AU27" s="660"/>
      <c r="AV27" s="227"/>
      <c r="AW27" s="235"/>
      <c r="AX27" s="479"/>
      <c r="AY27" s="480"/>
      <c r="AZ27" s="480"/>
      <c r="BA27" s="480"/>
      <c r="BB27" s="480"/>
      <c r="BC27" s="480"/>
      <c r="BD27" s="480"/>
      <c r="BE27" s="481"/>
      <c r="BF27" s="475"/>
      <c r="BG27" s="475"/>
      <c r="BH27" s="474"/>
      <c r="BI27" s="475"/>
      <c r="BJ27" s="475"/>
      <c r="BK27" s="475"/>
      <c r="BL27" s="475"/>
      <c r="BM27" s="474"/>
      <c r="BN27" s="475"/>
      <c r="BO27" s="487"/>
      <c r="BP27" s="494"/>
      <c r="BQ27" s="480"/>
      <c r="BR27" s="480"/>
      <c r="BS27" s="480"/>
      <c r="BT27" s="480"/>
      <c r="BU27" s="480"/>
      <c r="BV27" s="480"/>
      <c r="BW27" s="480"/>
      <c r="BX27" s="480"/>
      <c r="BY27" s="481"/>
      <c r="BZ27" s="494"/>
      <c r="CA27" s="480"/>
      <c r="CB27" s="480"/>
      <c r="CC27" s="480"/>
      <c r="CD27" s="480"/>
      <c r="CE27" s="480"/>
      <c r="CF27" s="480"/>
      <c r="CG27" s="480"/>
      <c r="CH27" s="480"/>
      <c r="CI27" s="481"/>
      <c r="CJ27" s="667"/>
      <c r="CK27" s="659"/>
      <c r="CL27" s="659"/>
      <c r="CM27" s="659"/>
      <c r="CN27" s="659"/>
      <c r="CO27" s="659"/>
      <c r="CP27" s="660"/>
    </row>
    <row r="28" spans="1:94" ht="10.5" hidden="1" customHeight="1">
      <c r="B28" s="240"/>
      <c r="C28" s="479"/>
      <c r="D28" s="480"/>
      <c r="E28" s="480"/>
      <c r="F28" s="480"/>
      <c r="G28" s="480"/>
      <c r="H28" s="480"/>
      <c r="I28" s="480"/>
      <c r="J28" s="481"/>
      <c r="K28" s="331">
        <f>X17</f>
        <v>5</v>
      </c>
      <c r="L28" s="331"/>
      <c r="M28" s="332"/>
      <c r="N28" s="331"/>
      <c r="O28" s="331"/>
      <c r="P28" s="331">
        <f>AC17</f>
        <v>4</v>
      </c>
      <c r="Q28" s="331"/>
      <c r="R28" s="332"/>
      <c r="S28" s="331"/>
      <c r="T28" s="333"/>
      <c r="U28" s="484"/>
      <c r="V28" s="475"/>
      <c r="W28" s="475"/>
      <c r="X28" s="475"/>
      <c r="Y28" s="475"/>
      <c r="Z28" s="475"/>
      <c r="AA28" s="475"/>
      <c r="AB28" s="475"/>
      <c r="AC28" s="475"/>
      <c r="AD28" s="487"/>
      <c r="AE28" s="330"/>
      <c r="AF28" s="331"/>
      <c r="AG28" s="331"/>
      <c r="AH28" s="331"/>
      <c r="AI28" s="331"/>
      <c r="AJ28" s="331"/>
      <c r="AK28" s="331"/>
      <c r="AL28" s="331"/>
      <c r="AM28" s="331"/>
      <c r="AN28" s="338"/>
      <c r="AO28" s="331"/>
      <c r="AP28" s="331"/>
      <c r="AQ28" s="331"/>
      <c r="AR28" s="331"/>
      <c r="AS28" s="331"/>
      <c r="AT28" s="331"/>
      <c r="AU28" s="337"/>
      <c r="AV28" s="237"/>
      <c r="AW28" s="235"/>
      <c r="AX28" s="479"/>
      <c r="AY28" s="480"/>
      <c r="AZ28" s="480"/>
      <c r="BA28" s="480"/>
      <c r="BB28" s="480"/>
      <c r="BC28" s="480"/>
      <c r="BD28" s="480"/>
      <c r="BE28" s="481"/>
      <c r="BF28" s="331">
        <f>BS17</f>
        <v>2</v>
      </c>
      <c r="BG28" s="331"/>
      <c r="BH28" s="332"/>
      <c r="BI28" s="331"/>
      <c r="BJ28" s="331"/>
      <c r="BK28" s="331">
        <f>BX17</f>
        <v>6</v>
      </c>
      <c r="BL28" s="331"/>
      <c r="BM28" s="332"/>
      <c r="BN28" s="331"/>
      <c r="BO28" s="333"/>
      <c r="BP28" s="494"/>
      <c r="BQ28" s="480"/>
      <c r="BR28" s="480"/>
      <c r="BS28" s="480"/>
      <c r="BT28" s="480"/>
      <c r="BU28" s="480"/>
      <c r="BV28" s="480"/>
      <c r="BW28" s="480"/>
      <c r="BX28" s="480"/>
      <c r="BY28" s="481"/>
      <c r="BZ28" s="334"/>
      <c r="CA28" s="335"/>
      <c r="CB28" s="335"/>
      <c r="CC28" s="335"/>
      <c r="CD28" s="335"/>
      <c r="CE28" s="335"/>
      <c r="CF28" s="335"/>
      <c r="CG28" s="335"/>
      <c r="CH28" s="335"/>
      <c r="CI28" s="343"/>
      <c r="CJ28" s="331"/>
      <c r="CK28" s="331"/>
      <c r="CL28" s="331"/>
      <c r="CM28" s="331"/>
      <c r="CN28" s="331"/>
      <c r="CO28" s="331"/>
      <c r="CP28" s="337"/>
    </row>
    <row r="29" spans="1:94" ht="10.5" customHeight="1">
      <c r="B29" s="237"/>
      <c r="C29" s="498"/>
      <c r="D29" s="499"/>
      <c r="E29" s="499"/>
      <c r="F29" s="499"/>
      <c r="G29" s="499"/>
      <c r="H29" s="499"/>
      <c r="I29" s="499"/>
      <c r="J29" s="500"/>
      <c r="K29" s="475">
        <v>3</v>
      </c>
      <c r="L29" s="475"/>
      <c r="M29" s="474" t="s">
        <v>0</v>
      </c>
      <c r="N29" s="475">
        <v>6</v>
      </c>
      <c r="O29" s="475"/>
      <c r="P29" s="475">
        <v>0</v>
      </c>
      <c r="Q29" s="475"/>
      <c r="R29" s="474" t="s">
        <v>0</v>
      </c>
      <c r="S29" s="475">
        <v>6</v>
      </c>
      <c r="T29" s="487"/>
      <c r="U29" s="484"/>
      <c r="V29" s="475"/>
      <c r="W29" s="475"/>
      <c r="X29" s="475"/>
      <c r="Y29" s="475"/>
      <c r="Z29" s="475"/>
      <c r="AA29" s="475"/>
      <c r="AB29" s="475"/>
      <c r="AC29" s="475"/>
      <c r="AD29" s="487"/>
      <c r="AE29" s="484">
        <v>6</v>
      </c>
      <c r="AF29" s="475"/>
      <c r="AG29" s="474" t="s">
        <v>0</v>
      </c>
      <c r="AH29" s="475">
        <v>0</v>
      </c>
      <c r="AI29" s="475"/>
      <c r="AJ29" s="475">
        <v>6</v>
      </c>
      <c r="AK29" s="475"/>
      <c r="AL29" s="474" t="s">
        <v>0</v>
      </c>
      <c r="AM29" s="475">
        <v>0</v>
      </c>
      <c r="AN29" s="492"/>
      <c r="AO29" s="331"/>
      <c r="AP29" s="331"/>
      <c r="AQ29" s="331"/>
      <c r="AR29" s="331"/>
      <c r="AS29" s="504">
        <v>2</v>
      </c>
      <c r="AT29" s="504"/>
      <c r="AU29" s="505"/>
      <c r="AV29" s="238"/>
      <c r="AW29" s="237"/>
      <c r="AX29" s="499"/>
      <c r="AY29" s="499"/>
      <c r="AZ29" s="499"/>
      <c r="BA29" s="499"/>
      <c r="BB29" s="499"/>
      <c r="BC29" s="499"/>
      <c r="BD29" s="499"/>
      <c r="BE29" s="500"/>
      <c r="BF29" s="475" t="s">
        <v>1384</v>
      </c>
      <c r="BG29" s="475"/>
      <c r="BH29" s="474" t="s">
        <v>0</v>
      </c>
      <c r="BI29" s="475">
        <f>BP22</f>
        <v>0</v>
      </c>
      <c r="BJ29" s="475"/>
      <c r="BK29" s="475" t="s">
        <v>1384</v>
      </c>
      <c r="BL29" s="475"/>
      <c r="BM29" s="474" t="s">
        <v>0</v>
      </c>
      <c r="BN29" s="475">
        <v>2</v>
      </c>
      <c r="BO29" s="487"/>
      <c r="BP29" s="494"/>
      <c r="BQ29" s="480"/>
      <c r="BR29" s="480"/>
      <c r="BS29" s="480"/>
      <c r="BT29" s="480"/>
      <c r="BU29" s="480"/>
      <c r="BV29" s="480"/>
      <c r="BW29" s="480"/>
      <c r="BX29" s="480"/>
      <c r="BY29" s="481"/>
      <c r="BZ29" s="494">
        <v>4</v>
      </c>
      <c r="CA29" s="480"/>
      <c r="CB29" s="480" t="s">
        <v>0</v>
      </c>
      <c r="CC29" s="480">
        <v>6</v>
      </c>
      <c r="CD29" s="480"/>
      <c r="CE29" s="480">
        <v>4</v>
      </c>
      <c r="CF29" s="480"/>
      <c r="CG29" s="480" t="s">
        <v>0</v>
      </c>
      <c r="CH29" s="480">
        <v>6</v>
      </c>
      <c r="CI29" s="481"/>
      <c r="CJ29" s="331"/>
      <c r="CK29" s="331"/>
      <c r="CL29" s="331"/>
      <c r="CM29" s="331"/>
      <c r="CN29" s="504">
        <v>2</v>
      </c>
      <c r="CO29" s="504"/>
      <c r="CP29" s="505"/>
    </row>
    <row r="30" spans="1:94" ht="10.5" customHeight="1">
      <c r="B30" s="237"/>
      <c r="C30" s="498"/>
      <c r="D30" s="499"/>
      <c r="E30" s="499"/>
      <c r="F30" s="499"/>
      <c r="G30" s="499"/>
      <c r="H30" s="499"/>
      <c r="I30" s="499"/>
      <c r="J30" s="500"/>
      <c r="K30" s="475"/>
      <c r="L30" s="475"/>
      <c r="M30" s="474"/>
      <c r="N30" s="475"/>
      <c r="O30" s="475"/>
      <c r="P30" s="475"/>
      <c r="Q30" s="475"/>
      <c r="R30" s="474"/>
      <c r="S30" s="475"/>
      <c r="T30" s="487"/>
      <c r="U30" s="484"/>
      <c r="V30" s="475"/>
      <c r="W30" s="475"/>
      <c r="X30" s="475"/>
      <c r="Y30" s="475"/>
      <c r="Z30" s="475"/>
      <c r="AA30" s="475"/>
      <c r="AB30" s="475"/>
      <c r="AC30" s="475"/>
      <c r="AD30" s="487"/>
      <c r="AE30" s="484"/>
      <c r="AF30" s="475"/>
      <c r="AG30" s="474"/>
      <c r="AH30" s="475"/>
      <c r="AI30" s="475"/>
      <c r="AJ30" s="475"/>
      <c r="AK30" s="475"/>
      <c r="AL30" s="474"/>
      <c r="AM30" s="475"/>
      <c r="AN30" s="492"/>
      <c r="AO30" s="331"/>
      <c r="AP30" s="331"/>
      <c r="AQ30" s="331"/>
      <c r="AR30" s="331"/>
      <c r="AS30" s="504"/>
      <c r="AT30" s="504"/>
      <c r="AU30" s="505"/>
      <c r="AV30" s="238"/>
      <c r="AW30" s="237"/>
      <c r="AX30" s="499"/>
      <c r="AY30" s="499"/>
      <c r="AZ30" s="499"/>
      <c r="BA30" s="499"/>
      <c r="BB30" s="499"/>
      <c r="BC30" s="499"/>
      <c r="BD30" s="499"/>
      <c r="BE30" s="500"/>
      <c r="BF30" s="475"/>
      <c r="BG30" s="475"/>
      <c r="BH30" s="474"/>
      <c r="BI30" s="475"/>
      <c r="BJ30" s="475"/>
      <c r="BK30" s="475"/>
      <c r="BL30" s="475"/>
      <c r="BM30" s="474"/>
      <c r="BN30" s="475"/>
      <c r="BO30" s="487"/>
      <c r="BP30" s="494"/>
      <c r="BQ30" s="480"/>
      <c r="BR30" s="480"/>
      <c r="BS30" s="480"/>
      <c r="BT30" s="480"/>
      <c r="BU30" s="480"/>
      <c r="BV30" s="480"/>
      <c r="BW30" s="480"/>
      <c r="BX30" s="480"/>
      <c r="BY30" s="481"/>
      <c r="BZ30" s="494"/>
      <c r="CA30" s="480"/>
      <c r="CB30" s="480"/>
      <c r="CC30" s="480"/>
      <c r="CD30" s="480"/>
      <c r="CE30" s="480"/>
      <c r="CF30" s="480"/>
      <c r="CG30" s="480"/>
      <c r="CH30" s="480"/>
      <c r="CI30" s="481"/>
      <c r="CJ30" s="331"/>
      <c r="CK30" s="331"/>
      <c r="CL30" s="331"/>
      <c r="CM30" s="331"/>
      <c r="CN30" s="504"/>
      <c r="CO30" s="504"/>
      <c r="CP30" s="505"/>
    </row>
    <row r="31" spans="1:94" ht="10.5" hidden="1" customHeight="1">
      <c r="B31" s="237"/>
      <c r="C31" s="501"/>
      <c r="D31" s="502"/>
      <c r="E31" s="502"/>
      <c r="F31" s="502"/>
      <c r="G31" s="502"/>
      <c r="H31" s="502"/>
      <c r="I31" s="502"/>
      <c r="J31" s="503"/>
      <c r="K31" s="331">
        <f>X20</f>
        <v>3</v>
      </c>
      <c r="L31" s="331"/>
      <c r="M31" s="331"/>
      <c r="N31" s="331"/>
      <c r="O31" s="331"/>
      <c r="P31" s="331">
        <f>AC20</f>
        <v>0</v>
      </c>
      <c r="Q31" s="331"/>
      <c r="R31" s="331"/>
      <c r="S31" s="331"/>
      <c r="T31" s="333"/>
      <c r="U31" s="488"/>
      <c r="V31" s="489"/>
      <c r="W31" s="489"/>
      <c r="X31" s="489"/>
      <c r="Y31" s="489"/>
      <c r="Z31" s="489"/>
      <c r="AA31" s="489"/>
      <c r="AB31" s="489"/>
      <c r="AC31" s="489"/>
      <c r="AD31" s="490"/>
      <c r="AE31" s="330">
        <f>IF(AE29="⑥","6",AE29)</f>
        <v>6</v>
      </c>
      <c r="AF31" s="331"/>
      <c r="AG31" s="331"/>
      <c r="AH31" s="331"/>
      <c r="AI31" s="331"/>
      <c r="AJ31" s="331">
        <f>IF(AJ29="⑥","6",AJ29)</f>
        <v>6</v>
      </c>
      <c r="AK31" s="331"/>
      <c r="AL31" s="331"/>
      <c r="AM31" s="331"/>
      <c r="AN31" s="338"/>
      <c r="AO31" s="331"/>
      <c r="AP31" s="331"/>
      <c r="AQ31" s="331"/>
      <c r="AR31" s="331"/>
      <c r="AS31" s="506"/>
      <c r="AT31" s="506"/>
      <c r="AU31" s="507"/>
      <c r="AV31" s="238"/>
      <c r="AW31" s="237"/>
      <c r="AX31" s="502"/>
      <c r="AY31" s="502"/>
      <c r="AZ31" s="502"/>
      <c r="BA31" s="502"/>
      <c r="BB31" s="502"/>
      <c r="BC31" s="502"/>
      <c r="BD31" s="502"/>
      <c r="BE31" s="503"/>
      <c r="BF31" s="331">
        <f>BS20</f>
        <v>6</v>
      </c>
      <c r="BG31" s="331"/>
      <c r="BH31" s="331"/>
      <c r="BI31" s="331"/>
      <c r="BJ31" s="331"/>
      <c r="BK31" s="331">
        <f>BX20</f>
        <v>6</v>
      </c>
      <c r="BL31" s="331"/>
      <c r="BM31" s="331"/>
      <c r="BN31" s="331"/>
      <c r="BO31" s="333"/>
      <c r="BP31" s="495"/>
      <c r="BQ31" s="496"/>
      <c r="BR31" s="496"/>
      <c r="BS31" s="496"/>
      <c r="BT31" s="496"/>
      <c r="BU31" s="496"/>
      <c r="BV31" s="496"/>
      <c r="BW31" s="496"/>
      <c r="BX31" s="496"/>
      <c r="BY31" s="497"/>
      <c r="BZ31" s="334">
        <f>IF(BZ29="⑥","6",BZ29)</f>
        <v>4</v>
      </c>
      <c r="CA31" s="335"/>
      <c r="CB31" s="335"/>
      <c r="CC31" s="335"/>
      <c r="CD31" s="335"/>
      <c r="CE31" s="335">
        <f>IF(CE29="⑥","6",CE29)</f>
        <v>4</v>
      </c>
      <c r="CF31" s="335"/>
      <c r="CG31" s="335"/>
      <c r="CH31" s="335"/>
      <c r="CI31" s="343"/>
      <c r="CJ31" s="331"/>
      <c r="CK31" s="331"/>
      <c r="CL31" s="331"/>
      <c r="CM31" s="331"/>
      <c r="CN31" s="506"/>
      <c r="CO31" s="506"/>
      <c r="CP31" s="507"/>
    </row>
    <row r="32" spans="1:94" ht="10.5" customHeight="1">
      <c r="B32" s="434" t="str">
        <f>AS38</f>
        <v>３位</v>
      </c>
      <c r="C32" s="449" t="s">
        <v>1361</v>
      </c>
      <c r="D32" s="380"/>
      <c r="E32" s="380"/>
      <c r="F32" s="380"/>
      <c r="G32" s="380"/>
      <c r="H32" s="380"/>
      <c r="I32" s="380"/>
      <c r="J32" s="381"/>
      <c r="K32" s="508">
        <v>0</v>
      </c>
      <c r="L32" s="509"/>
      <c r="M32" s="511" t="s">
        <v>0</v>
      </c>
      <c r="N32" s="509">
        <v>5</v>
      </c>
      <c r="O32" s="509"/>
      <c r="P32" s="509">
        <f>IF(P34=6,"⑥",P34)</f>
        <v>0</v>
      </c>
      <c r="Q32" s="509"/>
      <c r="R32" s="511" t="s">
        <v>0</v>
      </c>
      <c r="S32" s="509">
        <v>6</v>
      </c>
      <c r="T32" s="513"/>
      <c r="U32" s="509">
        <f>IF(U34=4,"④",IF(U34=3,"③",U34))</f>
        <v>0</v>
      </c>
      <c r="V32" s="509"/>
      <c r="W32" s="511" t="s">
        <v>0</v>
      </c>
      <c r="X32" s="509">
        <v>5</v>
      </c>
      <c r="Y32" s="509"/>
      <c r="Z32" s="509">
        <v>1</v>
      </c>
      <c r="AA32" s="509"/>
      <c r="AB32" s="511" t="s">
        <v>0</v>
      </c>
      <c r="AC32" s="509">
        <v>6</v>
      </c>
      <c r="AD32" s="513"/>
      <c r="AE32" s="508"/>
      <c r="AF32" s="509"/>
      <c r="AG32" s="509"/>
      <c r="AH32" s="509"/>
      <c r="AI32" s="509"/>
      <c r="AJ32" s="509"/>
      <c r="AK32" s="509"/>
      <c r="AL32" s="509"/>
      <c r="AM32" s="509"/>
      <c r="AN32" s="524"/>
      <c r="AO32" s="529"/>
      <c r="AP32" s="529"/>
      <c r="AQ32" s="529"/>
      <c r="AR32" s="529"/>
      <c r="AS32" s="531" t="s">
        <v>1385</v>
      </c>
      <c r="AT32" s="531"/>
      <c r="AU32" s="532"/>
      <c r="AV32" s="227"/>
      <c r="AW32" s="448" t="e">
        <f>#REF!</f>
        <v>#REF!</v>
      </c>
      <c r="AX32" s="435" t="s">
        <v>1356</v>
      </c>
      <c r="AY32" s="385"/>
      <c r="AZ32" s="385"/>
      <c r="BA32" s="385"/>
      <c r="BB32" s="385"/>
      <c r="BC32" s="385"/>
      <c r="BD32" s="385"/>
      <c r="BE32" s="436"/>
      <c r="BF32" s="515" t="s">
        <v>1387</v>
      </c>
      <c r="BG32" s="391"/>
      <c r="BH32" s="389" t="s">
        <v>0</v>
      </c>
      <c r="BI32" s="391">
        <v>2</v>
      </c>
      <c r="BJ32" s="391"/>
      <c r="BK32" s="391">
        <f>IF(BK34=6,"⑥",BK34)</f>
        <v>2</v>
      </c>
      <c r="BL32" s="391"/>
      <c r="BM32" s="389" t="s">
        <v>0</v>
      </c>
      <c r="BN32" s="391">
        <v>6</v>
      </c>
      <c r="BO32" s="443"/>
      <c r="BP32" s="391" t="s">
        <v>1388</v>
      </c>
      <c r="BQ32" s="391"/>
      <c r="BR32" s="389" t="s">
        <v>0</v>
      </c>
      <c r="BS32" s="391">
        <v>0</v>
      </c>
      <c r="BT32" s="391"/>
      <c r="BU32" s="391">
        <v>0</v>
      </c>
      <c r="BV32" s="391"/>
      <c r="BW32" s="389" t="s">
        <v>0</v>
      </c>
      <c r="BX32" s="391">
        <f>CE25</f>
        <v>0</v>
      </c>
      <c r="BY32" s="443"/>
      <c r="BZ32" s="515"/>
      <c r="CA32" s="391"/>
      <c r="CB32" s="391"/>
      <c r="CC32" s="391"/>
      <c r="CD32" s="391"/>
      <c r="CE32" s="391"/>
      <c r="CF32" s="391"/>
      <c r="CG32" s="391"/>
      <c r="CH32" s="391"/>
      <c r="CI32" s="443"/>
      <c r="CJ32" s="699" t="s">
        <v>1393</v>
      </c>
      <c r="CK32" s="429"/>
      <c r="CL32" s="429"/>
      <c r="CM32" s="429"/>
      <c r="CN32" s="429"/>
      <c r="CO32" s="429"/>
      <c r="CP32" s="430"/>
    </row>
    <row r="33" spans="2:99" ht="10.5" customHeight="1">
      <c r="B33" s="434"/>
      <c r="C33" s="450"/>
      <c r="D33" s="382"/>
      <c r="E33" s="382"/>
      <c r="F33" s="382"/>
      <c r="G33" s="382"/>
      <c r="H33" s="382"/>
      <c r="I33" s="382"/>
      <c r="J33" s="383"/>
      <c r="K33" s="510"/>
      <c r="L33" s="410"/>
      <c r="M33" s="512"/>
      <c r="N33" s="410"/>
      <c r="O33" s="410"/>
      <c r="P33" s="410"/>
      <c r="Q33" s="410"/>
      <c r="R33" s="512"/>
      <c r="S33" s="410"/>
      <c r="T33" s="514"/>
      <c r="U33" s="410"/>
      <c r="V33" s="410"/>
      <c r="W33" s="512"/>
      <c r="X33" s="410"/>
      <c r="Y33" s="410"/>
      <c r="Z33" s="410"/>
      <c r="AA33" s="410"/>
      <c r="AB33" s="512"/>
      <c r="AC33" s="410"/>
      <c r="AD33" s="514"/>
      <c r="AE33" s="510"/>
      <c r="AF33" s="410"/>
      <c r="AG33" s="410"/>
      <c r="AH33" s="410"/>
      <c r="AI33" s="410"/>
      <c r="AJ33" s="410"/>
      <c r="AK33" s="410"/>
      <c r="AL33" s="410"/>
      <c r="AM33" s="410"/>
      <c r="AN33" s="525"/>
      <c r="AO33" s="530"/>
      <c r="AP33" s="530"/>
      <c r="AQ33" s="530"/>
      <c r="AR33" s="530"/>
      <c r="AS33" s="533"/>
      <c r="AT33" s="533"/>
      <c r="AU33" s="534"/>
      <c r="AV33" s="227"/>
      <c r="AW33" s="448"/>
      <c r="AX33" s="399"/>
      <c r="AY33" s="387"/>
      <c r="AZ33" s="387"/>
      <c r="BA33" s="387"/>
      <c r="BB33" s="387"/>
      <c r="BC33" s="387"/>
      <c r="BD33" s="387"/>
      <c r="BE33" s="400"/>
      <c r="BF33" s="445"/>
      <c r="BG33" s="392"/>
      <c r="BH33" s="390"/>
      <c r="BI33" s="392"/>
      <c r="BJ33" s="392"/>
      <c r="BK33" s="392"/>
      <c r="BL33" s="392"/>
      <c r="BM33" s="390"/>
      <c r="BN33" s="392"/>
      <c r="BO33" s="444"/>
      <c r="BP33" s="392"/>
      <c r="BQ33" s="392"/>
      <c r="BR33" s="390"/>
      <c r="BS33" s="392"/>
      <c r="BT33" s="392"/>
      <c r="BU33" s="392"/>
      <c r="BV33" s="392"/>
      <c r="BW33" s="390"/>
      <c r="BX33" s="392"/>
      <c r="BY33" s="444"/>
      <c r="BZ33" s="445"/>
      <c r="CA33" s="516"/>
      <c r="CB33" s="516"/>
      <c r="CC33" s="516"/>
      <c r="CD33" s="516"/>
      <c r="CE33" s="516"/>
      <c r="CF33" s="516"/>
      <c r="CG33" s="516"/>
      <c r="CH33" s="516"/>
      <c r="CI33" s="444"/>
      <c r="CJ33" s="700"/>
      <c r="CK33" s="432"/>
      <c r="CL33" s="432"/>
      <c r="CM33" s="432"/>
      <c r="CN33" s="432"/>
      <c r="CO33" s="432"/>
      <c r="CP33" s="433"/>
    </row>
    <row r="34" spans="2:99" ht="10.5" hidden="1" customHeight="1">
      <c r="B34" s="411"/>
      <c r="C34" s="450"/>
      <c r="D34" s="382"/>
      <c r="E34" s="382"/>
      <c r="F34" s="382"/>
      <c r="G34" s="382"/>
      <c r="H34" s="382"/>
      <c r="I34" s="382"/>
      <c r="J34" s="383"/>
      <c r="K34" s="228">
        <f>AH14</f>
        <v>0</v>
      </c>
      <c r="M34" s="229"/>
      <c r="P34" s="220">
        <f>AM14</f>
        <v>0</v>
      </c>
      <c r="R34" s="229"/>
      <c r="T34" s="230"/>
      <c r="U34" s="220">
        <f>AH23</f>
        <v>0</v>
      </c>
      <c r="W34" s="229"/>
      <c r="Z34" s="220">
        <f>AM23</f>
        <v>1</v>
      </c>
      <c r="AB34" s="229"/>
      <c r="AE34" s="510"/>
      <c r="AF34" s="410"/>
      <c r="AG34" s="410"/>
      <c r="AH34" s="410"/>
      <c r="AI34" s="410"/>
      <c r="AJ34" s="410"/>
      <c r="AK34" s="410"/>
      <c r="AL34" s="410"/>
      <c r="AM34" s="410"/>
      <c r="AN34" s="525"/>
      <c r="AO34" s="530"/>
      <c r="AP34" s="530"/>
      <c r="AQ34" s="530"/>
      <c r="AR34" s="530"/>
      <c r="AS34" s="533"/>
      <c r="AT34" s="533"/>
      <c r="AU34" s="534"/>
      <c r="AV34" s="227"/>
      <c r="AW34" s="233"/>
      <c r="AX34" s="399"/>
      <c r="AY34" s="387"/>
      <c r="AZ34" s="387"/>
      <c r="BA34" s="387"/>
      <c r="BB34" s="387"/>
      <c r="BC34" s="387"/>
      <c r="BD34" s="387"/>
      <c r="BE34" s="400"/>
      <c r="BF34" s="315">
        <f>CC14</f>
        <v>3</v>
      </c>
      <c r="BG34" s="316"/>
      <c r="BH34" s="317"/>
      <c r="BI34" s="316"/>
      <c r="BJ34" s="316"/>
      <c r="BK34" s="316">
        <f>CH14</f>
        <v>2</v>
      </c>
      <c r="BL34" s="316"/>
      <c r="BM34" s="317"/>
      <c r="BN34" s="316"/>
      <c r="BO34" s="318"/>
      <c r="BP34" s="316">
        <f>CC23</f>
        <v>5</v>
      </c>
      <c r="BQ34" s="316"/>
      <c r="BR34" s="317"/>
      <c r="BS34" s="316"/>
      <c r="BT34" s="316"/>
      <c r="BU34" s="316">
        <f>CH23</f>
        <v>6</v>
      </c>
      <c r="BV34" s="316"/>
      <c r="BW34" s="317"/>
      <c r="BX34" s="316"/>
      <c r="BY34" s="316"/>
      <c r="BZ34" s="445"/>
      <c r="CA34" s="516"/>
      <c r="CB34" s="516"/>
      <c r="CC34" s="516"/>
      <c r="CD34" s="516"/>
      <c r="CE34" s="516"/>
      <c r="CF34" s="516"/>
      <c r="CG34" s="516"/>
      <c r="CH34" s="516"/>
      <c r="CI34" s="444"/>
      <c r="CJ34" s="700"/>
      <c r="CK34" s="432"/>
      <c r="CL34" s="432"/>
      <c r="CM34" s="432"/>
      <c r="CN34" s="432"/>
      <c r="CO34" s="432"/>
      <c r="CP34" s="433"/>
    </row>
    <row r="35" spans="2:99" ht="10.5" customHeight="1">
      <c r="B35" s="241"/>
      <c r="C35" s="450" t="s">
        <v>1360</v>
      </c>
      <c r="D35" s="382"/>
      <c r="E35" s="382"/>
      <c r="F35" s="382"/>
      <c r="G35" s="382"/>
      <c r="H35" s="382"/>
      <c r="I35" s="382"/>
      <c r="J35" s="383"/>
      <c r="K35" s="410">
        <f>IF(K37=6,"⑥",K37)</f>
        <v>1</v>
      </c>
      <c r="L35" s="410"/>
      <c r="M35" s="512" t="s">
        <v>0</v>
      </c>
      <c r="N35" s="410">
        <v>6</v>
      </c>
      <c r="O35" s="410"/>
      <c r="P35" s="410">
        <f>IF(P37=6,"⑥",P37)</f>
        <v>0</v>
      </c>
      <c r="Q35" s="410"/>
      <c r="R35" s="512" t="s">
        <v>0</v>
      </c>
      <c r="S35" s="410">
        <v>6</v>
      </c>
      <c r="T35" s="514"/>
      <c r="U35" s="410">
        <f>IF(U37=6,"⑥",U37)</f>
        <v>3</v>
      </c>
      <c r="V35" s="410"/>
      <c r="W35" s="512" t="s">
        <v>0</v>
      </c>
      <c r="X35" s="410">
        <v>6</v>
      </c>
      <c r="Y35" s="410"/>
      <c r="Z35" s="410">
        <f>IF(Z37=6,"⑥",Z37)</f>
        <v>1</v>
      </c>
      <c r="AA35" s="410"/>
      <c r="AB35" s="512" t="s">
        <v>0</v>
      </c>
      <c r="AC35" s="410">
        <v>6</v>
      </c>
      <c r="AD35" s="410"/>
      <c r="AE35" s="510"/>
      <c r="AF35" s="410"/>
      <c r="AG35" s="410"/>
      <c r="AH35" s="410"/>
      <c r="AI35" s="410"/>
      <c r="AJ35" s="410"/>
      <c r="AK35" s="410"/>
      <c r="AL35" s="410"/>
      <c r="AM35" s="410"/>
      <c r="AN35" s="525"/>
      <c r="AO35" s="530"/>
      <c r="AP35" s="530"/>
      <c r="AQ35" s="530"/>
      <c r="AR35" s="530"/>
      <c r="AS35" s="533"/>
      <c r="AT35" s="533"/>
      <c r="AU35" s="534"/>
      <c r="AV35" s="227"/>
      <c r="AW35" s="235"/>
      <c r="AX35" s="399" t="s">
        <v>1360</v>
      </c>
      <c r="AY35" s="387"/>
      <c r="AZ35" s="387"/>
      <c r="BA35" s="387"/>
      <c r="BB35" s="387"/>
      <c r="BC35" s="387"/>
      <c r="BD35" s="387"/>
      <c r="BE35" s="400"/>
      <c r="BF35" s="392" t="str">
        <f>IF(BF37=6,"⑥",BF37)</f>
        <v>⑥</v>
      </c>
      <c r="BG35" s="392"/>
      <c r="BH35" s="390" t="s">
        <v>0</v>
      </c>
      <c r="BI35" s="392">
        <f>BZ19</f>
        <v>0</v>
      </c>
      <c r="BJ35" s="392"/>
      <c r="BK35" s="392" t="str">
        <f>IF(BK37=6,"⑥",BK37)</f>
        <v>⑥</v>
      </c>
      <c r="BL35" s="392"/>
      <c r="BM35" s="390" t="s">
        <v>0</v>
      </c>
      <c r="BN35" s="392">
        <f>CE19</f>
        <v>0</v>
      </c>
      <c r="BO35" s="444"/>
      <c r="BP35" s="392" t="str">
        <f>IF(BP37=6,"⑥",BP37)</f>
        <v>⑥</v>
      </c>
      <c r="BQ35" s="392"/>
      <c r="BR35" s="390" t="s">
        <v>0</v>
      </c>
      <c r="BS35" s="392">
        <v>0</v>
      </c>
      <c r="BT35" s="392"/>
      <c r="BU35" s="392" t="str">
        <f>IF(BU37=6,"⑥",BU37)</f>
        <v>⑥</v>
      </c>
      <c r="BV35" s="392"/>
      <c r="BW35" s="390" t="s">
        <v>0</v>
      </c>
      <c r="BX35" s="392">
        <f>CE28</f>
        <v>0</v>
      </c>
      <c r="BY35" s="392"/>
      <c r="BZ35" s="445"/>
      <c r="CA35" s="516"/>
      <c r="CB35" s="516"/>
      <c r="CC35" s="516"/>
      <c r="CD35" s="516"/>
      <c r="CE35" s="516"/>
      <c r="CF35" s="516"/>
      <c r="CG35" s="516"/>
      <c r="CH35" s="516"/>
      <c r="CI35" s="444"/>
      <c r="CJ35" s="700"/>
      <c r="CK35" s="432"/>
      <c r="CL35" s="432"/>
      <c r="CM35" s="432"/>
      <c r="CN35" s="432"/>
      <c r="CO35" s="432"/>
      <c r="CP35" s="433"/>
    </row>
    <row r="36" spans="2:99" ht="10.5" customHeight="1">
      <c r="B36" s="241"/>
      <c r="C36" s="450"/>
      <c r="D36" s="382"/>
      <c r="E36" s="382"/>
      <c r="F36" s="382"/>
      <c r="G36" s="382"/>
      <c r="H36" s="382"/>
      <c r="I36" s="382"/>
      <c r="J36" s="383"/>
      <c r="K36" s="410"/>
      <c r="L36" s="410"/>
      <c r="M36" s="512"/>
      <c r="N36" s="410"/>
      <c r="O36" s="410"/>
      <c r="P36" s="410"/>
      <c r="Q36" s="410"/>
      <c r="R36" s="512"/>
      <c r="S36" s="410"/>
      <c r="T36" s="514"/>
      <c r="U36" s="410"/>
      <c r="V36" s="410"/>
      <c r="W36" s="512"/>
      <c r="X36" s="410"/>
      <c r="Y36" s="410"/>
      <c r="Z36" s="410"/>
      <c r="AA36" s="410"/>
      <c r="AB36" s="512"/>
      <c r="AC36" s="410"/>
      <c r="AD36" s="410"/>
      <c r="AE36" s="510"/>
      <c r="AF36" s="410"/>
      <c r="AG36" s="410"/>
      <c r="AH36" s="410"/>
      <c r="AI36" s="410"/>
      <c r="AJ36" s="410"/>
      <c r="AK36" s="410"/>
      <c r="AL36" s="410"/>
      <c r="AM36" s="410"/>
      <c r="AN36" s="525"/>
      <c r="AO36" s="530"/>
      <c r="AP36" s="530"/>
      <c r="AQ36" s="530"/>
      <c r="AR36" s="530"/>
      <c r="AS36" s="533"/>
      <c r="AT36" s="533"/>
      <c r="AU36" s="534"/>
      <c r="AV36" s="227"/>
      <c r="AW36" s="235"/>
      <c r="AX36" s="399"/>
      <c r="AY36" s="387"/>
      <c r="AZ36" s="387"/>
      <c r="BA36" s="387"/>
      <c r="BB36" s="387"/>
      <c r="BC36" s="387"/>
      <c r="BD36" s="387"/>
      <c r="BE36" s="400"/>
      <c r="BF36" s="392"/>
      <c r="BG36" s="392"/>
      <c r="BH36" s="390"/>
      <c r="BI36" s="392"/>
      <c r="BJ36" s="392"/>
      <c r="BK36" s="392"/>
      <c r="BL36" s="392"/>
      <c r="BM36" s="390"/>
      <c r="BN36" s="392"/>
      <c r="BO36" s="444"/>
      <c r="BP36" s="392"/>
      <c r="BQ36" s="392"/>
      <c r="BR36" s="390"/>
      <c r="BS36" s="392"/>
      <c r="BT36" s="392"/>
      <c r="BU36" s="392"/>
      <c r="BV36" s="392"/>
      <c r="BW36" s="390"/>
      <c r="BX36" s="392"/>
      <c r="BY36" s="392"/>
      <c r="BZ36" s="445"/>
      <c r="CA36" s="516"/>
      <c r="CB36" s="516"/>
      <c r="CC36" s="516"/>
      <c r="CD36" s="516"/>
      <c r="CE36" s="516"/>
      <c r="CF36" s="516"/>
      <c r="CG36" s="516"/>
      <c r="CH36" s="516"/>
      <c r="CI36" s="444"/>
      <c r="CJ36" s="700"/>
      <c r="CK36" s="432"/>
      <c r="CL36" s="432"/>
      <c r="CM36" s="432"/>
      <c r="CN36" s="432"/>
      <c r="CO36" s="432"/>
      <c r="CP36" s="433"/>
    </row>
    <row r="37" spans="2:99" ht="10.5" hidden="1" customHeight="1">
      <c r="B37" s="241"/>
      <c r="C37" s="450"/>
      <c r="D37" s="382"/>
      <c r="E37" s="382"/>
      <c r="F37" s="382"/>
      <c r="G37" s="382"/>
      <c r="H37" s="382"/>
      <c r="I37" s="382"/>
      <c r="J37" s="383"/>
      <c r="K37" s="220">
        <f>AH17</f>
        <v>1</v>
      </c>
      <c r="M37" s="229"/>
      <c r="P37" s="220">
        <f>AM17</f>
        <v>0</v>
      </c>
      <c r="R37" s="229"/>
      <c r="T37" s="230"/>
      <c r="U37" s="220">
        <f>AH26</f>
        <v>3</v>
      </c>
      <c r="W37" s="229"/>
      <c r="Z37" s="220">
        <f>AM26</f>
        <v>1</v>
      </c>
      <c r="AB37" s="229"/>
      <c r="AE37" s="510"/>
      <c r="AF37" s="410"/>
      <c r="AG37" s="410"/>
      <c r="AH37" s="410"/>
      <c r="AI37" s="410"/>
      <c r="AJ37" s="410"/>
      <c r="AK37" s="410"/>
      <c r="AL37" s="410"/>
      <c r="AM37" s="410"/>
      <c r="AN37" s="525"/>
      <c r="AU37" s="237"/>
      <c r="AV37" s="237"/>
      <c r="AW37" s="235"/>
      <c r="AX37" s="399"/>
      <c r="AY37" s="387"/>
      <c r="AZ37" s="387"/>
      <c r="BA37" s="387"/>
      <c r="BB37" s="387"/>
      <c r="BC37" s="387"/>
      <c r="BD37" s="387"/>
      <c r="BE37" s="400"/>
      <c r="BF37" s="316">
        <f>CC17</f>
        <v>6</v>
      </c>
      <c r="BG37" s="316"/>
      <c r="BH37" s="317"/>
      <c r="BI37" s="316"/>
      <c r="BJ37" s="316"/>
      <c r="BK37" s="316">
        <f>CH17</f>
        <v>6</v>
      </c>
      <c r="BL37" s="316"/>
      <c r="BM37" s="317"/>
      <c r="BN37" s="316"/>
      <c r="BO37" s="318"/>
      <c r="BP37" s="316">
        <f>CC26</f>
        <v>6</v>
      </c>
      <c r="BQ37" s="316"/>
      <c r="BR37" s="317"/>
      <c r="BS37" s="316"/>
      <c r="BT37" s="316"/>
      <c r="BU37" s="316">
        <f>CH26</f>
        <v>6</v>
      </c>
      <c r="BV37" s="316"/>
      <c r="BW37" s="317"/>
      <c r="BX37" s="316"/>
      <c r="BY37" s="316"/>
      <c r="BZ37" s="445"/>
      <c r="CA37" s="516"/>
      <c r="CB37" s="516"/>
      <c r="CC37" s="516"/>
      <c r="CD37" s="516"/>
      <c r="CE37" s="516"/>
      <c r="CF37" s="516"/>
      <c r="CG37" s="516"/>
      <c r="CH37" s="516"/>
      <c r="CI37" s="444"/>
      <c r="CJ37" s="316"/>
      <c r="CK37" s="316"/>
      <c r="CL37" s="316"/>
      <c r="CM37" s="316"/>
      <c r="CP37" s="237"/>
    </row>
    <row r="38" spans="2:99" ht="10.5" customHeight="1">
      <c r="B38" s="237"/>
      <c r="C38" s="520"/>
      <c r="D38" s="466"/>
      <c r="E38" s="466"/>
      <c r="F38" s="466"/>
      <c r="G38" s="466"/>
      <c r="H38" s="466"/>
      <c r="I38" s="466"/>
      <c r="J38" s="467"/>
      <c r="K38" s="410">
        <f>IF(K40=6,"⑥",K40)</f>
        <v>2</v>
      </c>
      <c r="L38" s="410"/>
      <c r="M38" s="512" t="s">
        <v>0</v>
      </c>
      <c r="N38" s="410">
        <f>AE22</f>
        <v>6</v>
      </c>
      <c r="O38" s="410"/>
      <c r="P38" s="410">
        <f>IF(P40=6,"⑥",P40)</f>
        <v>3</v>
      </c>
      <c r="Q38" s="410"/>
      <c r="R38" s="512" t="s">
        <v>0</v>
      </c>
      <c r="S38" s="410">
        <f>AJ22</f>
        <v>6</v>
      </c>
      <c r="T38" s="514"/>
      <c r="U38" s="410">
        <f>IF(U40=6,"⑥",U40)</f>
        <v>0</v>
      </c>
      <c r="V38" s="410"/>
      <c r="W38" s="512" t="s">
        <v>0</v>
      </c>
      <c r="X38" s="410">
        <f>AE31</f>
        <v>6</v>
      </c>
      <c r="Y38" s="410"/>
      <c r="Z38" s="410">
        <f>IF(Z40=6,"⑥",Z40)</f>
        <v>0</v>
      </c>
      <c r="AA38" s="410"/>
      <c r="AB38" s="512" t="s">
        <v>0</v>
      </c>
      <c r="AC38" s="410">
        <f>AJ31</f>
        <v>6</v>
      </c>
      <c r="AD38" s="410"/>
      <c r="AE38" s="510"/>
      <c r="AF38" s="410"/>
      <c r="AG38" s="410"/>
      <c r="AH38" s="410"/>
      <c r="AI38" s="410"/>
      <c r="AJ38" s="410"/>
      <c r="AK38" s="410"/>
      <c r="AL38" s="410"/>
      <c r="AM38" s="410"/>
      <c r="AN38" s="525"/>
      <c r="AP38" s="236"/>
      <c r="AQ38" s="236"/>
      <c r="AR38" s="236"/>
      <c r="AS38" s="458" t="s">
        <v>1386</v>
      </c>
      <c r="AT38" s="458"/>
      <c r="AU38" s="459"/>
      <c r="AV38" s="238"/>
      <c r="AW38" s="237"/>
      <c r="AX38" s="535"/>
      <c r="AY38" s="535"/>
      <c r="AZ38" s="535"/>
      <c r="BA38" s="535"/>
      <c r="BB38" s="535"/>
      <c r="BC38" s="535"/>
      <c r="BD38" s="535"/>
      <c r="BE38" s="471"/>
      <c r="BF38" s="392" t="str">
        <f>IF(BF40=6,"⑥",BF40)</f>
        <v>⑥</v>
      </c>
      <c r="BG38" s="392"/>
      <c r="BH38" s="390" t="s">
        <v>0</v>
      </c>
      <c r="BI38" s="392">
        <f>BZ22</f>
        <v>3</v>
      </c>
      <c r="BJ38" s="392"/>
      <c r="BK38" s="392">
        <f>IF(BK40=6,"⑥",BK40)</f>
        <v>3</v>
      </c>
      <c r="BL38" s="392"/>
      <c r="BM38" s="390" t="s">
        <v>0</v>
      </c>
      <c r="BN38" s="392" t="str">
        <f>CE22</f>
        <v>➅</v>
      </c>
      <c r="BO38" s="444"/>
      <c r="BP38" s="392" t="str">
        <f>IF(BP40=6,"⑥",BP40)</f>
        <v>⑥</v>
      </c>
      <c r="BQ38" s="392"/>
      <c r="BR38" s="390" t="s">
        <v>0</v>
      </c>
      <c r="BS38" s="392">
        <f>BZ31</f>
        <v>4</v>
      </c>
      <c r="BT38" s="392"/>
      <c r="BU38" s="392" t="str">
        <f>IF(BU40=6,"⑥",BU40)</f>
        <v>⑥</v>
      </c>
      <c r="BV38" s="392"/>
      <c r="BW38" s="390" t="s">
        <v>0</v>
      </c>
      <c r="BX38" s="392">
        <f>CE31</f>
        <v>4</v>
      </c>
      <c r="BY38" s="392"/>
      <c r="BZ38" s="445"/>
      <c r="CA38" s="516"/>
      <c r="CB38" s="516"/>
      <c r="CC38" s="516"/>
      <c r="CD38" s="516"/>
      <c r="CE38" s="516"/>
      <c r="CF38" s="516"/>
      <c r="CG38" s="516"/>
      <c r="CH38" s="516"/>
      <c r="CI38" s="444"/>
      <c r="CJ38" s="316"/>
      <c r="CK38" s="319"/>
      <c r="CL38" s="319"/>
      <c r="CM38" s="319"/>
      <c r="CN38" s="540">
        <v>1</v>
      </c>
      <c r="CO38" s="540"/>
      <c r="CP38" s="463"/>
    </row>
    <row r="39" spans="2:99" ht="10.5" customHeight="1">
      <c r="B39" s="237"/>
      <c r="C39" s="520"/>
      <c r="D39" s="466"/>
      <c r="E39" s="466"/>
      <c r="F39" s="466"/>
      <c r="G39" s="466"/>
      <c r="H39" s="466"/>
      <c r="I39" s="466"/>
      <c r="J39" s="467"/>
      <c r="K39" s="410"/>
      <c r="L39" s="410"/>
      <c r="M39" s="512"/>
      <c r="N39" s="410"/>
      <c r="O39" s="410"/>
      <c r="P39" s="410"/>
      <c r="Q39" s="410"/>
      <c r="R39" s="512"/>
      <c r="S39" s="410"/>
      <c r="T39" s="514"/>
      <c r="U39" s="410"/>
      <c r="V39" s="410"/>
      <c r="W39" s="512"/>
      <c r="X39" s="410"/>
      <c r="Y39" s="410"/>
      <c r="Z39" s="410"/>
      <c r="AA39" s="410"/>
      <c r="AB39" s="512"/>
      <c r="AC39" s="410"/>
      <c r="AD39" s="410"/>
      <c r="AE39" s="510"/>
      <c r="AF39" s="410"/>
      <c r="AG39" s="410"/>
      <c r="AH39" s="410"/>
      <c r="AI39" s="410"/>
      <c r="AJ39" s="410"/>
      <c r="AK39" s="410"/>
      <c r="AL39" s="410"/>
      <c r="AM39" s="410"/>
      <c r="AN39" s="525"/>
      <c r="AO39" s="236"/>
      <c r="AP39" s="236"/>
      <c r="AQ39" s="236"/>
      <c r="AR39" s="236"/>
      <c r="AS39" s="458"/>
      <c r="AT39" s="458"/>
      <c r="AU39" s="459"/>
      <c r="AV39" s="238"/>
      <c r="AW39" s="237"/>
      <c r="AX39" s="535"/>
      <c r="AY39" s="535"/>
      <c r="AZ39" s="535"/>
      <c r="BA39" s="535"/>
      <c r="BB39" s="535"/>
      <c r="BC39" s="535"/>
      <c r="BD39" s="535"/>
      <c r="BE39" s="471"/>
      <c r="BF39" s="392"/>
      <c r="BG39" s="392"/>
      <c r="BH39" s="390"/>
      <c r="BI39" s="392"/>
      <c r="BJ39" s="392"/>
      <c r="BK39" s="392"/>
      <c r="BL39" s="392"/>
      <c r="BM39" s="390"/>
      <c r="BN39" s="392"/>
      <c r="BO39" s="444"/>
      <c r="BP39" s="392"/>
      <c r="BQ39" s="392"/>
      <c r="BR39" s="390"/>
      <c r="BS39" s="392"/>
      <c r="BT39" s="392"/>
      <c r="BU39" s="392"/>
      <c r="BV39" s="392"/>
      <c r="BW39" s="390"/>
      <c r="BX39" s="392"/>
      <c r="BY39" s="392"/>
      <c r="BZ39" s="445"/>
      <c r="CA39" s="516"/>
      <c r="CB39" s="516"/>
      <c r="CC39" s="516"/>
      <c r="CD39" s="516"/>
      <c r="CE39" s="516"/>
      <c r="CF39" s="516"/>
      <c r="CG39" s="516"/>
      <c r="CH39" s="516"/>
      <c r="CI39" s="444"/>
      <c r="CJ39" s="319"/>
      <c r="CK39" s="319"/>
      <c r="CL39" s="319"/>
      <c r="CM39" s="319"/>
      <c r="CN39" s="540"/>
      <c r="CO39" s="540"/>
      <c r="CP39" s="463"/>
    </row>
    <row r="40" spans="2:99" ht="3.75" customHeight="1" thickBot="1">
      <c r="B40" s="237"/>
      <c r="C40" s="521"/>
      <c r="D40" s="522"/>
      <c r="E40" s="522"/>
      <c r="F40" s="522"/>
      <c r="G40" s="522"/>
      <c r="H40" s="522"/>
      <c r="I40" s="522"/>
      <c r="J40" s="523"/>
      <c r="K40" s="242">
        <f>AH20</f>
        <v>2</v>
      </c>
      <c r="L40" s="242"/>
      <c r="M40" s="242"/>
      <c r="N40" s="242"/>
      <c r="O40" s="242"/>
      <c r="P40" s="242">
        <f>AM20</f>
        <v>3</v>
      </c>
      <c r="Q40" s="242"/>
      <c r="R40" s="242"/>
      <c r="S40" s="242"/>
      <c r="T40" s="242"/>
      <c r="U40" s="243">
        <f>AH29</f>
        <v>0</v>
      </c>
      <c r="V40" s="242"/>
      <c r="W40" s="242"/>
      <c r="X40" s="242"/>
      <c r="Y40" s="242"/>
      <c r="Z40" s="242">
        <f>AM29</f>
        <v>0</v>
      </c>
      <c r="AA40" s="242"/>
      <c r="AB40" s="242"/>
      <c r="AC40" s="242"/>
      <c r="AD40" s="242"/>
      <c r="AE40" s="526"/>
      <c r="AF40" s="527"/>
      <c r="AG40" s="527"/>
      <c r="AH40" s="527"/>
      <c r="AI40" s="527"/>
      <c r="AJ40" s="527"/>
      <c r="AK40" s="527"/>
      <c r="AL40" s="527"/>
      <c r="AM40" s="527"/>
      <c r="AN40" s="528"/>
      <c r="AO40" s="244"/>
      <c r="AP40" s="244"/>
      <c r="AQ40" s="244"/>
      <c r="AR40" s="244"/>
      <c r="AS40" s="538"/>
      <c r="AT40" s="538"/>
      <c r="AU40" s="539"/>
      <c r="AV40" s="238"/>
      <c r="AW40" s="237"/>
      <c r="AX40" s="536"/>
      <c r="AY40" s="536"/>
      <c r="AZ40" s="536"/>
      <c r="BA40" s="536"/>
      <c r="BB40" s="536"/>
      <c r="BC40" s="536"/>
      <c r="BD40" s="536"/>
      <c r="BE40" s="537"/>
      <c r="BF40" s="320">
        <f>CC20</f>
        <v>6</v>
      </c>
      <c r="BG40" s="320"/>
      <c r="BH40" s="320"/>
      <c r="BI40" s="320"/>
      <c r="BJ40" s="320"/>
      <c r="BK40" s="320">
        <f>CH20</f>
        <v>3</v>
      </c>
      <c r="BL40" s="320"/>
      <c r="BM40" s="320"/>
      <c r="BN40" s="320"/>
      <c r="BO40" s="320"/>
      <c r="BP40" s="321">
        <f>CC29</f>
        <v>6</v>
      </c>
      <c r="BQ40" s="320"/>
      <c r="BR40" s="320"/>
      <c r="BS40" s="320"/>
      <c r="BT40" s="320"/>
      <c r="BU40" s="320">
        <f>CH29</f>
        <v>6</v>
      </c>
      <c r="BV40" s="320"/>
      <c r="BW40" s="320"/>
      <c r="BX40" s="320"/>
      <c r="BY40" s="320"/>
      <c r="BZ40" s="517"/>
      <c r="CA40" s="518"/>
      <c r="CB40" s="518"/>
      <c r="CC40" s="518"/>
      <c r="CD40" s="518"/>
      <c r="CE40" s="518"/>
      <c r="CF40" s="518"/>
      <c r="CG40" s="518"/>
      <c r="CH40" s="518"/>
      <c r="CI40" s="519"/>
      <c r="CJ40" s="322"/>
      <c r="CK40" s="322"/>
      <c r="CL40" s="322"/>
      <c r="CM40" s="322"/>
      <c r="CN40" s="541"/>
      <c r="CO40" s="541"/>
      <c r="CP40" s="542"/>
    </row>
    <row r="41" spans="2:99" ht="23.25" customHeight="1">
      <c r="C41" s="543" t="s">
        <v>1376</v>
      </c>
      <c r="D41" s="543"/>
      <c r="E41" s="543"/>
      <c r="F41" s="543"/>
      <c r="G41" s="543"/>
      <c r="H41" s="543"/>
      <c r="I41" s="543"/>
      <c r="J41" s="543"/>
      <c r="K41" s="543"/>
      <c r="L41" s="543"/>
      <c r="M41" s="543"/>
      <c r="N41" s="543"/>
      <c r="O41" s="543"/>
      <c r="P41" s="543"/>
      <c r="Q41" s="543"/>
      <c r="R41" s="543"/>
      <c r="S41" s="543"/>
      <c r="T41" s="543"/>
      <c r="U41" s="543"/>
      <c r="V41" s="543"/>
      <c r="W41" s="543"/>
      <c r="X41" s="543"/>
      <c r="Y41" s="543"/>
      <c r="Z41" s="543"/>
      <c r="AA41" s="543"/>
      <c r="AB41" s="543"/>
      <c r="AC41" s="543"/>
      <c r="AD41" s="543"/>
      <c r="AE41" s="543"/>
      <c r="AF41" s="543"/>
      <c r="AG41" s="543"/>
      <c r="AH41" s="543"/>
      <c r="AI41" s="543"/>
      <c r="AJ41" s="543"/>
      <c r="AK41" s="543"/>
      <c r="AL41" s="543"/>
      <c r="AM41" s="543"/>
      <c r="AN41" s="543"/>
      <c r="AO41" s="543"/>
      <c r="AP41" s="543"/>
      <c r="AQ41" s="543"/>
      <c r="AR41" s="543"/>
      <c r="AS41" s="543"/>
      <c r="AT41" s="543"/>
      <c r="AU41" s="543"/>
      <c r="AV41" s="226"/>
      <c r="AX41" s="382" t="s">
        <v>1377</v>
      </c>
      <c r="AY41" s="382"/>
      <c r="AZ41" s="382"/>
      <c r="BA41" s="382"/>
      <c r="BB41" s="382"/>
      <c r="BC41" s="382"/>
      <c r="BD41" s="382"/>
      <c r="BE41" s="382"/>
      <c r="BF41" s="382"/>
      <c r="BG41" s="382"/>
      <c r="BH41" s="382"/>
      <c r="BI41" s="382"/>
      <c r="BJ41" s="382"/>
      <c r="BK41" s="382"/>
      <c r="BL41" s="382"/>
      <c r="BM41" s="382"/>
      <c r="BN41" s="382"/>
      <c r="BO41" s="382"/>
      <c r="BP41" s="382"/>
      <c r="BQ41" s="382"/>
      <c r="BR41" s="382"/>
      <c r="BS41" s="382"/>
      <c r="BT41" s="382"/>
      <c r="BU41" s="382"/>
      <c r="BV41" s="382"/>
      <c r="BW41" s="382"/>
      <c r="BX41" s="382"/>
      <c r="BY41" s="382"/>
      <c r="BZ41" s="382"/>
      <c r="CA41" s="382"/>
      <c r="CB41" s="382"/>
      <c r="CC41" s="382"/>
      <c r="CD41" s="382"/>
      <c r="CE41" s="382"/>
      <c r="CF41" s="382"/>
      <c r="CG41" s="382"/>
      <c r="CH41" s="382"/>
      <c r="CI41" s="382"/>
      <c r="CJ41" s="382"/>
      <c r="CK41" s="382"/>
      <c r="CL41" s="382"/>
      <c r="CM41" s="382"/>
      <c r="CN41" s="382"/>
      <c r="CO41" s="382"/>
      <c r="CP41" s="382"/>
    </row>
    <row r="42" spans="2:99" ht="2.25" customHeight="1" thickBot="1">
      <c r="C42" s="544"/>
      <c r="D42" s="544"/>
      <c r="E42" s="544"/>
      <c r="F42" s="544"/>
      <c r="G42" s="544"/>
      <c r="H42" s="544"/>
      <c r="I42" s="544"/>
      <c r="J42" s="544"/>
      <c r="K42" s="544"/>
      <c r="L42" s="544"/>
      <c r="M42" s="544"/>
      <c r="N42" s="544"/>
      <c r="O42" s="544"/>
      <c r="P42" s="544"/>
      <c r="Q42" s="544"/>
      <c r="R42" s="544"/>
      <c r="S42" s="544"/>
      <c r="T42" s="544"/>
      <c r="U42" s="544"/>
      <c r="V42" s="544"/>
      <c r="W42" s="544"/>
      <c r="X42" s="544"/>
      <c r="Y42" s="544"/>
      <c r="Z42" s="544"/>
      <c r="AA42" s="544"/>
      <c r="AB42" s="544"/>
      <c r="AC42" s="544"/>
      <c r="AD42" s="544"/>
      <c r="AE42" s="544"/>
      <c r="AF42" s="544"/>
      <c r="AG42" s="544"/>
      <c r="AH42" s="544"/>
      <c r="AI42" s="544"/>
      <c r="AJ42" s="544"/>
      <c r="AK42" s="544"/>
      <c r="AL42" s="544"/>
      <c r="AM42" s="544"/>
      <c r="AN42" s="544"/>
      <c r="AO42" s="544"/>
      <c r="AP42" s="544"/>
      <c r="AQ42" s="544"/>
      <c r="AR42" s="544"/>
      <c r="AS42" s="544"/>
      <c r="AT42" s="544"/>
      <c r="AU42" s="544"/>
      <c r="AV42" s="226"/>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4"/>
      <c r="BX42" s="224"/>
      <c r="BY42" s="224"/>
      <c r="BZ42" s="224"/>
      <c r="CA42" s="224"/>
      <c r="CB42" s="224"/>
      <c r="CC42" s="224"/>
      <c r="CD42" s="224"/>
      <c r="CE42" s="224"/>
      <c r="CF42" s="224"/>
      <c r="CG42" s="224"/>
      <c r="CH42" s="224"/>
      <c r="CI42" s="224"/>
      <c r="CJ42" s="224"/>
      <c r="CK42" s="224"/>
      <c r="CL42" s="224"/>
      <c r="CM42" s="224"/>
      <c r="CN42" s="224"/>
      <c r="CO42" s="224"/>
      <c r="CP42" s="224"/>
      <c r="CR42" s="225"/>
      <c r="CS42" s="225"/>
      <c r="CT42" s="225"/>
      <c r="CU42" s="225"/>
    </row>
    <row r="43" spans="2:99" ht="10.5" customHeight="1">
      <c r="C43" s="396" t="s">
        <v>1150</v>
      </c>
      <c r="D43" s="397"/>
      <c r="E43" s="397"/>
      <c r="F43" s="397"/>
      <c r="G43" s="397"/>
      <c r="H43" s="397"/>
      <c r="I43" s="397"/>
      <c r="J43" s="398"/>
      <c r="K43" s="401" t="str">
        <f>C49</f>
        <v>うさかめ</v>
      </c>
      <c r="L43" s="402"/>
      <c r="M43" s="402"/>
      <c r="N43" s="402"/>
      <c r="O43" s="402"/>
      <c r="P43" s="402"/>
      <c r="Q43" s="402"/>
      <c r="R43" s="402"/>
      <c r="S43" s="402"/>
      <c r="T43" s="403"/>
      <c r="U43" s="401" t="str">
        <f>C58</f>
        <v>村田TC</v>
      </c>
      <c r="V43" s="402"/>
      <c r="W43" s="402"/>
      <c r="X43" s="402"/>
      <c r="Y43" s="402"/>
      <c r="Z43" s="402"/>
      <c r="AA43" s="402"/>
      <c r="AB43" s="402"/>
      <c r="AC43" s="402"/>
      <c r="AD43" s="403"/>
      <c r="AE43" s="401" t="str">
        <f>C67</f>
        <v>フレンズ</v>
      </c>
      <c r="AF43" s="402"/>
      <c r="AG43" s="402"/>
      <c r="AH43" s="402"/>
      <c r="AI43" s="402"/>
      <c r="AJ43" s="402"/>
      <c r="AK43" s="402"/>
      <c r="AL43" s="402"/>
      <c r="AM43" s="402"/>
      <c r="AN43" s="404"/>
      <c r="AO43" s="406" t="s">
        <v>1147</v>
      </c>
      <c r="AP43" s="407"/>
      <c r="AQ43" s="407"/>
      <c r="AR43" s="407"/>
      <c r="AS43" s="407"/>
      <c r="AT43" s="407"/>
      <c r="AU43" s="408"/>
      <c r="AV43" s="225"/>
      <c r="AX43" s="396" t="s">
        <v>1153</v>
      </c>
      <c r="AY43" s="397"/>
      <c r="AZ43" s="397"/>
      <c r="BA43" s="397"/>
      <c r="BB43" s="397"/>
      <c r="BC43" s="397"/>
      <c r="BD43" s="397"/>
      <c r="BE43" s="398"/>
      <c r="BF43" s="401" t="str">
        <f>AX49</f>
        <v>フレンズ</v>
      </c>
      <c r="BG43" s="402"/>
      <c r="BH43" s="402"/>
      <c r="BI43" s="402"/>
      <c r="BJ43" s="402"/>
      <c r="BK43" s="402"/>
      <c r="BL43" s="402"/>
      <c r="BM43" s="402"/>
      <c r="BN43" s="402"/>
      <c r="BO43" s="403"/>
      <c r="BP43" s="401" t="str">
        <f>AX58</f>
        <v>うさかめ</v>
      </c>
      <c r="BQ43" s="402"/>
      <c r="BR43" s="402"/>
      <c r="BS43" s="402"/>
      <c r="BT43" s="402"/>
      <c r="BU43" s="402"/>
      <c r="BV43" s="402"/>
      <c r="BW43" s="402"/>
      <c r="BX43" s="402"/>
      <c r="BY43" s="403"/>
      <c r="BZ43" s="401" t="str">
        <f>AX67</f>
        <v>アビック</v>
      </c>
      <c r="CA43" s="402"/>
      <c r="CB43" s="402"/>
      <c r="CC43" s="402"/>
      <c r="CD43" s="402"/>
      <c r="CE43" s="402"/>
      <c r="CF43" s="402"/>
      <c r="CG43" s="402"/>
      <c r="CH43" s="402"/>
      <c r="CI43" s="403"/>
      <c r="CJ43" s="587" t="s">
        <v>1147</v>
      </c>
      <c r="CK43" s="407"/>
      <c r="CL43" s="407"/>
      <c r="CM43" s="407"/>
      <c r="CN43" s="407"/>
      <c r="CO43" s="407"/>
      <c r="CP43" s="408"/>
      <c r="CR43" s="225"/>
      <c r="CS43" s="225"/>
      <c r="CT43" s="225"/>
      <c r="CU43" s="225"/>
    </row>
    <row r="44" spans="2:99" ht="10.5" customHeight="1">
      <c r="C44" s="399"/>
      <c r="D44" s="387"/>
      <c r="E44" s="387"/>
      <c r="F44" s="387"/>
      <c r="G44" s="387"/>
      <c r="H44" s="387"/>
      <c r="I44" s="387"/>
      <c r="J44" s="400"/>
      <c r="K44" s="388"/>
      <c r="L44" s="382"/>
      <c r="M44" s="382"/>
      <c r="N44" s="382"/>
      <c r="O44" s="382"/>
      <c r="P44" s="382"/>
      <c r="Q44" s="382"/>
      <c r="R44" s="382"/>
      <c r="S44" s="382"/>
      <c r="T44" s="383"/>
      <c r="U44" s="388"/>
      <c r="V44" s="382"/>
      <c r="W44" s="382"/>
      <c r="X44" s="382"/>
      <c r="Y44" s="382"/>
      <c r="Z44" s="382"/>
      <c r="AA44" s="382"/>
      <c r="AB44" s="382"/>
      <c r="AC44" s="382"/>
      <c r="AD44" s="383"/>
      <c r="AE44" s="388"/>
      <c r="AF44" s="382"/>
      <c r="AG44" s="382"/>
      <c r="AH44" s="382"/>
      <c r="AI44" s="382"/>
      <c r="AJ44" s="382"/>
      <c r="AK44" s="382"/>
      <c r="AL44" s="382"/>
      <c r="AM44" s="382"/>
      <c r="AN44" s="405"/>
      <c r="AO44" s="409"/>
      <c r="AP44" s="410"/>
      <c r="AQ44" s="410"/>
      <c r="AR44" s="410"/>
      <c r="AS44" s="410"/>
      <c r="AT44" s="410"/>
      <c r="AU44" s="411"/>
      <c r="AV44" s="225"/>
      <c r="AX44" s="399"/>
      <c r="AY44" s="387"/>
      <c r="AZ44" s="387"/>
      <c r="BA44" s="387"/>
      <c r="BB44" s="387"/>
      <c r="BC44" s="387"/>
      <c r="BD44" s="387"/>
      <c r="BE44" s="400"/>
      <c r="BF44" s="388"/>
      <c r="BG44" s="382"/>
      <c r="BH44" s="382"/>
      <c r="BI44" s="382"/>
      <c r="BJ44" s="382"/>
      <c r="BK44" s="382"/>
      <c r="BL44" s="382"/>
      <c r="BM44" s="382"/>
      <c r="BN44" s="382"/>
      <c r="BO44" s="383"/>
      <c r="BP44" s="388"/>
      <c r="BQ44" s="382"/>
      <c r="BR44" s="382"/>
      <c r="BS44" s="382"/>
      <c r="BT44" s="382"/>
      <c r="BU44" s="382"/>
      <c r="BV44" s="382"/>
      <c r="BW44" s="382"/>
      <c r="BX44" s="382"/>
      <c r="BY44" s="383"/>
      <c r="BZ44" s="388"/>
      <c r="CA44" s="382"/>
      <c r="CB44" s="382"/>
      <c r="CC44" s="382"/>
      <c r="CD44" s="382"/>
      <c r="CE44" s="382"/>
      <c r="CF44" s="382"/>
      <c r="CG44" s="382"/>
      <c r="CH44" s="382"/>
      <c r="CI44" s="383"/>
      <c r="CJ44" s="510"/>
      <c r="CK44" s="410"/>
      <c r="CL44" s="410"/>
      <c r="CM44" s="410"/>
      <c r="CN44" s="410"/>
      <c r="CO44" s="410"/>
      <c r="CP44" s="411"/>
    </row>
    <row r="45" spans="2:99" ht="10.5" customHeight="1">
      <c r="C45" s="399"/>
      <c r="D45" s="387"/>
      <c r="E45" s="387"/>
      <c r="F45" s="387"/>
      <c r="G45" s="387"/>
      <c r="H45" s="387"/>
      <c r="I45" s="387"/>
      <c r="J45" s="400"/>
      <c r="K45" s="388" t="s">
        <v>1395</v>
      </c>
      <c r="L45" s="382"/>
      <c r="M45" s="382"/>
      <c r="N45" s="382"/>
      <c r="O45" s="382"/>
      <c r="P45" s="382"/>
      <c r="Q45" s="382"/>
      <c r="R45" s="382"/>
      <c r="S45" s="382"/>
      <c r="T45" s="383"/>
      <c r="U45" s="388" t="str">
        <f>C61</f>
        <v>A</v>
      </c>
      <c r="V45" s="382"/>
      <c r="W45" s="382"/>
      <c r="X45" s="382"/>
      <c r="Y45" s="382"/>
      <c r="Z45" s="382"/>
      <c r="AA45" s="382"/>
      <c r="AB45" s="382"/>
      <c r="AC45" s="382"/>
      <c r="AD45" s="383"/>
      <c r="AE45" s="388" t="s">
        <v>1382</v>
      </c>
      <c r="AF45" s="382"/>
      <c r="AG45" s="382"/>
      <c r="AH45" s="382"/>
      <c r="AI45" s="382"/>
      <c r="AJ45" s="382"/>
      <c r="AK45" s="382"/>
      <c r="AL45" s="382"/>
      <c r="AM45" s="382"/>
      <c r="AN45" s="405"/>
      <c r="AO45" s="413" t="s">
        <v>1148</v>
      </c>
      <c r="AP45" s="414"/>
      <c r="AQ45" s="414"/>
      <c r="AR45" s="414"/>
      <c r="AS45" s="414"/>
      <c r="AT45" s="414"/>
      <c r="AU45" s="415"/>
      <c r="AV45" s="226"/>
      <c r="AX45" s="399"/>
      <c r="AY45" s="387"/>
      <c r="AZ45" s="387"/>
      <c r="BA45" s="387"/>
      <c r="BB45" s="387"/>
      <c r="BC45" s="387"/>
      <c r="BD45" s="387"/>
      <c r="BE45" s="400"/>
      <c r="BF45" s="388" t="str">
        <f>AX52</f>
        <v>A</v>
      </c>
      <c r="BG45" s="382"/>
      <c r="BH45" s="382"/>
      <c r="BI45" s="382"/>
      <c r="BJ45" s="382"/>
      <c r="BK45" s="382"/>
      <c r="BL45" s="382"/>
      <c r="BM45" s="382"/>
      <c r="BN45" s="382"/>
      <c r="BO45" s="383"/>
      <c r="BP45" s="388" t="str">
        <f>AX61</f>
        <v>C</v>
      </c>
      <c r="BQ45" s="382"/>
      <c r="BR45" s="382"/>
      <c r="BS45" s="382"/>
      <c r="BT45" s="382"/>
      <c r="BU45" s="382"/>
      <c r="BV45" s="382"/>
      <c r="BW45" s="382"/>
      <c r="BX45" s="382"/>
      <c r="BY45" s="383"/>
      <c r="BZ45" s="388" t="str">
        <f>AX70</f>
        <v>A</v>
      </c>
      <c r="CA45" s="382"/>
      <c r="CB45" s="382"/>
      <c r="CC45" s="382"/>
      <c r="CD45" s="382"/>
      <c r="CE45" s="382"/>
      <c r="CF45" s="382"/>
      <c r="CG45" s="382"/>
      <c r="CH45" s="382"/>
      <c r="CI45" s="383"/>
      <c r="CJ45" s="588" t="s">
        <v>1148</v>
      </c>
      <c r="CK45" s="414"/>
      <c r="CL45" s="414"/>
      <c r="CM45" s="414"/>
      <c r="CN45" s="414"/>
      <c r="CO45" s="414"/>
      <c r="CP45" s="415"/>
    </row>
    <row r="46" spans="2:99" ht="10.5" customHeight="1">
      <c r="C46" s="399"/>
      <c r="D46" s="387"/>
      <c r="E46" s="387"/>
      <c r="F46" s="387"/>
      <c r="G46" s="387"/>
      <c r="H46" s="387"/>
      <c r="I46" s="387"/>
      <c r="J46" s="400"/>
      <c r="K46" s="388"/>
      <c r="L46" s="382"/>
      <c r="M46" s="382"/>
      <c r="N46" s="382"/>
      <c r="O46" s="382"/>
      <c r="P46" s="382"/>
      <c r="Q46" s="382"/>
      <c r="R46" s="382"/>
      <c r="S46" s="382"/>
      <c r="T46" s="383"/>
      <c r="U46" s="388"/>
      <c r="V46" s="382"/>
      <c r="W46" s="382"/>
      <c r="X46" s="382"/>
      <c r="Y46" s="382"/>
      <c r="Z46" s="382"/>
      <c r="AA46" s="382"/>
      <c r="AB46" s="382"/>
      <c r="AC46" s="382"/>
      <c r="AD46" s="383"/>
      <c r="AE46" s="388"/>
      <c r="AF46" s="382"/>
      <c r="AG46" s="382"/>
      <c r="AH46" s="382"/>
      <c r="AI46" s="382"/>
      <c r="AJ46" s="382"/>
      <c r="AK46" s="382"/>
      <c r="AL46" s="382"/>
      <c r="AM46" s="382"/>
      <c r="AN46" s="405"/>
      <c r="AO46" s="413"/>
      <c r="AP46" s="414"/>
      <c r="AQ46" s="414"/>
      <c r="AR46" s="414"/>
      <c r="AS46" s="414"/>
      <c r="AT46" s="414"/>
      <c r="AU46" s="415"/>
      <c r="AV46" s="226"/>
      <c r="AX46" s="399"/>
      <c r="AY46" s="387"/>
      <c r="AZ46" s="387"/>
      <c r="BA46" s="387"/>
      <c r="BB46" s="387"/>
      <c r="BC46" s="387"/>
      <c r="BD46" s="387"/>
      <c r="BE46" s="400"/>
      <c r="BF46" s="388"/>
      <c r="BG46" s="382"/>
      <c r="BH46" s="382"/>
      <c r="BI46" s="382"/>
      <c r="BJ46" s="382"/>
      <c r="BK46" s="382"/>
      <c r="BL46" s="382"/>
      <c r="BM46" s="382"/>
      <c r="BN46" s="382"/>
      <c r="BO46" s="383"/>
      <c r="BP46" s="388"/>
      <c r="BQ46" s="382"/>
      <c r="BR46" s="382"/>
      <c r="BS46" s="382"/>
      <c r="BT46" s="382"/>
      <c r="BU46" s="382"/>
      <c r="BV46" s="382"/>
      <c r="BW46" s="382"/>
      <c r="BX46" s="382"/>
      <c r="BY46" s="383"/>
      <c r="BZ46" s="388"/>
      <c r="CA46" s="382"/>
      <c r="CB46" s="382"/>
      <c r="CC46" s="382"/>
      <c r="CD46" s="382"/>
      <c r="CE46" s="382"/>
      <c r="CF46" s="382"/>
      <c r="CG46" s="382"/>
      <c r="CH46" s="382"/>
      <c r="CI46" s="383"/>
      <c r="CJ46" s="588"/>
      <c r="CK46" s="414"/>
      <c r="CL46" s="414"/>
      <c r="CM46" s="414"/>
      <c r="CN46" s="414"/>
      <c r="CO46" s="414"/>
      <c r="CP46" s="415"/>
    </row>
    <row r="47" spans="2:99" s="225" customFormat="1" ht="10.5" customHeight="1">
      <c r="C47" s="399"/>
      <c r="D47" s="387"/>
      <c r="E47" s="387"/>
      <c r="F47" s="387"/>
      <c r="G47" s="387"/>
      <c r="H47" s="387"/>
      <c r="I47" s="387"/>
      <c r="J47" s="400"/>
      <c r="K47" s="416" t="s">
        <v>1366</v>
      </c>
      <c r="L47" s="548"/>
      <c r="M47" s="548"/>
      <c r="N47" s="548"/>
      <c r="O47" s="548"/>
      <c r="P47" s="548"/>
      <c r="Q47" s="548"/>
      <c r="R47" s="548"/>
      <c r="S47" s="548"/>
      <c r="T47" s="548"/>
      <c r="U47" s="548"/>
      <c r="V47" s="548"/>
      <c r="W47" s="548"/>
      <c r="X47" s="548"/>
      <c r="Y47" s="548"/>
      <c r="Z47" s="548"/>
      <c r="AA47" s="548"/>
      <c r="AB47" s="548"/>
      <c r="AC47" s="548"/>
      <c r="AD47" s="548"/>
      <c r="AE47" s="548"/>
      <c r="AF47" s="548"/>
      <c r="AG47" s="548"/>
      <c r="AH47" s="548"/>
      <c r="AI47" s="548"/>
      <c r="AJ47" s="548"/>
      <c r="AK47" s="548"/>
      <c r="AL47" s="548"/>
      <c r="AM47" s="548"/>
      <c r="AN47" s="549"/>
      <c r="AO47" s="413"/>
      <c r="AP47" s="414"/>
      <c r="AQ47" s="414"/>
      <c r="AR47" s="414"/>
      <c r="AS47" s="414"/>
      <c r="AT47" s="414"/>
      <c r="AU47" s="415"/>
      <c r="AV47" s="226"/>
      <c r="AW47" s="434"/>
      <c r="AX47" s="399"/>
      <c r="AY47" s="387"/>
      <c r="AZ47" s="387"/>
      <c r="BA47" s="387"/>
      <c r="BB47" s="387"/>
      <c r="BC47" s="387"/>
      <c r="BD47" s="387"/>
      <c r="BE47" s="400"/>
      <c r="BF47" s="416" t="s">
        <v>1368</v>
      </c>
      <c r="BG47" s="417"/>
      <c r="BH47" s="417"/>
      <c r="BI47" s="417"/>
      <c r="BJ47" s="417"/>
      <c r="BK47" s="417"/>
      <c r="BL47" s="417"/>
      <c r="BM47" s="417"/>
      <c r="BN47" s="417"/>
      <c r="BO47" s="417"/>
      <c r="BP47" s="417"/>
      <c r="BQ47" s="417"/>
      <c r="BR47" s="417"/>
      <c r="BS47" s="417"/>
      <c r="BT47" s="417"/>
      <c r="BU47" s="417"/>
      <c r="BV47" s="417"/>
      <c r="BW47" s="417"/>
      <c r="BX47" s="417"/>
      <c r="BY47" s="417"/>
      <c r="BZ47" s="417"/>
      <c r="CA47" s="417"/>
      <c r="CB47" s="417"/>
      <c r="CC47" s="417"/>
      <c r="CD47" s="417"/>
      <c r="CE47" s="417"/>
      <c r="CF47" s="417"/>
      <c r="CG47" s="417"/>
      <c r="CH47" s="417"/>
      <c r="CI47" s="418"/>
      <c r="CJ47" s="588"/>
      <c r="CK47" s="414"/>
      <c r="CL47" s="414"/>
      <c r="CM47" s="414"/>
      <c r="CN47" s="414"/>
      <c r="CO47" s="414"/>
      <c r="CP47" s="415"/>
      <c r="CQ47" s="220"/>
      <c r="CR47" s="220"/>
      <c r="CS47" s="220"/>
      <c r="CT47" s="220"/>
    </row>
    <row r="48" spans="2:99" s="225" customFormat="1" ht="7.5" customHeight="1">
      <c r="B48" s="246"/>
      <c r="C48" s="561"/>
      <c r="D48" s="562"/>
      <c r="E48" s="562"/>
      <c r="F48" s="562"/>
      <c r="G48" s="562"/>
      <c r="H48" s="562"/>
      <c r="I48" s="562"/>
      <c r="J48" s="563"/>
      <c r="K48" s="419"/>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M48" s="420"/>
      <c r="AN48" s="550"/>
      <c r="AO48" s="545"/>
      <c r="AP48" s="546"/>
      <c r="AQ48" s="546"/>
      <c r="AR48" s="546"/>
      <c r="AS48" s="546"/>
      <c r="AT48" s="546"/>
      <c r="AU48" s="547"/>
      <c r="AV48" s="226"/>
      <c r="AW48" s="434"/>
      <c r="AX48" s="561"/>
      <c r="AY48" s="562"/>
      <c r="AZ48" s="562"/>
      <c r="BA48" s="562"/>
      <c r="BB48" s="562"/>
      <c r="BC48" s="562"/>
      <c r="BD48" s="562"/>
      <c r="BE48" s="563"/>
      <c r="BF48" s="419"/>
      <c r="BG48" s="420"/>
      <c r="BH48" s="420"/>
      <c r="BI48" s="420"/>
      <c r="BJ48" s="420"/>
      <c r="BK48" s="420"/>
      <c r="BL48" s="420"/>
      <c r="BM48" s="420"/>
      <c r="BN48" s="420"/>
      <c r="BO48" s="420"/>
      <c r="BP48" s="420"/>
      <c r="BQ48" s="420"/>
      <c r="BR48" s="420"/>
      <c r="BS48" s="420"/>
      <c r="BT48" s="420"/>
      <c r="BU48" s="420"/>
      <c r="BV48" s="420"/>
      <c r="BW48" s="420"/>
      <c r="BX48" s="420"/>
      <c r="BY48" s="420"/>
      <c r="BZ48" s="420"/>
      <c r="CA48" s="420"/>
      <c r="CB48" s="420"/>
      <c r="CC48" s="420"/>
      <c r="CD48" s="420"/>
      <c r="CE48" s="420"/>
      <c r="CF48" s="420"/>
      <c r="CG48" s="420"/>
      <c r="CH48" s="420"/>
      <c r="CI48" s="421"/>
      <c r="CJ48" s="589"/>
      <c r="CK48" s="546"/>
      <c r="CL48" s="546"/>
      <c r="CM48" s="546"/>
      <c r="CN48" s="546"/>
      <c r="CO48" s="546"/>
      <c r="CP48" s="547"/>
      <c r="CQ48" s="220"/>
      <c r="CR48" s="220"/>
      <c r="CS48" s="220"/>
      <c r="CT48" s="220"/>
    </row>
    <row r="49" spans="2:98" s="225" customFormat="1" ht="10.5" customHeight="1">
      <c r="B49" s="434">
        <f>AS55</f>
        <v>1</v>
      </c>
      <c r="C49" s="569" t="s">
        <v>1356</v>
      </c>
      <c r="D49" s="558"/>
      <c r="E49" s="558"/>
      <c r="F49" s="558"/>
      <c r="G49" s="558"/>
      <c r="H49" s="558"/>
      <c r="I49" s="558"/>
      <c r="J49" s="570"/>
      <c r="K49" s="571" t="str">
        <f>IF(U49="","丸付数字は試合順序","")</f>
        <v/>
      </c>
      <c r="L49" s="572"/>
      <c r="M49" s="572"/>
      <c r="N49" s="572"/>
      <c r="O49" s="572"/>
      <c r="P49" s="572"/>
      <c r="Q49" s="572"/>
      <c r="R49" s="572"/>
      <c r="S49" s="572"/>
      <c r="T49" s="572"/>
      <c r="U49" s="557" t="s">
        <v>1383</v>
      </c>
      <c r="V49" s="558"/>
      <c r="W49" s="553" t="s">
        <v>0</v>
      </c>
      <c r="X49" s="551">
        <v>0</v>
      </c>
      <c r="Y49" s="551"/>
      <c r="Z49" s="551" t="s">
        <v>1384</v>
      </c>
      <c r="AA49" s="551"/>
      <c r="AB49" s="553" t="s">
        <v>0</v>
      </c>
      <c r="AC49" s="551">
        <v>3</v>
      </c>
      <c r="AD49" s="555"/>
      <c r="AE49" s="557" t="s">
        <v>168</v>
      </c>
      <c r="AF49" s="558"/>
      <c r="AG49" s="553" t="s">
        <v>0</v>
      </c>
      <c r="AH49" s="551">
        <v>2</v>
      </c>
      <c r="AI49" s="551"/>
      <c r="AJ49" s="551">
        <v>4</v>
      </c>
      <c r="AK49" s="551"/>
      <c r="AL49" s="553" t="s">
        <v>0</v>
      </c>
      <c r="AM49" s="551">
        <v>6</v>
      </c>
      <c r="AN49" s="564"/>
      <c r="AO49" s="670" t="s">
        <v>1393</v>
      </c>
      <c r="AP49" s="671"/>
      <c r="AQ49" s="671"/>
      <c r="AR49" s="671"/>
      <c r="AS49" s="671"/>
      <c r="AT49" s="671"/>
      <c r="AU49" s="672"/>
      <c r="AV49" s="247"/>
      <c r="AW49" s="434"/>
      <c r="AX49" s="435" t="s">
        <v>1354</v>
      </c>
      <c r="AY49" s="385"/>
      <c r="AZ49" s="385"/>
      <c r="BA49" s="385"/>
      <c r="BB49" s="385"/>
      <c r="BC49" s="385"/>
      <c r="BD49" s="385"/>
      <c r="BE49" s="436"/>
      <c r="BF49" s="437" t="str">
        <f>IF(BP49="","丸付数字は試合順序","")</f>
        <v/>
      </c>
      <c r="BG49" s="438"/>
      <c r="BH49" s="438"/>
      <c r="BI49" s="438"/>
      <c r="BJ49" s="438"/>
      <c r="BK49" s="438"/>
      <c r="BL49" s="438"/>
      <c r="BM49" s="438"/>
      <c r="BN49" s="438"/>
      <c r="BO49" s="438"/>
      <c r="BP49" s="384" t="s">
        <v>1388</v>
      </c>
      <c r="BQ49" s="385"/>
      <c r="BR49" s="385" t="s">
        <v>0</v>
      </c>
      <c r="BS49" s="385">
        <v>0</v>
      </c>
      <c r="BT49" s="385"/>
      <c r="BU49" s="385" t="s">
        <v>1384</v>
      </c>
      <c r="BV49" s="385"/>
      <c r="BW49" s="385" t="s">
        <v>0</v>
      </c>
      <c r="BX49" s="385">
        <v>1</v>
      </c>
      <c r="BY49" s="436"/>
      <c r="BZ49" s="384" t="s">
        <v>1383</v>
      </c>
      <c r="CA49" s="385"/>
      <c r="CB49" s="385" t="s">
        <v>0</v>
      </c>
      <c r="CC49" s="391">
        <v>0</v>
      </c>
      <c r="CD49" s="391"/>
      <c r="CE49" s="391" t="s">
        <v>1384</v>
      </c>
      <c r="CF49" s="391"/>
      <c r="CG49" s="389" t="s">
        <v>0</v>
      </c>
      <c r="CH49" s="391">
        <v>0</v>
      </c>
      <c r="CI49" s="443"/>
      <c r="CJ49" s="699" t="s">
        <v>1393</v>
      </c>
      <c r="CK49" s="429"/>
      <c r="CL49" s="429"/>
      <c r="CM49" s="429"/>
      <c r="CN49" s="429"/>
      <c r="CO49" s="429"/>
      <c r="CP49" s="430"/>
      <c r="CQ49" s="220"/>
      <c r="CR49" s="220"/>
      <c r="CS49" s="220"/>
      <c r="CT49" s="220"/>
    </row>
    <row r="50" spans="2:98" ht="10.5" customHeight="1">
      <c r="B50" s="434"/>
      <c r="C50" s="566"/>
      <c r="D50" s="560"/>
      <c r="E50" s="560"/>
      <c r="F50" s="560"/>
      <c r="G50" s="560"/>
      <c r="H50" s="560"/>
      <c r="I50" s="560"/>
      <c r="J50" s="567"/>
      <c r="K50" s="573"/>
      <c r="L50" s="574"/>
      <c r="M50" s="574"/>
      <c r="N50" s="574"/>
      <c r="O50" s="574"/>
      <c r="P50" s="574"/>
      <c r="Q50" s="574"/>
      <c r="R50" s="574"/>
      <c r="S50" s="574"/>
      <c r="T50" s="574"/>
      <c r="U50" s="559"/>
      <c r="V50" s="560"/>
      <c r="W50" s="554"/>
      <c r="X50" s="552"/>
      <c r="Y50" s="552"/>
      <c r="Z50" s="552"/>
      <c r="AA50" s="552"/>
      <c r="AB50" s="554"/>
      <c r="AC50" s="552"/>
      <c r="AD50" s="556"/>
      <c r="AE50" s="559"/>
      <c r="AF50" s="560"/>
      <c r="AG50" s="554"/>
      <c r="AH50" s="552"/>
      <c r="AI50" s="552"/>
      <c r="AJ50" s="552"/>
      <c r="AK50" s="552"/>
      <c r="AL50" s="554"/>
      <c r="AM50" s="552"/>
      <c r="AN50" s="565"/>
      <c r="AO50" s="673"/>
      <c r="AP50" s="674"/>
      <c r="AQ50" s="674"/>
      <c r="AR50" s="674"/>
      <c r="AS50" s="674"/>
      <c r="AT50" s="674"/>
      <c r="AU50" s="675"/>
      <c r="AV50" s="247"/>
      <c r="AX50" s="399"/>
      <c r="AY50" s="387"/>
      <c r="AZ50" s="387"/>
      <c r="BA50" s="387"/>
      <c r="BB50" s="387"/>
      <c r="BC50" s="387"/>
      <c r="BD50" s="387"/>
      <c r="BE50" s="400"/>
      <c r="BF50" s="439"/>
      <c r="BG50" s="440"/>
      <c r="BH50" s="440"/>
      <c r="BI50" s="440"/>
      <c r="BJ50" s="440"/>
      <c r="BK50" s="440"/>
      <c r="BL50" s="440"/>
      <c r="BM50" s="440"/>
      <c r="BN50" s="440"/>
      <c r="BO50" s="440"/>
      <c r="BP50" s="386"/>
      <c r="BQ50" s="387"/>
      <c r="BR50" s="387"/>
      <c r="BS50" s="387"/>
      <c r="BT50" s="387"/>
      <c r="BU50" s="387"/>
      <c r="BV50" s="387"/>
      <c r="BW50" s="387"/>
      <c r="BX50" s="387"/>
      <c r="BY50" s="400"/>
      <c r="BZ50" s="386"/>
      <c r="CA50" s="387"/>
      <c r="CB50" s="387"/>
      <c r="CC50" s="392"/>
      <c r="CD50" s="392"/>
      <c r="CE50" s="392"/>
      <c r="CF50" s="392"/>
      <c r="CG50" s="390"/>
      <c r="CH50" s="392"/>
      <c r="CI50" s="444"/>
      <c r="CJ50" s="700"/>
      <c r="CK50" s="432"/>
      <c r="CL50" s="432"/>
      <c r="CM50" s="432"/>
      <c r="CN50" s="432"/>
      <c r="CO50" s="432"/>
      <c r="CP50" s="433"/>
    </row>
    <row r="51" spans="2:98" ht="10.5" hidden="1" customHeight="1">
      <c r="B51" s="434"/>
      <c r="C51" s="566"/>
      <c r="D51" s="560"/>
      <c r="E51" s="560"/>
      <c r="F51" s="560"/>
      <c r="G51" s="560"/>
      <c r="H51" s="560"/>
      <c r="I51" s="560"/>
      <c r="J51" s="567"/>
      <c r="K51" s="573"/>
      <c r="L51" s="574"/>
      <c r="M51" s="574"/>
      <c r="N51" s="574"/>
      <c r="O51" s="574"/>
      <c r="P51" s="574"/>
      <c r="Q51" s="574"/>
      <c r="R51" s="574"/>
      <c r="S51" s="574"/>
      <c r="T51" s="574"/>
      <c r="U51" s="344"/>
      <c r="V51" s="345"/>
      <c r="W51" s="346"/>
      <c r="X51" s="345"/>
      <c r="Y51" s="345"/>
      <c r="Z51" s="345"/>
      <c r="AA51" s="345"/>
      <c r="AB51" s="346"/>
      <c r="AC51" s="345"/>
      <c r="AD51" s="347"/>
      <c r="AE51" s="348"/>
      <c r="AF51" s="349"/>
      <c r="AG51" s="346"/>
      <c r="AH51" s="345"/>
      <c r="AI51" s="345"/>
      <c r="AJ51" s="345"/>
      <c r="AK51" s="345"/>
      <c r="AL51" s="346"/>
      <c r="AM51" s="345"/>
      <c r="AN51" s="350"/>
      <c r="AO51" s="673"/>
      <c r="AP51" s="674"/>
      <c r="AQ51" s="674"/>
      <c r="AR51" s="674"/>
      <c r="AS51" s="674"/>
      <c r="AT51" s="674"/>
      <c r="AU51" s="675"/>
      <c r="AV51" s="247"/>
      <c r="AX51" s="399"/>
      <c r="AY51" s="387"/>
      <c r="AZ51" s="387"/>
      <c r="BA51" s="387"/>
      <c r="BB51" s="387"/>
      <c r="BC51" s="387"/>
      <c r="BD51" s="387"/>
      <c r="BE51" s="400"/>
      <c r="BF51" s="439"/>
      <c r="BG51" s="440"/>
      <c r="BH51" s="440"/>
      <c r="BI51" s="440"/>
      <c r="BJ51" s="440"/>
      <c r="BK51" s="440"/>
      <c r="BL51" s="440"/>
      <c r="BM51" s="440"/>
      <c r="BN51" s="440"/>
      <c r="BO51" s="440"/>
      <c r="BP51" s="323"/>
      <c r="BQ51" s="324"/>
      <c r="BR51" s="324"/>
      <c r="BS51" s="324"/>
      <c r="BT51" s="324"/>
      <c r="BU51" s="324"/>
      <c r="BV51" s="324"/>
      <c r="BW51" s="324"/>
      <c r="BX51" s="324"/>
      <c r="BY51" s="328"/>
      <c r="BZ51" s="323"/>
      <c r="CA51" s="324"/>
      <c r="CB51" s="324"/>
      <c r="CC51" s="316"/>
      <c r="CD51" s="316"/>
      <c r="CE51" s="316"/>
      <c r="CF51" s="316"/>
      <c r="CG51" s="317"/>
      <c r="CH51" s="316"/>
      <c r="CI51" s="329"/>
      <c r="CJ51" s="700"/>
      <c r="CK51" s="432"/>
      <c r="CL51" s="432"/>
      <c r="CM51" s="432"/>
      <c r="CN51" s="432"/>
      <c r="CO51" s="432"/>
      <c r="CP51" s="433"/>
    </row>
    <row r="52" spans="2:98" ht="10.5" customHeight="1">
      <c r="B52" s="234"/>
      <c r="C52" s="566" t="s">
        <v>1357</v>
      </c>
      <c r="D52" s="560"/>
      <c r="E52" s="560"/>
      <c r="F52" s="560"/>
      <c r="G52" s="560"/>
      <c r="H52" s="560"/>
      <c r="I52" s="560"/>
      <c r="J52" s="567"/>
      <c r="K52" s="573"/>
      <c r="L52" s="574"/>
      <c r="M52" s="574"/>
      <c r="N52" s="574"/>
      <c r="O52" s="574"/>
      <c r="P52" s="574"/>
      <c r="Q52" s="574"/>
      <c r="R52" s="574"/>
      <c r="S52" s="574"/>
      <c r="T52" s="574"/>
      <c r="U52" s="568" t="s">
        <v>1384</v>
      </c>
      <c r="V52" s="552"/>
      <c r="W52" s="554" t="s">
        <v>0</v>
      </c>
      <c r="X52" s="552">
        <v>2</v>
      </c>
      <c r="Y52" s="552"/>
      <c r="Z52" s="552" t="s">
        <v>1384</v>
      </c>
      <c r="AA52" s="552"/>
      <c r="AB52" s="554" t="s">
        <v>0</v>
      </c>
      <c r="AC52" s="552">
        <v>0</v>
      </c>
      <c r="AD52" s="556"/>
      <c r="AE52" s="559">
        <v>6</v>
      </c>
      <c r="AF52" s="560"/>
      <c r="AG52" s="554" t="s">
        <v>0</v>
      </c>
      <c r="AH52" s="552">
        <v>5</v>
      </c>
      <c r="AI52" s="552"/>
      <c r="AJ52" s="552">
        <v>6</v>
      </c>
      <c r="AK52" s="552"/>
      <c r="AL52" s="554" t="s">
        <v>0</v>
      </c>
      <c r="AM52" s="552">
        <v>5</v>
      </c>
      <c r="AN52" s="565"/>
      <c r="AO52" s="673"/>
      <c r="AP52" s="674"/>
      <c r="AQ52" s="674"/>
      <c r="AR52" s="674"/>
      <c r="AS52" s="674"/>
      <c r="AT52" s="674"/>
      <c r="AU52" s="675"/>
      <c r="AV52" s="247"/>
      <c r="AX52" s="399" t="s">
        <v>1357</v>
      </c>
      <c r="AY52" s="387"/>
      <c r="AZ52" s="387"/>
      <c r="BA52" s="387"/>
      <c r="BB52" s="387"/>
      <c r="BC52" s="387"/>
      <c r="BD52" s="387"/>
      <c r="BE52" s="400"/>
      <c r="BF52" s="439"/>
      <c r="BG52" s="440"/>
      <c r="BH52" s="440"/>
      <c r="BI52" s="440"/>
      <c r="BJ52" s="440"/>
      <c r="BK52" s="440"/>
      <c r="BL52" s="440"/>
      <c r="BM52" s="440"/>
      <c r="BN52" s="440"/>
      <c r="BO52" s="440"/>
      <c r="BP52" s="386" t="s">
        <v>1384</v>
      </c>
      <c r="BQ52" s="387"/>
      <c r="BR52" s="387" t="s">
        <v>0</v>
      </c>
      <c r="BS52" s="387">
        <v>1</v>
      </c>
      <c r="BT52" s="387"/>
      <c r="BU52" s="387" t="s">
        <v>1384</v>
      </c>
      <c r="BV52" s="387"/>
      <c r="BW52" s="387" t="s">
        <v>0</v>
      </c>
      <c r="BX52" s="387">
        <v>1</v>
      </c>
      <c r="BY52" s="400"/>
      <c r="BZ52" s="386" t="s">
        <v>1384</v>
      </c>
      <c r="CA52" s="387"/>
      <c r="CB52" s="387" t="s">
        <v>0</v>
      </c>
      <c r="CC52" s="392">
        <v>1</v>
      </c>
      <c r="CD52" s="392"/>
      <c r="CE52" s="392" t="s">
        <v>1384</v>
      </c>
      <c r="CF52" s="392"/>
      <c r="CG52" s="390" t="s">
        <v>0</v>
      </c>
      <c r="CH52" s="392">
        <v>1</v>
      </c>
      <c r="CI52" s="444"/>
      <c r="CJ52" s="700"/>
      <c r="CK52" s="432"/>
      <c r="CL52" s="432"/>
      <c r="CM52" s="432"/>
      <c r="CN52" s="432"/>
      <c r="CO52" s="432"/>
      <c r="CP52" s="433"/>
    </row>
    <row r="53" spans="2:98" ht="10.5" customHeight="1">
      <c r="C53" s="566"/>
      <c r="D53" s="560"/>
      <c r="E53" s="560"/>
      <c r="F53" s="560"/>
      <c r="G53" s="560"/>
      <c r="H53" s="560"/>
      <c r="I53" s="560"/>
      <c r="J53" s="567"/>
      <c r="K53" s="573"/>
      <c r="L53" s="574"/>
      <c r="M53" s="574"/>
      <c r="N53" s="574"/>
      <c r="O53" s="574"/>
      <c r="P53" s="574"/>
      <c r="Q53" s="574"/>
      <c r="R53" s="574"/>
      <c r="S53" s="574"/>
      <c r="T53" s="574"/>
      <c r="U53" s="568"/>
      <c r="V53" s="552"/>
      <c r="W53" s="554"/>
      <c r="X53" s="552"/>
      <c r="Y53" s="552"/>
      <c r="Z53" s="552"/>
      <c r="AA53" s="552"/>
      <c r="AB53" s="554"/>
      <c r="AC53" s="552"/>
      <c r="AD53" s="556"/>
      <c r="AE53" s="559"/>
      <c r="AF53" s="560"/>
      <c r="AG53" s="554"/>
      <c r="AH53" s="552"/>
      <c r="AI53" s="552"/>
      <c r="AJ53" s="552"/>
      <c r="AK53" s="552"/>
      <c r="AL53" s="554"/>
      <c r="AM53" s="552"/>
      <c r="AN53" s="565"/>
      <c r="AO53" s="673"/>
      <c r="AP53" s="674"/>
      <c r="AQ53" s="674"/>
      <c r="AR53" s="674"/>
      <c r="AS53" s="674"/>
      <c r="AT53" s="674"/>
      <c r="AU53" s="675"/>
      <c r="AV53" s="247"/>
      <c r="AW53" s="590"/>
      <c r="AX53" s="399"/>
      <c r="AY53" s="387"/>
      <c r="AZ53" s="387"/>
      <c r="BA53" s="387"/>
      <c r="BB53" s="387"/>
      <c r="BC53" s="387"/>
      <c r="BD53" s="387"/>
      <c r="BE53" s="400"/>
      <c r="BF53" s="439"/>
      <c r="BG53" s="440"/>
      <c r="BH53" s="440"/>
      <c r="BI53" s="440"/>
      <c r="BJ53" s="440"/>
      <c r="BK53" s="440"/>
      <c r="BL53" s="440"/>
      <c r="BM53" s="440"/>
      <c r="BN53" s="440"/>
      <c r="BO53" s="440"/>
      <c r="BP53" s="386"/>
      <c r="BQ53" s="387"/>
      <c r="BR53" s="387"/>
      <c r="BS53" s="387"/>
      <c r="BT53" s="387"/>
      <c r="BU53" s="387"/>
      <c r="BV53" s="387"/>
      <c r="BW53" s="387"/>
      <c r="BX53" s="387"/>
      <c r="BY53" s="400"/>
      <c r="BZ53" s="386"/>
      <c r="CA53" s="387"/>
      <c r="CB53" s="387"/>
      <c r="CC53" s="392"/>
      <c r="CD53" s="392"/>
      <c r="CE53" s="392"/>
      <c r="CF53" s="392"/>
      <c r="CG53" s="390"/>
      <c r="CH53" s="392"/>
      <c r="CI53" s="444"/>
      <c r="CJ53" s="700"/>
      <c r="CK53" s="432"/>
      <c r="CL53" s="432"/>
      <c r="CM53" s="432"/>
      <c r="CN53" s="432"/>
      <c r="CO53" s="432"/>
      <c r="CP53" s="433"/>
    </row>
    <row r="54" spans="2:98" ht="10.5" hidden="1" customHeight="1" thickBot="1">
      <c r="C54" s="566"/>
      <c r="D54" s="560"/>
      <c r="E54" s="560"/>
      <c r="F54" s="560"/>
      <c r="G54" s="560"/>
      <c r="H54" s="560"/>
      <c r="I54" s="560"/>
      <c r="J54" s="567"/>
      <c r="K54" s="573"/>
      <c r="L54" s="574"/>
      <c r="M54" s="574"/>
      <c r="N54" s="574"/>
      <c r="O54" s="574"/>
      <c r="P54" s="574"/>
      <c r="Q54" s="574"/>
      <c r="R54" s="574"/>
      <c r="S54" s="574"/>
      <c r="T54" s="574"/>
      <c r="U54" s="344"/>
      <c r="V54" s="345"/>
      <c r="W54" s="345"/>
      <c r="X54" s="345"/>
      <c r="Y54" s="345"/>
      <c r="Z54" s="345"/>
      <c r="AA54" s="345"/>
      <c r="AB54" s="345"/>
      <c r="AC54" s="345"/>
      <c r="AD54" s="347"/>
      <c r="AE54" s="349"/>
      <c r="AF54" s="349"/>
      <c r="AG54" s="346"/>
      <c r="AH54" s="345"/>
      <c r="AI54" s="345"/>
      <c r="AJ54" s="345"/>
      <c r="AK54" s="345"/>
      <c r="AL54" s="346"/>
      <c r="AM54" s="345"/>
      <c r="AN54" s="350"/>
      <c r="AO54" s="351"/>
      <c r="AP54" s="351"/>
      <c r="AQ54" s="351"/>
      <c r="AR54" s="351"/>
      <c r="AS54" s="352"/>
      <c r="AT54" s="352"/>
      <c r="AU54" s="353"/>
      <c r="AV54" s="236"/>
      <c r="AW54" s="590"/>
      <c r="AX54" s="399"/>
      <c r="AY54" s="387"/>
      <c r="AZ54" s="387"/>
      <c r="BA54" s="387"/>
      <c r="BB54" s="387"/>
      <c r="BC54" s="387"/>
      <c r="BD54" s="387"/>
      <c r="BE54" s="400"/>
      <c r="BF54" s="439"/>
      <c r="BG54" s="440"/>
      <c r="BH54" s="440"/>
      <c r="BI54" s="440"/>
      <c r="BJ54" s="440"/>
      <c r="BK54" s="440"/>
      <c r="BL54" s="440"/>
      <c r="BM54" s="440"/>
      <c r="BN54" s="440"/>
      <c r="BO54" s="440"/>
      <c r="BP54" s="323"/>
      <c r="BQ54" s="324"/>
      <c r="BR54" s="324"/>
      <c r="BS54" s="324"/>
      <c r="BT54" s="324"/>
      <c r="BU54" s="324"/>
      <c r="BV54" s="324"/>
      <c r="BW54" s="324"/>
      <c r="BX54" s="324"/>
      <c r="BY54" s="328"/>
      <c r="BZ54" s="324"/>
      <c r="CA54" s="324"/>
      <c r="CB54" s="324"/>
      <c r="CC54" s="316"/>
      <c r="CD54" s="316"/>
      <c r="CE54" s="316"/>
      <c r="CF54" s="316"/>
      <c r="CG54" s="317"/>
      <c r="CH54" s="316"/>
      <c r="CI54" s="329"/>
      <c r="CJ54" s="326"/>
      <c r="CK54" s="326"/>
      <c r="CL54" s="326"/>
      <c r="CM54" s="326"/>
      <c r="CN54" s="319"/>
      <c r="CO54" s="319"/>
      <c r="CP54" s="327"/>
    </row>
    <row r="55" spans="2:98" ht="10.5" customHeight="1">
      <c r="C55" s="581"/>
      <c r="D55" s="582"/>
      <c r="E55" s="582"/>
      <c r="F55" s="582"/>
      <c r="G55" s="582"/>
      <c r="H55" s="582"/>
      <c r="I55" s="582"/>
      <c r="J55" s="583"/>
      <c r="K55" s="573"/>
      <c r="L55" s="574"/>
      <c r="M55" s="574"/>
      <c r="N55" s="574"/>
      <c r="O55" s="574"/>
      <c r="P55" s="574"/>
      <c r="Q55" s="574"/>
      <c r="R55" s="574"/>
      <c r="S55" s="574"/>
      <c r="T55" s="574"/>
      <c r="U55" s="568" t="s">
        <v>1384</v>
      </c>
      <c r="V55" s="552"/>
      <c r="W55" s="554" t="s">
        <v>0</v>
      </c>
      <c r="X55" s="552">
        <v>0</v>
      </c>
      <c r="Y55" s="552"/>
      <c r="Z55" s="552" t="s">
        <v>1384</v>
      </c>
      <c r="AA55" s="552"/>
      <c r="AB55" s="554" t="s">
        <v>0</v>
      </c>
      <c r="AC55" s="552">
        <v>0</v>
      </c>
      <c r="AD55" s="556"/>
      <c r="AE55" s="559">
        <v>6</v>
      </c>
      <c r="AF55" s="560"/>
      <c r="AG55" s="554" t="s">
        <v>0</v>
      </c>
      <c r="AH55" s="552">
        <v>2</v>
      </c>
      <c r="AI55" s="552"/>
      <c r="AJ55" s="552">
        <v>2</v>
      </c>
      <c r="AK55" s="552"/>
      <c r="AL55" s="554" t="s">
        <v>0</v>
      </c>
      <c r="AM55" s="552">
        <v>6</v>
      </c>
      <c r="AN55" s="565"/>
      <c r="AO55" s="345"/>
      <c r="AP55" s="345"/>
      <c r="AQ55" s="345"/>
      <c r="AR55" s="345"/>
      <c r="AS55" s="577">
        <v>1</v>
      </c>
      <c r="AT55" s="577"/>
      <c r="AU55" s="578"/>
      <c r="AV55" s="248"/>
      <c r="AW55" s="590"/>
      <c r="AX55" s="600"/>
      <c r="AY55" s="535"/>
      <c r="AZ55" s="535"/>
      <c r="BA55" s="535"/>
      <c r="BB55" s="535"/>
      <c r="BC55" s="535"/>
      <c r="BD55" s="535"/>
      <c r="BE55" s="471"/>
      <c r="BF55" s="439"/>
      <c r="BG55" s="440"/>
      <c r="BH55" s="440"/>
      <c r="BI55" s="440"/>
      <c r="BJ55" s="440"/>
      <c r="BK55" s="440"/>
      <c r="BL55" s="440"/>
      <c r="BM55" s="440"/>
      <c r="BN55" s="440"/>
      <c r="BO55" s="440"/>
      <c r="BP55" s="386" t="s">
        <v>1384</v>
      </c>
      <c r="BQ55" s="387"/>
      <c r="BR55" s="387" t="s">
        <v>0</v>
      </c>
      <c r="BS55" s="387">
        <v>1</v>
      </c>
      <c r="BT55" s="387"/>
      <c r="BU55" s="387" t="s">
        <v>1384</v>
      </c>
      <c r="BV55" s="387"/>
      <c r="BW55" s="387" t="s">
        <v>0</v>
      </c>
      <c r="BX55" s="387">
        <v>2</v>
      </c>
      <c r="BY55" s="400"/>
      <c r="BZ55" s="386" t="s">
        <v>1384</v>
      </c>
      <c r="CA55" s="387"/>
      <c r="CB55" s="387" t="s">
        <v>0</v>
      </c>
      <c r="CC55" s="392">
        <v>2</v>
      </c>
      <c r="CD55" s="392"/>
      <c r="CE55" s="392" t="s">
        <v>1384</v>
      </c>
      <c r="CF55" s="392"/>
      <c r="CG55" s="390" t="s">
        <v>0</v>
      </c>
      <c r="CH55" s="392">
        <v>3</v>
      </c>
      <c r="CI55" s="444"/>
      <c r="CJ55" s="316"/>
      <c r="CK55" s="316"/>
      <c r="CL55" s="316"/>
      <c r="CM55" s="316"/>
      <c r="CN55" s="462">
        <v>1</v>
      </c>
      <c r="CO55" s="462"/>
      <c r="CP55" s="463"/>
    </row>
    <row r="56" spans="2:98" ht="10.5" customHeight="1">
      <c r="C56" s="581"/>
      <c r="D56" s="582"/>
      <c r="E56" s="582"/>
      <c r="F56" s="582"/>
      <c r="G56" s="582"/>
      <c r="H56" s="582"/>
      <c r="I56" s="582"/>
      <c r="J56" s="583"/>
      <c r="K56" s="573"/>
      <c r="L56" s="574"/>
      <c r="M56" s="574"/>
      <c r="N56" s="574"/>
      <c r="O56" s="574"/>
      <c r="P56" s="574"/>
      <c r="Q56" s="574"/>
      <c r="R56" s="574"/>
      <c r="S56" s="574"/>
      <c r="T56" s="574"/>
      <c r="U56" s="568"/>
      <c r="V56" s="552"/>
      <c r="W56" s="554"/>
      <c r="X56" s="552"/>
      <c r="Y56" s="552"/>
      <c r="Z56" s="552"/>
      <c r="AA56" s="552"/>
      <c r="AB56" s="554"/>
      <c r="AC56" s="552"/>
      <c r="AD56" s="556"/>
      <c r="AE56" s="559"/>
      <c r="AF56" s="560"/>
      <c r="AG56" s="554"/>
      <c r="AH56" s="552"/>
      <c r="AI56" s="552"/>
      <c r="AJ56" s="552"/>
      <c r="AK56" s="552"/>
      <c r="AL56" s="554"/>
      <c r="AM56" s="552"/>
      <c r="AN56" s="565"/>
      <c r="AO56" s="345"/>
      <c r="AP56" s="345"/>
      <c r="AQ56" s="345"/>
      <c r="AR56" s="345"/>
      <c r="AS56" s="577"/>
      <c r="AT56" s="577"/>
      <c r="AU56" s="578"/>
      <c r="AV56" s="248"/>
      <c r="AX56" s="600"/>
      <c r="AY56" s="535"/>
      <c r="AZ56" s="535"/>
      <c r="BA56" s="535"/>
      <c r="BB56" s="535"/>
      <c r="BC56" s="535"/>
      <c r="BD56" s="535"/>
      <c r="BE56" s="471"/>
      <c r="BF56" s="439"/>
      <c r="BG56" s="440"/>
      <c r="BH56" s="440"/>
      <c r="BI56" s="440"/>
      <c r="BJ56" s="440"/>
      <c r="BK56" s="440"/>
      <c r="BL56" s="440"/>
      <c r="BM56" s="440"/>
      <c r="BN56" s="440"/>
      <c r="BO56" s="440"/>
      <c r="BP56" s="386"/>
      <c r="BQ56" s="387"/>
      <c r="BR56" s="387"/>
      <c r="BS56" s="387"/>
      <c r="BT56" s="387"/>
      <c r="BU56" s="387"/>
      <c r="BV56" s="387"/>
      <c r="BW56" s="387"/>
      <c r="BX56" s="387"/>
      <c r="BY56" s="400"/>
      <c r="BZ56" s="386"/>
      <c r="CA56" s="387"/>
      <c r="CB56" s="387"/>
      <c r="CC56" s="392"/>
      <c r="CD56" s="392"/>
      <c r="CE56" s="392"/>
      <c r="CF56" s="392"/>
      <c r="CG56" s="390"/>
      <c r="CH56" s="392"/>
      <c r="CI56" s="444"/>
      <c r="CJ56" s="316"/>
      <c r="CK56" s="316"/>
      <c r="CL56" s="316"/>
      <c r="CM56" s="316"/>
      <c r="CN56" s="462"/>
      <c r="CO56" s="462"/>
      <c r="CP56" s="463"/>
    </row>
    <row r="57" spans="2:98" ht="10.5" hidden="1" customHeight="1">
      <c r="C57" s="584"/>
      <c r="D57" s="585"/>
      <c r="E57" s="585"/>
      <c r="F57" s="585"/>
      <c r="G57" s="585"/>
      <c r="H57" s="585"/>
      <c r="I57" s="585"/>
      <c r="J57" s="586"/>
      <c r="K57" s="575"/>
      <c r="L57" s="576"/>
      <c r="M57" s="576"/>
      <c r="N57" s="576"/>
      <c r="O57" s="576"/>
      <c r="P57" s="576"/>
      <c r="Q57" s="576"/>
      <c r="R57" s="576"/>
      <c r="S57" s="576"/>
      <c r="T57" s="576"/>
      <c r="U57" s="344" t="str">
        <f>IF(U55="⑥","6",U55)</f>
        <v>➅</v>
      </c>
      <c r="V57" s="345"/>
      <c r="W57" s="345"/>
      <c r="X57" s="345"/>
      <c r="Y57" s="345"/>
      <c r="Z57" s="345" t="str">
        <f>IF(Z55="⑥","6",Z55)</f>
        <v>➅</v>
      </c>
      <c r="AA57" s="345"/>
      <c r="AB57" s="345"/>
      <c r="AC57" s="345"/>
      <c r="AD57" s="347"/>
      <c r="AE57" s="349">
        <f>IF(AE55="⑥","6",AE55)</f>
        <v>6</v>
      </c>
      <c r="AF57" s="349"/>
      <c r="AG57" s="345"/>
      <c r="AH57" s="345"/>
      <c r="AI57" s="345"/>
      <c r="AJ57" s="345">
        <f>IF(AJ55="⑥","6",AJ55)</f>
        <v>2</v>
      </c>
      <c r="AK57" s="345"/>
      <c r="AL57" s="345"/>
      <c r="AM57" s="345"/>
      <c r="AN57" s="350"/>
      <c r="AO57" s="345"/>
      <c r="AP57" s="345"/>
      <c r="AQ57" s="345"/>
      <c r="AR57" s="345"/>
      <c r="AS57" s="579"/>
      <c r="AT57" s="579"/>
      <c r="AU57" s="580"/>
      <c r="AV57" s="248"/>
      <c r="AX57" s="601"/>
      <c r="AY57" s="472"/>
      <c r="AZ57" s="472"/>
      <c r="BA57" s="472"/>
      <c r="BB57" s="472"/>
      <c r="BC57" s="472"/>
      <c r="BD57" s="472"/>
      <c r="BE57" s="473"/>
      <c r="BF57" s="441"/>
      <c r="BG57" s="442"/>
      <c r="BH57" s="442"/>
      <c r="BI57" s="442"/>
      <c r="BJ57" s="442"/>
      <c r="BK57" s="442"/>
      <c r="BL57" s="442"/>
      <c r="BM57" s="442"/>
      <c r="BN57" s="442"/>
      <c r="BO57" s="442"/>
      <c r="BP57" s="323" t="str">
        <f>IF(BP55="⑥","6",BP55)</f>
        <v>➅</v>
      </c>
      <c r="BQ57" s="324"/>
      <c r="BR57" s="324"/>
      <c r="BS57" s="324"/>
      <c r="BT57" s="324"/>
      <c r="BU57" s="324" t="str">
        <f>IF(BU55="⑥","6",BU55)</f>
        <v>➅</v>
      </c>
      <c r="BV57" s="324"/>
      <c r="BW57" s="324"/>
      <c r="BX57" s="324"/>
      <c r="BY57" s="328"/>
      <c r="BZ57" s="324" t="str">
        <f>IF(BZ55="⑥","6",BZ55)</f>
        <v>➅</v>
      </c>
      <c r="CA57" s="324"/>
      <c r="CB57" s="324"/>
      <c r="CC57" s="316"/>
      <c r="CD57" s="316"/>
      <c r="CE57" s="316" t="str">
        <f>IF(CE55="⑥","6",CE55)</f>
        <v>➅</v>
      </c>
      <c r="CF57" s="316"/>
      <c r="CG57" s="316"/>
      <c r="CH57" s="316"/>
      <c r="CI57" s="329"/>
      <c r="CJ57" s="316"/>
      <c r="CK57" s="316"/>
      <c r="CL57" s="316"/>
      <c r="CM57" s="316"/>
      <c r="CN57" s="464"/>
      <c r="CO57" s="464"/>
      <c r="CP57" s="465"/>
    </row>
    <row r="58" spans="2:98" ht="17.25" customHeight="1">
      <c r="B58" s="434">
        <f>AS64</f>
        <v>3</v>
      </c>
      <c r="C58" s="449" t="s">
        <v>1359</v>
      </c>
      <c r="D58" s="380"/>
      <c r="E58" s="380"/>
      <c r="F58" s="380"/>
      <c r="G58" s="380"/>
      <c r="H58" s="380"/>
      <c r="I58" s="380"/>
      <c r="J58" s="381"/>
      <c r="K58" s="508">
        <f>IF(K60=4,"④",IF(K60=3,"③",K60))</f>
        <v>0</v>
      </c>
      <c r="L58" s="509"/>
      <c r="M58" s="511" t="s">
        <v>0</v>
      </c>
      <c r="N58" s="509">
        <v>5</v>
      </c>
      <c r="O58" s="509"/>
      <c r="P58" s="509">
        <v>0</v>
      </c>
      <c r="Q58" s="509"/>
      <c r="R58" s="511" t="s">
        <v>0</v>
      </c>
      <c r="S58" s="509">
        <v>0</v>
      </c>
      <c r="T58" s="513"/>
      <c r="U58" s="591"/>
      <c r="V58" s="592"/>
      <c r="W58" s="592"/>
      <c r="X58" s="592"/>
      <c r="Y58" s="592"/>
      <c r="Z58" s="592"/>
      <c r="AA58" s="592"/>
      <c r="AB58" s="592"/>
      <c r="AC58" s="592"/>
      <c r="AD58" s="593"/>
      <c r="AE58" s="457">
        <v>2</v>
      </c>
      <c r="AF58" s="380"/>
      <c r="AG58" s="511" t="s">
        <v>0</v>
      </c>
      <c r="AH58" s="509">
        <v>3</v>
      </c>
      <c r="AI58" s="509"/>
      <c r="AJ58" s="509" t="s">
        <v>1384</v>
      </c>
      <c r="AK58" s="509"/>
      <c r="AL58" s="511" t="s">
        <v>0</v>
      </c>
      <c r="AM58" s="509">
        <v>3</v>
      </c>
      <c r="AN58" s="524"/>
      <c r="AO58" s="668" t="s">
        <v>1385</v>
      </c>
      <c r="AP58" s="529"/>
      <c r="AQ58" s="529"/>
      <c r="AR58" s="529"/>
      <c r="AS58" s="529"/>
      <c r="AT58" s="529"/>
      <c r="AU58" s="662"/>
      <c r="AV58" s="247"/>
      <c r="AX58" s="476" t="s">
        <v>1356</v>
      </c>
      <c r="AY58" s="477"/>
      <c r="AZ58" s="477"/>
      <c r="BA58" s="477"/>
      <c r="BB58" s="477"/>
      <c r="BC58" s="477"/>
      <c r="BD58" s="477"/>
      <c r="BE58" s="478"/>
      <c r="BF58" s="482">
        <f>IF(BF60=4,"④",IF(BF60=3,"③",BF60))</f>
        <v>0</v>
      </c>
      <c r="BG58" s="483"/>
      <c r="BH58" s="485" t="s">
        <v>0</v>
      </c>
      <c r="BI58" s="483">
        <v>5</v>
      </c>
      <c r="BJ58" s="483"/>
      <c r="BK58" s="483">
        <v>0</v>
      </c>
      <c r="BL58" s="483"/>
      <c r="BM58" s="485" t="s">
        <v>0</v>
      </c>
      <c r="BN58" s="483">
        <v>0</v>
      </c>
      <c r="BO58" s="486"/>
      <c r="BP58" s="493"/>
      <c r="BQ58" s="477"/>
      <c r="BR58" s="477"/>
      <c r="BS58" s="477"/>
      <c r="BT58" s="477"/>
      <c r="BU58" s="477"/>
      <c r="BV58" s="477"/>
      <c r="BW58" s="477"/>
      <c r="BX58" s="477"/>
      <c r="BY58" s="478"/>
      <c r="BZ58" s="493" t="s">
        <v>169</v>
      </c>
      <c r="CA58" s="477"/>
      <c r="CB58" s="477" t="s">
        <v>0</v>
      </c>
      <c r="CC58" s="483">
        <v>1</v>
      </c>
      <c r="CD58" s="483"/>
      <c r="CE58" s="483" t="s">
        <v>1384</v>
      </c>
      <c r="CF58" s="483"/>
      <c r="CG58" s="485" t="s">
        <v>0</v>
      </c>
      <c r="CH58" s="483">
        <v>3</v>
      </c>
      <c r="CI58" s="486"/>
      <c r="CJ58" s="666" t="s">
        <v>1394</v>
      </c>
      <c r="CK58" s="656"/>
      <c r="CL58" s="656"/>
      <c r="CM58" s="656"/>
      <c r="CN58" s="656"/>
      <c r="CO58" s="656"/>
      <c r="CP58" s="657"/>
    </row>
    <row r="59" spans="2:98" ht="10.5" customHeight="1">
      <c r="B59" s="434"/>
      <c r="C59" s="450"/>
      <c r="D59" s="382"/>
      <c r="E59" s="382"/>
      <c r="F59" s="382"/>
      <c r="G59" s="382"/>
      <c r="H59" s="382"/>
      <c r="I59" s="382"/>
      <c r="J59" s="383"/>
      <c r="K59" s="510"/>
      <c r="L59" s="410"/>
      <c r="M59" s="512"/>
      <c r="N59" s="410"/>
      <c r="O59" s="410"/>
      <c r="P59" s="410"/>
      <c r="Q59" s="410"/>
      <c r="R59" s="512"/>
      <c r="S59" s="410"/>
      <c r="T59" s="514"/>
      <c r="U59" s="594"/>
      <c r="V59" s="595"/>
      <c r="W59" s="595"/>
      <c r="X59" s="595"/>
      <c r="Y59" s="595"/>
      <c r="Z59" s="595"/>
      <c r="AA59" s="595"/>
      <c r="AB59" s="595"/>
      <c r="AC59" s="595"/>
      <c r="AD59" s="596"/>
      <c r="AE59" s="388"/>
      <c r="AF59" s="382"/>
      <c r="AG59" s="512"/>
      <c r="AH59" s="410"/>
      <c r="AI59" s="410"/>
      <c r="AJ59" s="410"/>
      <c r="AK59" s="410"/>
      <c r="AL59" s="512"/>
      <c r="AM59" s="410"/>
      <c r="AN59" s="525"/>
      <c r="AO59" s="669"/>
      <c r="AP59" s="664"/>
      <c r="AQ59" s="664"/>
      <c r="AR59" s="664"/>
      <c r="AS59" s="664"/>
      <c r="AT59" s="664"/>
      <c r="AU59" s="665"/>
      <c r="AV59" s="247"/>
      <c r="AW59" s="434"/>
      <c r="AX59" s="479"/>
      <c r="AY59" s="480"/>
      <c r="AZ59" s="480"/>
      <c r="BA59" s="480"/>
      <c r="BB59" s="480"/>
      <c r="BC59" s="480"/>
      <c r="BD59" s="480"/>
      <c r="BE59" s="481"/>
      <c r="BF59" s="484"/>
      <c r="BG59" s="475"/>
      <c r="BH59" s="474"/>
      <c r="BI59" s="475"/>
      <c r="BJ59" s="475"/>
      <c r="BK59" s="475"/>
      <c r="BL59" s="475"/>
      <c r="BM59" s="474"/>
      <c r="BN59" s="475"/>
      <c r="BO59" s="487"/>
      <c r="BP59" s="494"/>
      <c r="BQ59" s="480"/>
      <c r="BR59" s="480"/>
      <c r="BS59" s="480"/>
      <c r="BT59" s="480"/>
      <c r="BU59" s="480"/>
      <c r="BV59" s="480"/>
      <c r="BW59" s="480"/>
      <c r="BX59" s="480"/>
      <c r="BY59" s="481"/>
      <c r="BZ59" s="494"/>
      <c r="CA59" s="480"/>
      <c r="CB59" s="480"/>
      <c r="CC59" s="475"/>
      <c r="CD59" s="475"/>
      <c r="CE59" s="475"/>
      <c r="CF59" s="475"/>
      <c r="CG59" s="474"/>
      <c r="CH59" s="475"/>
      <c r="CI59" s="487"/>
      <c r="CJ59" s="667"/>
      <c r="CK59" s="659"/>
      <c r="CL59" s="659"/>
      <c r="CM59" s="659"/>
      <c r="CN59" s="659"/>
      <c r="CO59" s="659"/>
      <c r="CP59" s="660"/>
    </row>
    <row r="60" spans="2:98" s="250" customFormat="1" ht="2.25" customHeight="1">
      <c r="B60" s="434"/>
      <c r="C60" s="450"/>
      <c r="D60" s="382"/>
      <c r="E60" s="382"/>
      <c r="F60" s="382"/>
      <c r="G60" s="382"/>
      <c r="H60" s="382"/>
      <c r="I60" s="382"/>
      <c r="J60" s="383"/>
      <c r="K60" s="228">
        <f>X49</f>
        <v>0</v>
      </c>
      <c r="L60" s="220"/>
      <c r="M60" s="229"/>
      <c r="N60" s="220"/>
      <c r="O60" s="220"/>
      <c r="P60" s="220">
        <f>AC49</f>
        <v>3</v>
      </c>
      <c r="Q60" s="220"/>
      <c r="R60" s="229"/>
      <c r="S60" s="220"/>
      <c r="T60" s="230"/>
      <c r="U60" s="594"/>
      <c r="V60" s="595"/>
      <c r="W60" s="595"/>
      <c r="X60" s="595"/>
      <c r="Y60" s="595"/>
      <c r="Z60" s="595"/>
      <c r="AA60" s="595"/>
      <c r="AB60" s="595"/>
      <c r="AC60" s="595"/>
      <c r="AD60" s="596"/>
      <c r="AE60" s="228"/>
      <c r="AF60" s="220"/>
      <c r="AG60" s="229"/>
      <c r="AH60" s="220"/>
      <c r="AI60" s="220"/>
      <c r="AJ60" s="220">
        <v>6</v>
      </c>
      <c r="AK60" s="220"/>
      <c r="AL60" s="229"/>
      <c r="AM60" s="220"/>
      <c r="AN60" s="232"/>
      <c r="AO60" s="669"/>
      <c r="AP60" s="664"/>
      <c r="AQ60" s="664"/>
      <c r="AR60" s="664"/>
      <c r="AS60" s="664"/>
      <c r="AT60" s="664"/>
      <c r="AU60" s="665"/>
      <c r="AV60" s="249"/>
      <c r="AW60" s="434"/>
      <c r="AX60" s="479"/>
      <c r="AY60" s="480"/>
      <c r="AZ60" s="480"/>
      <c r="BA60" s="480"/>
      <c r="BB60" s="480"/>
      <c r="BC60" s="480"/>
      <c r="BD60" s="480"/>
      <c r="BE60" s="481"/>
      <c r="BF60" s="330">
        <f>BS49</f>
        <v>0</v>
      </c>
      <c r="BG60" s="331"/>
      <c r="BH60" s="332"/>
      <c r="BI60" s="331"/>
      <c r="BJ60" s="331"/>
      <c r="BK60" s="331">
        <f>BX49</f>
        <v>1</v>
      </c>
      <c r="BL60" s="331"/>
      <c r="BM60" s="332"/>
      <c r="BN60" s="331"/>
      <c r="BO60" s="333"/>
      <c r="BP60" s="494"/>
      <c r="BQ60" s="480"/>
      <c r="BR60" s="480"/>
      <c r="BS60" s="480"/>
      <c r="BT60" s="480"/>
      <c r="BU60" s="480"/>
      <c r="BV60" s="480"/>
      <c r="BW60" s="480"/>
      <c r="BX60" s="480"/>
      <c r="BY60" s="481"/>
      <c r="BZ60" s="334"/>
      <c r="CA60" s="335"/>
      <c r="CB60" s="335"/>
      <c r="CC60" s="331"/>
      <c r="CD60" s="331"/>
      <c r="CE60" s="331">
        <v>6</v>
      </c>
      <c r="CF60" s="331"/>
      <c r="CG60" s="332"/>
      <c r="CH60" s="331">
        <v>1</v>
      </c>
      <c r="CI60" s="336"/>
      <c r="CJ60" s="667"/>
      <c r="CK60" s="659"/>
      <c r="CL60" s="659"/>
      <c r="CM60" s="659"/>
      <c r="CN60" s="659"/>
      <c r="CO60" s="659"/>
      <c r="CP60" s="660"/>
    </row>
    <row r="61" spans="2:98" ht="10.5" customHeight="1">
      <c r="B61" s="434"/>
      <c r="C61" s="450" t="s">
        <v>1357</v>
      </c>
      <c r="D61" s="382"/>
      <c r="E61" s="382"/>
      <c r="F61" s="382"/>
      <c r="G61" s="382"/>
      <c r="H61" s="382"/>
      <c r="I61" s="382"/>
      <c r="J61" s="383"/>
      <c r="K61" s="410">
        <f>IF(K63=6,"⑥",K63)</f>
        <v>2</v>
      </c>
      <c r="L61" s="410"/>
      <c r="M61" s="512" t="s">
        <v>0</v>
      </c>
      <c r="N61" s="410">
        <v>6</v>
      </c>
      <c r="O61" s="410"/>
      <c r="P61" s="410">
        <f>IF(P63=6,"⑥",P63)</f>
        <v>0</v>
      </c>
      <c r="Q61" s="410"/>
      <c r="R61" s="512" t="s">
        <v>0</v>
      </c>
      <c r="S61" s="410">
        <v>6</v>
      </c>
      <c r="T61" s="514"/>
      <c r="U61" s="594"/>
      <c r="V61" s="595"/>
      <c r="W61" s="595"/>
      <c r="X61" s="595"/>
      <c r="Y61" s="595"/>
      <c r="Z61" s="595"/>
      <c r="AA61" s="595"/>
      <c r="AB61" s="595"/>
      <c r="AC61" s="595"/>
      <c r="AD61" s="596"/>
      <c r="AE61" s="510">
        <v>4</v>
      </c>
      <c r="AF61" s="410"/>
      <c r="AG61" s="512" t="s">
        <v>0</v>
      </c>
      <c r="AH61" s="410">
        <v>6</v>
      </c>
      <c r="AI61" s="410"/>
      <c r="AJ61" s="410" t="s">
        <v>1384</v>
      </c>
      <c r="AK61" s="410"/>
      <c r="AL61" s="512" t="s">
        <v>0</v>
      </c>
      <c r="AM61" s="410">
        <v>2</v>
      </c>
      <c r="AN61" s="525"/>
      <c r="AO61" s="669"/>
      <c r="AP61" s="664"/>
      <c r="AQ61" s="664"/>
      <c r="AR61" s="664"/>
      <c r="AS61" s="664"/>
      <c r="AT61" s="664"/>
      <c r="AU61" s="665"/>
      <c r="AV61" s="247"/>
      <c r="AW61" s="434"/>
      <c r="AX61" s="479" t="s">
        <v>1358</v>
      </c>
      <c r="AY61" s="480"/>
      <c r="AZ61" s="480"/>
      <c r="BA61" s="480"/>
      <c r="BB61" s="480"/>
      <c r="BC61" s="480"/>
      <c r="BD61" s="480"/>
      <c r="BE61" s="481"/>
      <c r="BF61" s="475">
        <f>IF(BF63=6,"⑥",BF63)</f>
        <v>1</v>
      </c>
      <c r="BG61" s="475"/>
      <c r="BH61" s="474" t="s">
        <v>0</v>
      </c>
      <c r="BI61" s="475" t="str">
        <f>BP52</f>
        <v>➅</v>
      </c>
      <c r="BJ61" s="475"/>
      <c r="BK61" s="475">
        <f>IF(BK63=6,"⑥",BK63)</f>
        <v>1</v>
      </c>
      <c r="BL61" s="475"/>
      <c r="BM61" s="474" t="s">
        <v>0</v>
      </c>
      <c r="BN61" s="475" t="str">
        <f>BU52</f>
        <v>➅</v>
      </c>
      <c r="BO61" s="487"/>
      <c r="BP61" s="494"/>
      <c r="BQ61" s="480"/>
      <c r="BR61" s="480"/>
      <c r="BS61" s="480"/>
      <c r="BT61" s="480"/>
      <c r="BU61" s="480"/>
      <c r="BV61" s="480"/>
      <c r="BW61" s="480"/>
      <c r="BX61" s="480"/>
      <c r="BY61" s="481"/>
      <c r="BZ61" s="494">
        <v>5</v>
      </c>
      <c r="CA61" s="480"/>
      <c r="CB61" s="480" t="s">
        <v>0</v>
      </c>
      <c r="CC61" s="475">
        <v>6</v>
      </c>
      <c r="CD61" s="475"/>
      <c r="CE61" s="475" t="s">
        <v>1384</v>
      </c>
      <c r="CF61" s="475"/>
      <c r="CG61" s="474" t="s">
        <v>0</v>
      </c>
      <c r="CH61" s="475">
        <v>1</v>
      </c>
      <c r="CI61" s="487"/>
      <c r="CJ61" s="667"/>
      <c r="CK61" s="659"/>
      <c r="CL61" s="659"/>
      <c r="CM61" s="659"/>
      <c r="CN61" s="659"/>
      <c r="CO61" s="659"/>
      <c r="CP61" s="660"/>
    </row>
    <row r="62" spans="2:98" ht="10.5" customHeight="1">
      <c r="B62" s="237"/>
      <c r="C62" s="450"/>
      <c r="D62" s="382"/>
      <c r="E62" s="382"/>
      <c r="F62" s="382"/>
      <c r="G62" s="382"/>
      <c r="H62" s="382"/>
      <c r="I62" s="382"/>
      <c r="J62" s="383"/>
      <c r="K62" s="410"/>
      <c r="L62" s="410"/>
      <c r="M62" s="512"/>
      <c r="N62" s="410"/>
      <c r="O62" s="410"/>
      <c r="P62" s="410"/>
      <c r="Q62" s="410"/>
      <c r="R62" s="512"/>
      <c r="S62" s="410"/>
      <c r="T62" s="514"/>
      <c r="U62" s="594"/>
      <c r="V62" s="595"/>
      <c r="W62" s="595"/>
      <c r="X62" s="595"/>
      <c r="Y62" s="595"/>
      <c r="Z62" s="595"/>
      <c r="AA62" s="595"/>
      <c r="AB62" s="595"/>
      <c r="AC62" s="595"/>
      <c r="AD62" s="596"/>
      <c r="AE62" s="510"/>
      <c r="AF62" s="410"/>
      <c r="AG62" s="512"/>
      <c r="AH62" s="410"/>
      <c r="AI62" s="410"/>
      <c r="AJ62" s="410"/>
      <c r="AK62" s="410"/>
      <c r="AL62" s="512"/>
      <c r="AM62" s="410"/>
      <c r="AN62" s="525"/>
      <c r="AO62" s="669"/>
      <c r="AP62" s="664"/>
      <c r="AQ62" s="664"/>
      <c r="AR62" s="664"/>
      <c r="AS62" s="664"/>
      <c r="AT62" s="664"/>
      <c r="AU62" s="665"/>
      <c r="AV62" s="247"/>
      <c r="AX62" s="479"/>
      <c r="AY62" s="480"/>
      <c r="AZ62" s="480"/>
      <c r="BA62" s="480"/>
      <c r="BB62" s="480"/>
      <c r="BC62" s="480"/>
      <c r="BD62" s="480"/>
      <c r="BE62" s="481"/>
      <c r="BF62" s="475"/>
      <c r="BG62" s="475"/>
      <c r="BH62" s="474"/>
      <c r="BI62" s="475"/>
      <c r="BJ62" s="475"/>
      <c r="BK62" s="475"/>
      <c r="BL62" s="475"/>
      <c r="BM62" s="474"/>
      <c r="BN62" s="475"/>
      <c r="BO62" s="487"/>
      <c r="BP62" s="494"/>
      <c r="BQ62" s="480"/>
      <c r="BR62" s="480"/>
      <c r="BS62" s="480"/>
      <c r="BT62" s="480"/>
      <c r="BU62" s="480"/>
      <c r="BV62" s="480"/>
      <c r="BW62" s="480"/>
      <c r="BX62" s="480"/>
      <c r="BY62" s="481"/>
      <c r="BZ62" s="494"/>
      <c r="CA62" s="480"/>
      <c r="CB62" s="480"/>
      <c r="CC62" s="475"/>
      <c r="CD62" s="475"/>
      <c r="CE62" s="475"/>
      <c r="CF62" s="475"/>
      <c r="CG62" s="474"/>
      <c r="CH62" s="475"/>
      <c r="CI62" s="487"/>
      <c r="CJ62" s="667"/>
      <c r="CK62" s="659"/>
      <c r="CL62" s="659"/>
      <c r="CM62" s="659"/>
      <c r="CN62" s="659"/>
      <c r="CO62" s="659"/>
      <c r="CP62" s="660"/>
    </row>
    <row r="63" spans="2:98" ht="10.5" hidden="1" customHeight="1">
      <c r="B63" s="237"/>
      <c r="C63" s="450"/>
      <c r="D63" s="382"/>
      <c r="E63" s="382"/>
      <c r="F63" s="382"/>
      <c r="G63" s="382"/>
      <c r="H63" s="382"/>
      <c r="I63" s="382"/>
      <c r="J63" s="383"/>
      <c r="K63" s="220">
        <f>X52</f>
        <v>2</v>
      </c>
      <c r="M63" s="229"/>
      <c r="P63" s="220">
        <f>AC52</f>
        <v>0</v>
      </c>
      <c r="R63" s="229"/>
      <c r="T63" s="230"/>
      <c r="U63" s="594"/>
      <c r="V63" s="595"/>
      <c r="W63" s="595"/>
      <c r="X63" s="595"/>
      <c r="Y63" s="595"/>
      <c r="Z63" s="595"/>
      <c r="AA63" s="595"/>
      <c r="AB63" s="595"/>
      <c r="AC63" s="595"/>
      <c r="AD63" s="596"/>
      <c r="AE63" s="228"/>
      <c r="AN63" s="232"/>
      <c r="AU63" s="237"/>
      <c r="AX63" s="479"/>
      <c r="AY63" s="480"/>
      <c r="AZ63" s="480"/>
      <c r="BA63" s="480"/>
      <c r="BB63" s="480"/>
      <c r="BC63" s="480"/>
      <c r="BD63" s="480"/>
      <c r="BE63" s="481"/>
      <c r="BF63" s="331">
        <f>BS52</f>
        <v>1</v>
      </c>
      <c r="BG63" s="331"/>
      <c r="BH63" s="332"/>
      <c r="BI63" s="331"/>
      <c r="BJ63" s="331"/>
      <c r="BK63" s="331">
        <f>BX52</f>
        <v>1</v>
      </c>
      <c r="BL63" s="331"/>
      <c r="BM63" s="332"/>
      <c r="BN63" s="331"/>
      <c r="BO63" s="333"/>
      <c r="BP63" s="494"/>
      <c r="BQ63" s="480"/>
      <c r="BR63" s="480"/>
      <c r="BS63" s="480"/>
      <c r="BT63" s="480"/>
      <c r="BU63" s="480"/>
      <c r="BV63" s="480"/>
      <c r="BW63" s="480"/>
      <c r="BX63" s="480"/>
      <c r="BY63" s="481"/>
      <c r="BZ63" s="334"/>
      <c r="CA63" s="335"/>
      <c r="CB63" s="335"/>
      <c r="CC63" s="331"/>
      <c r="CD63" s="331"/>
      <c r="CE63" s="331"/>
      <c r="CF63" s="331"/>
      <c r="CG63" s="331"/>
      <c r="CH63" s="331"/>
      <c r="CI63" s="336"/>
      <c r="CJ63" s="331"/>
      <c r="CK63" s="331"/>
      <c r="CL63" s="331"/>
      <c r="CM63" s="331"/>
      <c r="CN63" s="331"/>
      <c r="CO63" s="331"/>
      <c r="CP63" s="337"/>
    </row>
    <row r="64" spans="2:98" ht="10.5" customHeight="1">
      <c r="B64" s="237"/>
      <c r="C64" s="520"/>
      <c r="D64" s="466"/>
      <c r="E64" s="466"/>
      <c r="F64" s="466"/>
      <c r="G64" s="466"/>
      <c r="H64" s="466"/>
      <c r="I64" s="466"/>
      <c r="J64" s="467"/>
      <c r="K64" s="410">
        <f>IF(K66=6,"⑥",K66)</f>
        <v>0</v>
      </c>
      <c r="L64" s="410"/>
      <c r="M64" s="512" t="s">
        <v>0</v>
      </c>
      <c r="N64" s="410">
        <v>6</v>
      </c>
      <c r="O64" s="410"/>
      <c r="P64" s="410">
        <f>IF(P66=6,"⑥",P66)</f>
        <v>0</v>
      </c>
      <c r="Q64" s="410"/>
      <c r="R64" s="512" t="s">
        <v>0</v>
      </c>
      <c r="S64" s="410">
        <v>6</v>
      </c>
      <c r="T64" s="514"/>
      <c r="U64" s="594"/>
      <c r="V64" s="595"/>
      <c r="W64" s="595"/>
      <c r="X64" s="595"/>
      <c r="Y64" s="595"/>
      <c r="Z64" s="595"/>
      <c r="AA64" s="595"/>
      <c r="AB64" s="595"/>
      <c r="AC64" s="595"/>
      <c r="AD64" s="596"/>
      <c r="AE64" s="510">
        <v>4</v>
      </c>
      <c r="AF64" s="410"/>
      <c r="AG64" s="512" t="s">
        <v>0</v>
      </c>
      <c r="AH64" s="410">
        <v>6</v>
      </c>
      <c r="AI64" s="410"/>
      <c r="AJ64" s="410">
        <v>4</v>
      </c>
      <c r="AK64" s="410"/>
      <c r="AL64" s="512" t="s">
        <v>0</v>
      </c>
      <c r="AM64" s="410">
        <v>6</v>
      </c>
      <c r="AN64" s="525"/>
      <c r="AS64" s="458">
        <v>3</v>
      </c>
      <c r="AT64" s="458"/>
      <c r="AU64" s="459"/>
      <c r="AV64" s="248"/>
      <c r="AX64" s="498"/>
      <c r="AY64" s="614"/>
      <c r="AZ64" s="614"/>
      <c r="BA64" s="614"/>
      <c r="BB64" s="614"/>
      <c r="BC64" s="614"/>
      <c r="BD64" s="614"/>
      <c r="BE64" s="500"/>
      <c r="BF64" s="475">
        <f>IF(BF66=6,"⑥",BF66)</f>
        <v>1</v>
      </c>
      <c r="BG64" s="475"/>
      <c r="BH64" s="474" t="s">
        <v>0</v>
      </c>
      <c r="BI64" s="475" t="str">
        <f>BP57</f>
        <v>➅</v>
      </c>
      <c r="BJ64" s="475"/>
      <c r="BK64" s="475">
        <f>IF(BK66=6,"⑥",BK66)</f>
        <v>2</v>
      </c>
      <c r="BL64" s="475"/>
      <c r="BM64" s="474" t="s">
        <v>0</v>
      </c>
      <c r="BN64" s="475" t="str">
        <f>BU57</f>
        <v>➅</v>
      </c>
      <c r="BO64" s="487"/>
      <c r="BP64" s="494"/>
      <c r="BQ64" s="480"/>
      <c r="BR64" s="480"/>
      <c r="BS64" s="480"/>
      <c r="BT64" s="480"/>
      <c r="BU64" s="480"/>
      <c r="BV64" s="480"/>
      <c r="BW64" s="480"/>
      <c r="BX64" s="480"/>
      <c r="BY64" s="481"/>
      <c r="BZ64" s="494" t="s">
        <v>1384</v>
      </c>
      <c r="CA64" s="480"/>
      <c r="CB64" s="480" t="s">
        <v>0</v>
      </c>
      <c r="CC64" s="475">
        <v>2</v>
      </c>
      <c r="CD64" s="475"/>
      <c r="CE64" s="475" t="s">
        <v>1384</v>
      </c>
      <c r="CF64" s="475"/>
      <c r="CG64" s="474" t="s">
        <v>0</v>
      </c>
      <c r="CH64" s="475">
        <v>3</v>
      </c>
      <c r="CI64" s="487"/>
      <c r="CJ64" s="331"/>
      <c r="CK64" s="331"/>
      <c r="CL64" s="331"/>
      <c r="CM64" s="331"/>
      <c r="CN64" s="504">
        <v>2</v>
      </c>
      <c r="CO64" s="504"/>
      <c r="CP64" s="505"/>
    </row>
    <row r="65" spans="1:139" ht="10.5" customHeight="1">
      <c r="A65" s="237"/>
      <c r="B65" s="237"/>
      <c r="C65" s="520"/>
      <c r="D65" s="466"/>
      <c r="E65" s="466"/>
      <c r="F65" s="466"/>
      <c r="G65" s="466"/>
      <c r="H65" s="466"/>
      <c r="I65" s="466"/>
      <c r="J65" s="467"/>
      <c r="K65" s="410"/>
      <c r="L65" s="410"/>
      <c r="M65" s="512"/>
      <c r="N65" s="410"/>
      <c r="O65" s="410"/>
      <c r="P65" s="410"/>
      <c r="Q65" s="410"/>
      <c r="R65" s="512"/>
      <c r="S65" s="410"/>
      <c r="T65" s="514"/>
      <c r="U65" s="594"/>
      <c r="V65" s="595"/>
      <c r="W65" s="595"/>
      <c r="X65" s="595"/>
      <c r="Y65" s="595"/>
      <c r="Z65" s="595"/>
      <c r="AA65" s="595"/>
      <c r="AB65" s="595"/>
      <c r="AC65" s="595"/>
      <c r="AD65" s="596"/>
      <c r="AE65" s="510"/>
      <c r="AF65" s="410"/>
      <c r="AG65" s="512"/>
      <c r="AH65" s="410"/>
      <c r="AI65" s="410"/>
      <c r="AJ65" s="410"/>
      <c r="AK65" s="410"/>
      <c r="AL65" s="512"/>
      <c r="AM65" s="410"/>
      <c r="AN65" s="525"/>
      <c r="AS65" s="458"/>
      <c r="AT65" s="458"/>
      <c r="AU65" s="459"/>
      <c r="AV65" s="248"/>
      <c r="AX65" s="498"/>
      <c r="AY65" s="614"/>
      <c r="AZ65" s="614"/>
      <c r="BA65" s="614"/>
      <c r="BB65" s="614"/>
      <c r="BC65" s="614"/>
      <c r="BD65" s="614"/>
      <c r="BE65" s="500"/>
      <c r="BF65" s="475"/>
      <c r="BG65" s="475"/>
      <c r="BH65" s="474"/>
      <c r="BI65" s="475"/>
      <c r="BJ65" s="475"/>
      <c r="BK65" s="475"/>
      <c r="BL65" s="475"/>
      <c r="BM65" s="474"/>
      <c r="BN65" s="475"/>
      <c r="BO65" s="487"/>
      <c r="BP65" s="494"/>
      <c r="BQ65" s="480"/>
      <c r="BR65" s="480"/>
      <c r="BS65" s="480"/>
      <c r="BT65" s="480"/>
      <c r="BU65" s="480"/>
      <c r="BV65" s="480"/>
      <c r="BW65" s="480"/>
      <c r="BX65" s="480"/>
      <c r="BY65" s="481"/>
      <c r="BZ65" s="494"/>
      <c r="CA65" s="480"/>
      <c r="CB65" s="480"/>
      <c r="CC65" s="475"/>
      <c r="CD65" s="475"/>
      <c r="CE65" s="475"/>
      <c r="CF65" s="475"/>
      <c r="CG65" s="474"/>
      <c r="CH65" s="475"/>
      <c r="CI65" s="487"/>
      <c r="CJ65" s="331"/>
      <c r="CK65" s="331"/>
      <c r="CL65" s="331"/>
      <c r="CM65" s="331"/>
      <c r="CN65" s="504"/>
      <c r="CO65" s="504"/>
      <c r="CP65" s="505"/>
    </row>
    <row r="66" spans="1:139" ht="10.5" hidden="1" customHeight="1">
      <c r="B66" s="237"/>
      <c r="C66" s="602"/>
      <c r="D66" s="468"/>
      <c r="E66" s="468"/>
      <c r="F66" s="468"/>
      <c r="G66" s="468"/>
      <c r="H66" s="468"/>
      <c r="I66" s="468"/>
      <c r="J66" s="469"/>
      <c r="K66" s="220">
        <f>X55</f>
        <v>0</v>
      </c>
      <c r="P66" s="220">
        <f>AC55</f>
        <v>0</v>
      </c>
      <c r="T66" s="230"/>
      <c r="U66" s="597"/>
      <c r="V66" s="598"/>
      <c r="W66" s="598"/>
      <c r="X66" s="598"/>
      <c r="Y66" s="598"/>
      <c r="Z66" s="598"/>
      <c r="AA66" s="598"/>
      <c r="AB66" s="598"/>
      <c r="AC66" s="598"/>
      <c r="AD66" s="599"/>
      <c r="AE66" s="228">
        <f>IF(AE64="⑥","6",AE64)</f>
        <v>4</v>
      </c>
      <c r="AJ66" s="220">
        <f>IF(AJ64="⑥","6",AJ64)</f>
        <v>4</v>
      </c>
      <c r="AN66" s="232"/>
      <c r="AS66" s="460"/>
      <c r="AT66" s="460"/>
      <c r="AU66" s="461"/>
      <c r="AV66" s="248"/>
      <c r="AX66" s="501"/>
      <c r="AY66" s="502"/>
      <c r="AZ66" s="502"/>
      <c r="BA66" s="502"/>
      <c r="BB66" s="502"/>
      <c r="BC66" s="502"/>
      <c r="BD66" s="502"/>
      <c r="BE66" s="503"/>
      <c r="BF66" s="331">
        <f>BS55</f>
        <v>1</v>
      </c>
      <c r="BG66" s="331"/>
      <c r="BH66" s="331"/>
      <c r="BI66" s="331"/>
      <c r="BJ66" s="331"/>
      <c r="BK66" s="331">
        <f>BX55</f>
        <v>2</v>
      </c>
      <c r="BL66" s="331"/>
      <c r="BM66" s="331"/>
      <c r="BN66" s="331"/>
      <c r="BO66" s="333"/>
      <c r="BP66" s="495"/>
      <c r="BQ66" s="496"/>
      <c r="BR66" s="496"/>
      <c r="BS66" s="496"/>
      <c r="BT66" s="496"/>
      <c r="BU66" s="496"/>
      <c r="BV66" s="496"/>
      <c r="BW66" s="496"/>
      <c r="BX66" s="496"/>
      <c r="BY66" s="497"/>
      <c r="BZ66" s="334" t="str">
        <f>IF(BZ64="⑥","6",BZ64)</f>
        <v>➅</v>
      </c>
      <c r="CA66" s="335"/>
      <c r="CB66" s="335"/>
      <c r="CC66" s="331"/>
      <c r="CD66" s="331"/>
      <c r="CE66" s="331" t="str">
        <f>IF(CE64="⑥","6",CE64)</f>
        <v>➅</v>
      </c>
      <c r="CF66" s="331"/>
      <c r="CG66" s="331"/>
      <c r="CH66" s="331"/>
      <c r="CI66" s="336"/>
      <c r="CJ66" s="331"/>
      <c r="CK66" s="331"/>
      <c r="CL66" s="331"/>
      <c r="CM66" s="331"/>
      <c r="CN66" s="506"/>
      <c r="CO66" s="506"/>
      <c r="CP66" s="507"/>
    </row>
    <row r="67" spans="1:139" ht="10.5" customHeight="1">
      <c r="B67" s="434">
        <f>AS73</f>
        <v>2</v>
      </c>
      <c r="C67" s="476" t="s">
        <v>1354</v>
      </c>
      <c r="D67" s="477"/>
      <c r="E67" s="477"/>
      <c r="F67" s="477"/>
      <c r="G67" s="477"/>
      <c r="H67" s="477"/>
      <c r="I67" s="477"/>
      <c r="J67" s="478"/>
      <c r="K67" s="482">
        <v>2</v>
      </c>
      <c r="L67" s="483"/>
      <c r="M67" s="485" t="s">
        <v>0</v>
      </c>
      <c r="N67" s="483">
        <v>3</v>
      </c>
      <c r="O67" s="483"/>
      <c r="P67" s="483" t="str">
        <f>IF(P69=6,"⑥",P69)</f>
        <v>⑥</v>
      </c>
      <c r="Q67" s="483"/>
      <c r="R67" s="485" t="s">
        <v>0</v>
      </c>
      <c r="S67" s="483">
        <v>4</v>
      </c>
      <c r="T67" s="486"/>
      <c r="U67" s="483" t="str">
        <f>IF(U69=4,"④",IF(U69=3,"③",U69))</f>
        <v>③</v>
      </c>
      <c r="V67" s="483"/>
      <c r="W67" s="485" t="s">
        <v>0</v>
      </c>
      <c r="X67" s="483">
        <v>2</v>
      </c>
      <c r="Y67" s="483"/>
      <c r="Z67" s="483">
        <v>4</v>
      </c>
      <c r="AA67" s="483"/>
      <c r="AB67" s="485" t="s">
        <v>0</v>
      </c>
      <c r="AC67" s="483">
        <f>AJ60</f>
        <v>6</v>
      </c>
      <c r="AD67" s="486"/>
      <c r="AE67" s="482"/>
      <c r="AF67" s="483"/>
      <c r="AG67" s="483"/>
      <c r="AH67" s="483"/>
      <c r="AI67" s="483"/>
      <c r="AJ67" s="483"/>
      <c r="AK67" s="483"/>
      <c r="AL67" s="483"/>
      <c r="AM67" s="483"/>
      <c r="AN67" s="491"/>
      <c r="AO67" s="655" t="s">
        <v>1394</v>
      </c>
      <c r="AP67" s="656"/>
      <c r="AQ67" s="656"/>
      <c r="AR67" s="656"/>
      <c r="AS67" s="656"/>
      <c r="AT67" s="656"/>
      <c r="AU67" s="657"/>
      <c r="AV67" s="251"/>
      <c r="AX67" s="449" t="s">
        <v>1361</v>
      </c>
      <c r="AY67" s="380"/>
      <c r="AZ67" s="380"/>
      <c r="BA67" s="380"/>
      <c r="BB67" s="380"/>
      <c r="BC67" s="380"/>
      <c r="BD67" s="380"/>
      <c r="BE67" s="381"/>
      <c r="BF67" s="508">
        <v>0</v>
      </c>
      <c r="BG67" s="509"/>
      <c r="BH67" s="511" t="s">
        <v>0</v>
      </c>
      <c r="BI67" s="509">
        <v>5</v>
      </c>
      <c r="BJ67" s="509"/>
      <c r="BK67" s="509">
        <f>IF(BK69=6,"⑥",BK69)</f>
        <v>0</v>
      </c>
      <c r="BL67" s="509"/>
      <c r="BM67" s="511" t="s">
        <v>0</v>
      </c>
      <c r="BN67" s="509">
        <v>6</v>
      </c>
      <c r="BO67" s="513"/>
      <c r="BP67" s="509">
        <f>IF(BP69=4,"④",IF(BP69=3,"③",BP69))</f>
        <v>1</v>
      </c>
      <c r="BQ67" s="509"/>
      <c r="BR67" s="511" t="s">
        <v>0</v>
      </c>
      <c r="BS67" s="509">
        <v>4</v>
      </c>
      <c r="BT67" s="509"/>
      <c r="BU67" s="509">
        <v>3</v>
      </c>
      <c r="BV67" s="509"/>
      <c r="BW67" s="511" t="s">
        <v>0</v>
      </c>
      <c r="BX67" s="509">
        <f>CE60</f>
        <v>6</v>
      </c>
      <c r="BY67" s="513"/>
      <c r="BZ67" s="508"/>
      <c r="CA67" s="509"/>
      <c r="CB67" s="509"/>
      <c r="CC67" s="509"/>
      <c r="CD67" s="509"/>
      <c r="CE67" s="509"/>
      <c r="CF67" s="509"/>
      <c r="CG67" s="509"/>
      <c r="CH67" s="509"/>
      <c r="CI67" s="513"/>
      <c r="CJ67" s="701" t="s">
        <v>1385</v>
      </c>
      <c r="CK67" s="529"/>
      <c r="CL67" s="529"/>
      <c r="CM67" s="529"/>
      <c r="CN67" s="529"/>
      <c r="CO67" s="529"/>
      <c r="CP67" s="662"/>
    </row>
    <row r="68" spans="1:139" ht="10.5" customHeight="1">
      <c r="B68" s="434"/>
      <c r="C68" s="479"/>
      <c r="D68" s="480"/>
      <c r="E68" s="480"/>
      <c r="F68" s="480"/>
      <c r="G68" s="480"/>
      <c r="H68" s="480"/>
      <c r="I68" s="480"/>
      <c r="J68" s="481"/>
      <c r="K68" s="484"/>
      <c r="L68" s="475"/>
      <c r="M68" s="474"/>
      <c r="N68" s="475"/>
      <c r="O68" s="475"/>
      <c r="P68" s="475"/>
      <c r="Q68" s="475"/>
      <c r="R68" s="474"/>
      <c r="S68" s="475"/>
      <c r="T68" s="487"/>
      <c r="U68" s="475"/>
      <c r="V68" s="475"/>
      <c r="W68" s="474"/>
      <c r="X68" s="475"/>
      <c r="Y68" s="475"/>
      <c r="Z68" s="475"/>
      <c r="AA68" s="475"/>
      <c r="AB68" s="474"/>
      <c r="AC68" s="475"/>
      <c r="AD68" s="487"/>
      <c r="AE68" s="484"/>
      <c r="AF68" s="475"/>
      <c r="AG68" s="475"/>
      <c r="AH68" s="475"/>
      <c r="AI68" s="475"/>
      <c r="AJ68" s="475"/>
      <c r="AK68" s="475"/>
      <c r="AL68" s="475"/>
      <c r="AM68" s="475"/>
      <c r="AN68" s="492"/>
      <c r="AO68" s="658"/>
      <c r="AP68" s="659"/>
      <c r="AQ68" s="659"/>
      <c r="AR68" s="659"/>
      <c r="AS68" s="659"/>
      <c r="AT68" s="659"/>
      <c r="AU68" s="660"/>
      <c r="AV68" s="251"/>
      <c r="AW68" s="225"/>
      <c r="AX68" s="450"/>
      <c r="AY68" s="382"/>
      <c r="AZ68" s="382"/>
      <c r="BA68" s="382"/>
      <c r="BB68" s="382"/>
      <c r="BC68" s="382"/>
      <c r="BD68" s="382"/>
      <c r="BE68" s="383"/>
      <c r="BF68" s="510"/>
      <c r="BG68" s="410"/>
      <c r="BH68" s="512"/>
      <c r="BI68" s="410"/>
      <c r="BJ68" s="410"/>
      <c r="BK68" s="410"/>
      <c r="BL68" s="410"/>
      <c r="BM68" s="512"/>
      <c r="BN68" s="410"/>
      <c r="BO68" s="514"/>
      <c r="BP68" s="410"/>
      <c r="BQ68" s="410"/>
      <c r="BR68" s="512"/>
      <c r="BS68" s="410"/>
      <c r="BT68" s="410"/>
      <c r="BU68" s="410"/>
      <c r="BV68" s="410"/>
      <c r="BW68" s="512"/>
      <c r="BX68" s="410"/>
      <c r="BY68" s="514"/>
      <c r="BZ68" s="510"/>
      <c r="CA68" s="410"/>
      <c r="CB68" s="410"/>
      <c r="CC68" s="410"/>
      <c r="CD68" s="410"/>
      <c r="CE68" s="410"/>
      <c r="CF68" s="410"/>
      <c r="CG68" s="410"/>
      <c r="CH68" s="410"/>
      <c r="CI68" s="514"/>
      <c r="CJ68" s="663"/>
      <c r="CK68" s="664"/>
      <c r="CL68" s="664"/>
      <c r="CM68" s="664"/>
      <c r="CN68" s="664"/>
      <c r="CO68" s="664"/>
      <c r="CP68" s="665"/>
    </row>
    <row r="69" spans="1:139" ht="10.5" hidden="1" customHeight="1">
      <c r="B69" s="434"/>
      <c r="C69" s="479"/>
      <c r="D69" s="480"/>
      <c r="E69" s="480"/>
      <c r="F69" s="480"/>
      <c r="G69" s="480"/>
      <c r="H69" s="480"/>
      <c r="I69" s="480"/>
      <c r="J69" s="481"/>
      <c r="K69" s="330">
        <f>AH49</f>
        <v>2</v>
      </c>
      <c r="L69" s="331"/>
      <c r="M69" s="332"/>
      <c r="N69" s="331"/>
      <c r="O69" s="331"/>
      <c r="P69" s="331">
        <f>AM49</f>
        <v>6</v>
      </c>
      <c r="Q69" s="331"/>
      <c r="R69" s="332"/>
      <c r="S69" s="331"/>
      <c r="T69" s="333"/>
      <c r="U69" s="331">
        <f>AH58</f>
        <v>3</v>
      </c>
      <c r="V69" s="331"/>
      <c r="W69" s="332"/>
      <c r="X69" s="331"/>
      <c r="Y69" s="331"/>
      <c r="Z69" s="331">
        <f>AM58</f>
        <v>3</v>
      </c>
      <c r="AA69" s="331"/>
      <c r="AB69" s="332"/>
      <c r="AC69" s="331"/>
      <c r="AD69" s="331"/>
      <c r="AE69" s="484"/>
      <c r="AF69" s="475"/>
      <c r="AG69" s="475"/>
      <c r="AH69" s="475"/>
      <c r="AI69" s="475"/>
      <c r="AJ69" s="475"/>
      <c r="AK69" s="475"/>
      <c r="AL69" s="475"/>
      <c r="AM69" s="475"/>
      <c r="AN69" s="492"/>
      <c r="AO69" s="658"/>
      <c r="AP69" s="659"/>
      <c r="AQ69" s="659"/>
      <c r="AR69" s="659"/>
      <c r="AS69" s="659"/>
      <c r="AT69" s="659"/>
      <c r="AU69" s="660"/>
      <c r="AV69" s="247"/>
      <c r="AW69" s="225"/>
      <c r="AX69" s="450"/>
      <c r="AY69" s="382"/>
      <c r="AZ69" s="382"/>
      <c r="BA69" s="382"/>
      <c r="BB69" s="382"/>
      <c r="BC69" s="382"/>
      <c r="BD69" s="382"/>
      <c r="BE69" s="383"/>
      <c r="BF69" s="228">
        <f>CC49</f>
        <v>0</v>
      </c>
      <c r="BH69" s="229"/>
      <c r="BK69" s="220">
        <f>CH49</f>
        <v>0</v>
      </c>
      <c r="BM69" s="229"/>
      <c r="BO69" s="230"/>
      <c r="BP69" s="220">
        <f>CC58</f>
        <v>1</v>
      </c>
      <c r="BR69" s="229"/>
      <c r="BU69" s="220">
        <f>CH58</f>
        <v>3</v>
      </c>
      <c r="BW69" s="229"/>
      <c r="BZ69" s="510"/>
      <c r="CA69" s="410"/>
      <c r="CB69" s="410"/>
      <c r="CC69" s="410"/>
      <c r="CD69" s="410"/>
      <c r="CE69" s="410"/>
      <c r="CF69" s="410"/>
      <c r="CG69" s="410"/>
      <c r="CH69" s="410"/>
      <c r="CI69" s="514"/>
      <c r="CJ69" s="663"/>
      <c r="CK69" s="664"/>
      <c r="CL69" s="664"/>
      <c r="CM69" s="664"/>
      <c r="CN69" s="664"/>
      <c r="CO69" s="664"/>
      <c r="CP69" s="665"/>
    </row>
    <row r="70" spans="1:139" ht="10.5" customHeight="1">
      <c r="B70" s="434"/>
      <c r="C70" s="479" t="s">
        <v>1360</v>
      </c>
      <c r="D70" s="480"/>
      <c r="E70" s="480"/>
      <c r="F70" s="480"/>
      <c r="G70" s="480"/>
      <c r="H70" s="480"/>
      <c r="I70" s="480"/>
      <c r="J70" s="481"/>
      <c r="K70" s="475">
        <f>IF(K72=6,"⑥",K72)</f>
        <v>5</v>
      </c>
      <c r="L70" s="475"/>
      <c r="M70" s="474" t="s">
        <v>0</v>
      </c>
      <c r="N70" s="475">
        <v>6</v>
      </c>
      <c r="O70" s="475"/>
      <c r="P70" s="475">
        <f>IF(P72=6,"⑥",P72)</f>
        <v>5</v>
      </c>
      <c r="Q70" s="475"/>
      <c r="R70" s="474" t="s">
        <v>0</v>
      </c>
      <c r="S70" s="475">
        <v>6</v>
      </c>
      <c r="T70" s="487"/>
      <c r="U70" s="475" t="str">
        <f>IF(U72=6,"⑥",U72)</f>
        <v>⑥</v>
      </c>
      <c r="V70" s="475"/>
      <c r="W70" s="474" t="s">
        <v>0</v>
      </c>
      <c r="X70" s="475">
        <v>3</v>
      </c>
      <c r="Y70" s="475"/>
      <c r="Z70" s="475">
        <f>IF(Z72=6,"⑥",Z72)</f>
        <v>2</v>
      </c>
      <c r="AA70" s="475"/>
      <c r="AB70" s="474" t="s">
        <v>0</v>
      </c>
      <c r="AC70" s="475">
        <f>AJ63</f>
        <v>0</v>
      </c>
      <c r="AD70" s="475"/>
      <c r="AE70" s="484"/>
      <c r="AF70" s="475"/>
      <c r="AG70" s="475"/>
      <c r="AH70" s="475"/>
      <c r="AI70" s="475"/>
      <c r="AJ70" s="475"/>
      <c r="AK70" s="475"/>
      <c r="AL70" s="475"/>
      <c r="AM70" s="475"/>
      <c r="AN70" s="492"/>
      <c r="AO70" s="658"/>
      <c r="AP70" s="659"/>
      <c r="AQ70" s="659"/>
      <c r="AR70" s="659"/>
      <c r="AS70" s="659"/>
      <c r="AT70" s="659"/>
      <c r="AU70" s="660"/>
      <c r="AV70" s="247"/>
      <c r="AW70" s="225"/>
      <c r="AX70" s="450" t="s">
        <v>1357</v>
      </c>
      <c r="AY70" s="382"/>
      <c r="AZ70" s="382"/>
      <c r="BA70" s="382"/>
      <c r="BB70" s="382"/>
      <c r="BC70" s="382"/>
      <c r="BD70" s="382"/>
      <c r="BE70" s="383"/>
      <c r="BF70" s="410">
        <f>IF(BF72=6,"⑥",BF72)</f>
        <v>1</v>
      </c>
      <c r="BG70" s="410"/>
      <c r="BH70" s="512" t="s">
        <v>0</v>
      </c>
      <c r="BI70" s="410">
        <v>6</v>
      </c>
      <c r="BJ70" s="410"/>
      <c r="BK70" s="410">
        <f>IF(BK72=6,"⑥",BK72)</f>
        <v>1</v>
      </c>
      <c r="BL70" s="410"/>
      <c r="BM70" s="512" t="s">
        <v>0</v>
      </c>
      <c r="BN70" s="410">
        <v>6</v>
      </c>
      <c r="BO70" s="514"/>
      <c r="BP70" s="410" t="str">
        <f>IF(BP72=6,"⑥",BP72)</f>
        <v>⑥</v>
      </c>
      <c r="BQ70" s="410"/>
      <c r="BR70" s="512" t="s">
        <v>0</v>
      </c>
      <c r="BS70" s="410">
        <v>0</v>
      </c>
      <c r="BT70" s="410"/>
      <c r="BU70" s="410">
        <f>IF(BU72=6,"⑥",BU72)</f>
        <v>1</v>
      </c>
      <c r="BV70" s="410"/>
      <c r="BW70" s="512" t="s">
        <v>0</v>
      </c>
      <c r="BX70" s="410">
        <v>6</v>
      </c>
      <c r="BY70" s="410"/>
      <c r="BZ70" s="510"/>
      <c r="CA70" s="410"/>
      <c r="CB70" s="410"/>
      <c r="CC70" s="410"/>
      <c r="CD70" s="410"/>
      <c r="CE70" s="410"/>
      <c r="CF70" s="410"/>
      <c r="CG70" s="410"/>
      <c r="CH70" s="410"/>
      <c r="CI70" s="514"/>
      <c r="CJ70" s="663"/>
      <c r="CK70" s="664"/>
      <c r="CL70" s="664"/>
      <c r="CM70" s="664"/>
      <c r="CN70" s="664"/>
      <c r="CO70" s="664"/>
      <c r="CP70" s="665"/>
    </row>
    <row r="71" spans="1:139" ht="10.5" customHeight="1">
      <c r="B71" s="237"/>
      <c r="C71" s="479"/>
      <c r="D71" s="480"/>
      <c r="E71" s="480"/>
      <c r="F71" s="480"/>
      <c r="G71" s="480"/>
      <c r="H71" s="480"/>
      <c r="I71" s="480"/>
      <c r="J71" s="481"/>
      <c r="K71" s="475"/>
      <c r="L71" s="475"/>
      <c r="M71" s="474"/>
      <c r="N71" s="475"/>
      <c r="O71" s="475"/>
      <c r="P71" s="475"/>
      <c r="Q71" s="475"/>
      <c r="R71" s="474"/>
      <c r="S71" s="475"/>
      <c r="T71" s="487"/>
      <c r="U71" s="475"/>
      <c r="V71" s="475"/>
      <c r="W71" s="474"/>
      <c r="X71" s="475"/>
      <c r="Y71" s="475"/>
      <c r="Z71" s="475"/>
      <c r="AA71" s="475"/>
      <c r="AB71" s="474"/>
      <c r="AC71" s="475"/>
      <c r="AD71" s="475"/>
      <c r="AE71" s="484"/>
      <c r="AF71" s="475"/>
      <c r="AG71" s="475"/>
      <c r="AH71" s="475"/>
      <c r="AI71" s="475"/>
      <c r="AJ71" s="475"/>
      <c r="AK71" s="475"/>
      <c r="AL71" s="475"/>
      <c r="AM71" s="475"/>
      <c r="AN71" s="492"/>
      <c r="AO71" s="658"/>
      <c r="AP71" s="659"/>
      <c r="AQ71" s="659"/>
      <c r="AR71" s="659"/>
      <c r="AS71" s="659"/>
      <c r="AT71" s="659"/>
      <c r="AU71" s="660"/>
      <c r="AV71" s="247"/>
      <c r="AX71" s="450"/>
      <c r="AY71" s="382"/>
      <c r="AZ71" s="382"/>
      <c r="BA71" s="382"/>
      <c r="BB71" s="382"/>
      <c r="BC71" s="382"/>
      <c r="BD71" s="382"/>
      <c r="BE71" s="383"/>
      <c r="BF71" s="410"/>
      <c r="BG71" s="410"/>
      <c r="BH71" s="512"/>
      <c r="BI71" s="410"/>
      <c r="BJ71" s="410"/>
      <c r="BK71" s="410"/>
      <c r="BL71" s="410"/>
      <c r="BM71" s="512"/>
      <c r="BN71" s="410"/>
      <c r="BO71" s="514"/>
      <c r="BP71" s="410"/>
      <c r="BQ71" s="410"/>
      <c r="BR71" s="512"/>
      <c r="BS71" s="410"/>
      <c r="BT71" s="410"/>
      <c r="BU71" s="410"/>
      <c r="BV71" s="410"/>
      <c r="BW71" s="512"/>
      <c r="BX71" s="410"/>
      <c r="BY71" s="410"/>
      <c r="BZ71" s="510"/>
      <c r="CA71" s="410"/>
      <c r="CB71" s="410"/>
      <c r="CC71" s="410"/>
      <c r="CD71" s="410"/>
      <c r="CE71" s="410"/>
      <c r="CF71" s="410"/>
      <c r="CG71" s="410"/>
      <c r="CH71" s="410"/>
      <c r="CI71" s="514"/>
      <c r="CJ71" s="663"/>
      <c r="CK71" s="664"/>
      <c r="CL71" s="664"/>
      <c r="CM71" s="664"/>
      <c r="CN71" s="664"/>
      <c r="CO71" s="664"/>
      <c r="CP71" s="665"/>
    </row>
    <row r="72" spans="1:139" ht="10.5" hidden="1" customHeight="1">
      <c r="B72" s="237"/>
      <c r="C72" s="479"/>
      <c r="D72" s="480"/>
      <c r="E72" s="480"/>
      <c r="F72" s="480"/>
      <c r="G72" s="480"/>
      <c r="H72" s="480"/>
      <c r="I72" s="480"/>
      <c r="J72" s="481"/>
      <c r="K72" s="331">
        <f>AH52</f>
        <v>5</v>
      </c>
      <c r="L72" s="331"/>
      <c r="M72" s="332"/>
      <c r="N72" s="331"/>
      <c r="O72" s="331"/>
      <c r="P72" s="331">
        <f>AM52</f>
        <v>5</v>
      </c>
      <c r="Q72" s="331"/>
      <c r="R72" s="332"/>
      <c r="S72" s="331"/>
      <c r="T72" s="333"/>
      <c r="U72" s="331">
        <f>AH61</f>
        <v>6</v>
      </c>
      <c r="V72" s="331"/>
      <c r="W72" s="332"/>
      <c r="X72" s="331"/>
      <c r="Y72" s="331"/>
      <c r="Z72" s="331">
        <f>AM61</f>
        <v>2</v>
      </c>
      <c r="AA72" s="331"/>
      <c r="AB72" s="332"/>
      <c r="AC72" s="331"/>
      <c r="AD72" s="331"/>
      <c r="AE72" s="484"/>
      <c r="AF72" s="475"/>
      <c r="AG72" s="475"/>
      <c r="AH72" s="475"/>
      <c r="AI72" s="475"/>
      <c r="AJ72" s="475"/>
      <c r="AK72" s="475"/>
      <c r="AL72" s="475"/>
      <c r="AM72" s="475"/>
      <c r="AN72" s="492"/>
      <c r="AO72" s="331"/>
      <c r="AP72" s="331"/>
      <c r="AQ72" s="331"/>
      <c r="AR72" s="331"/>
      <c r="AS72" s="331"/>
      <c r="AT72" s="331"/>
      <c r="AU72" s="337"/>
      <c r="AX72" s="450"/>
      <c r="AY72" s="382"/>
      <c r="AZ72" s="382"/>
      <c r="BA72" s="382"/>
      <c r="BB72" s="382"/>
      <c r="BC72" s="382"/>
      <c r="BD72" s="382"/>
      <c r="BE72" s="383"/>
      <c r="BF72" s="220">
        <f>CC52</f>
        <v>1</v>
      </c>
      <c r="BH72" s="229"/>
      <c r="BK72" s="220">
        <f>CH52</f>
        <v>1</v>
      </c>
      <c r="BM72" s="229"/>
      <c r="BO72" s="230"/>
      <c r="BP72" s="220">
        <f>CC61</f>
        <v>6</v>
      </c>
      <c r="BR72" s="229"/>
      <c r="BU72" s="220">
        <f>CH61</f>
        <v>1</v>
      </c>
      <c r="BW72" s="229"/>
      <c r="BZ72" s="510"/>
      <c r="CA72" s="410"/>
      <c r="CB72" s="410"/>
      <c r="CC72" s="410"/>
      <c r="CD72" s="410"/>
      <c r="CE72" s="410"/>
      <c r="CF72" s="410"/>
      <c r="CG72" s="410"/>
      <c r="CH72" s="410"/>
      <c r="CI72" s="514"/>
      <c r="CP72" s="237"/>
    </row>
    <row r="73" spans="1:139" ht="10.5" customHeight="1">
      <c r="B73" s="237"/>
      <c r="C73" s="606"/>
      <c r="D73" s="607"/>
      <c r="E73" s="607"/>
      <c r="F73" s="607"/>
      <c r="G73" s="607"/>
      <c r="H73" s="607"/>
      <c r="I73" s="607"/>
      <c r="J73" s="608"/>
      <c r="K73" s="475">
        <f>IF(K75=6,"⑥",K75)</f>
        <v>2</v>
      </c>
      <c r="L73" s="475"/>
      <c r="M73" s="474" t="s">
        <v>0</v>
      </c>
      <c r="N73" s="475">
        <f>AE57</f>
        <v>6</v>
      </c>
      <c r="O73" s="475"/>
      <c r="P73" s="475" t="str">
        <f>IF(P75=6,"⑥",P75)</f>
        <v>⑥</v>
      </c>
      <c r="Q73" s="475"/>
      <c r="R73" s="474" t="s">
        <v>0</v>
      </c>
      <c r="S73" s="475">
        <f>AJ57</f>
        <v>2</v>
      </c>
      <c r="T73" s="487"/>
      <c r="U73" s="475" t="str">
        <f>IF(U75=6,"⑥",U75)</f>
        <v>⑥</v>
      </c>
      <c r="V73" s="475"/>
      <c r="W73" s="474" t="s">
        <v>0</v>
      </c>
      <c r="X73" s="475">
        <f>AE66</f>
        <v>4</v>
      </c>
      <c r="Y73" s="475"/>
      <c r="Z73" s="475" t="str">
        <f>IF(Z75=6,"⑥",Z75)</f>
        <v>⑥</v>
      </c>
      <c r="AA73" s="475"/>
      <c r="AB73" s="474" t="s">
        <v>0</v>
      </c>
      <c r="AC73" s="475">
        <f>AJ66</f>
        <v>4</v>
      </c>
      <c r="AD73" s="475"/>
      <c r="AE73" s="484"/>
      <c r="AF73" s="475"/>
      <c r="AG73" s="475"/>
      <c r="AH73" s="475"/>
      <c r="AI73" s="475"/>
      <c r="AJ73" s="475"/>
      <c r="AK73" s="475"/>
      <c r="AL73" s="475"/>
      <c r="AM73" s="475"/>
      <c r="AN73" s="492"/>
      <c r="AO73" s="331"/>
      <c r="AP73" s="339"/>
      <c r="AQ73" s="339"/>
      <c r="AR73" s="339"/>
      <c r="AS73" s="504">
        <v>2</v>
      </c>
      <c r="AT73" s="504"/>
      <c r="AU73" s="505"/>
      <c r="AV73" s="252"/>
      <c r="AW73" s="226"/>
      <c r="AX73" s="520"/>
      <c r="AY73" s="627"/>
      <c r="AZ73" s="627"/>
      <c r="BA73" s="627"/>
      <c r="BB73" s="627"/>
      <c r="BC73" s="627"/>
      <c r="BD73" s="627"/>
      <c r="BE73" s="467"/>
      <c r="BF73" s="410">
        <f>IF(BF75=6,"⑥",BF75)</f>
        <v>2</v>
      </c>
      <c r="BG73" s="410"/>
      <c r="BH73" s="512" t="s">
        <v>0</v>
      </c>
      <c r="BI73" s="410">
        <v>6</v>
      </c>
      <c r="BJ73" s="410"/>
      <c r="BK73" s="410">
        <f>IF(BK75=6,"⑥",BK75)</f>
        <v>3</v>
      </c>
      <c r="BL73" s="410"/>
      <c r="BM73" s="512" t="s">
        <v>0</v>
      </c>
      <c r="BN73" s="410">
        <v>6</v>
      </c>
      <c r="BO73" s="514"/>
      <c r="BP73" s="410">
        <f>IF(BP75=6,"⑥",BP75)</f>
        <v>2</v>
      </c>
      <c r="BQ73" s="410"/>
      <c r="BR73" s="512" t="s">
        <v>0</v>
      </c>
      <c r="BS73" s="410">
        <v>6</v>
      </c>
      <c r="BT73" s="410"/>
      <c r="BU73" s="410">
        <f>IF(BU75=6,"⑥",BU75)</f>
        <v>3</v>
      </c>
      <c r="BV73" s="410"/>
      <c r="BW73" s="512" t="s">
        <v>0</v>
      </c>
      <c r="BX73" s="410">
        <v>6</v>
      </c>
      <c r="BY73" s="410"/>
      <c r="BZ73" s="510"/>
      <c r="CA73" s="410"/>
      <c r="CB73" s="410"/>
      <c r="CC73" s="410"/>
      <c r="CD73" s="410"/>
      <c r="CE73" s="410"/>
      <c r="CF73" s="410"/>
      <c r="CG73" s="410"/>
      <c r="CH73" s="410"/>
      <c r="CI73" s="514"/>
      <c r="CK73" s="236"/>
      <c r="CL73" s="236"/>
      <c r="CM73" s="236"/>
      <c r="CN73" s="458">
        <v>3</v>
      </c>
      <c r="CO73" s="458"/>
      <c r="CP73" s="459"/>
    </row>
    <row r="74" spans="1:139" ht="10.5" customHeight="1" thickBot="1">
      <c r="B74" s="237"/>
      <c r="C74" s="606"/>
      <c r="D74" s="607"/>
      <c r="E74" s="607"/>
      <c r="F74" s="607"/>
      <c r="G74" s="607"/>
      <c r="H74" s="607"/>
      <c r="I74" s="607"/>
      <c r="J74" s="608"/>
      <c r="K74" s="475"/>
      <c r="L74" s="475"/>
      <c r="M74" s="474"/>
      <c r="N74" s="475"/>
      <c r="O74" s="475"/>
      <c r="P74" s="475"/>
      <c r="Q74" s="475"/>
      <c r="R74" s="474"/>
      <c r="S74" s="475"/>
      <c r="T74" s="487"/>
      <c r="U74" s="475"/>
      <c r="V74" s="475"/>
      <c r="W74" s="474"/>
      <c r="X74" s="475"/>
      <c r="Y74" s="475"/>
      <c r="Z74" s="475"/>
      <c r="AA74" s="475"/>
      <c r="AB74" s="474"/>
      <c r="AC74" s="475"/>
      <c r="AD74" s="475"/>
      <c r="AE74" s="484"/>
      <c r="AF74" s="475"/>
      <c r="AG74" s="475"/>
      <c r="AH74" s="475"/>
      <c r="AI74" s="475"/>
      <c r="AJ74" s="475"/>
      <c r="AK74" s="475"/>
      <c r="AL74" s="475"/>
      <c r="AM74" s="475"/>
      <c r="AN74" s="492"/>
      <c r="AO74" s="339"/>
      <c r="AP74" s="339"/>
      <c r="AQ74" s="339"/>
      <c r="AR74" s="339"/>
      <c r="AS74" s="504"/>
      <c r="AT74" s="504"/>
      <c r="AU74" s="505"/>
      <c r="AV74" s="252"/>
      <c r="AW74" s="226"/>
      <c r="AX74" s="520"/>
      <c r="AY74" s="627"/>
      <c r="AZ74" s="627"/>
      <c r="BA74" s="627"/>
      <c r="BB74" s="627"/>
      <c r="BC74" s="627"/>
      <c r="BD74" s="627"/>
      <c r="BE74" s="467"/>
      <c r="BF74" s="410"/>
      <c r="BG74" s="410"/>
      <c r="BH74" s="512"/>
      <c r="BI74" s="410"/>
      <c r="BJ74" s="410"/>
      <c r="BK74" s="410"/>
      <c r="BL74" s="410"/>
      <c r="BM74" s="512"/>
      <c r="BN74" s="410"/>
      <c r="BO74" s="514"/>
      <c r="BP74" s="410"/>
      <c r="BQ74" s="410"/>
      <c r="BR74" s="512"/>
      <c r="BS74" s="410"/>
      <c r="BT74" s="410"/>
      <c r="BU74" s="410"/>
      <c r="BV74" s="410"/>
      <c r="BW74" s="512"/>
      <c r="BX74" s="410"/>
      <c r="BY74" s="410"/>
      <c r="BZ74" s="510"/>
      <c r="CA74" s="410"/>
      <c r="CB74" s="410"/>
      <c r="CC74" s="410"/>
      <c r="CD74" s="410"/>
      <c r="CE74" s="410"/>
      <c r="CF74" s="410"/>
      <c r="CG74" s="410"/>
      <c r="CH74" s="410"/>
      <c r="CI74" s="514"/>
      <c r="CJ74" s="236"/>
      <c r="CK74" s="236"/>
      <c r="CL74" s="236"/>
      <c r="CM74" s="236"/>
      <c r="CN74" s="458"/>
      <c r="CO74" s="458"/>
      <c r="CP74" s="459"/>
      <c r="EI74" s="220" t="s">
        <v>1395</v>
      </c>
    </row>
    <row r="75" spans="1:139" ht="4.5" hidden="1" customHeight="1" thickBot="1">
      <c r="B75" s="237"/>
      <c r="C75" s="609"/>
      <c r="D75" s="610"/>
      <c r="E75" s="610"/>
      <c r="F75" s="610"/>
      <c r="G75" s="610"/>
      <c r="H75" s="610"/>
      <c r="I75" s="610"/>
      <c r="J75" s="611"/>
      <c r="K75" s="340">
        <f>AH55</f>
        <v>2</v>
      </c>
      <c r="L75" s="340"/>
      <c r="M75" s="340"/>
      <c r="N75" s="340"/>
      <c r="O75" s="340"/>
      <c r="P75" s="340">
        <f>AM55</f>
        <v>6</v>
      </c>
      <c r="Q75" s="340"/>
      <c r="R75" s="340"/>
      <c r="S75" s="340"/>
      <c r="T75" s="340"/>
      <c r="U75" s="341">
        <f>AH64</f>
        <v>6</v>
      </c>
      <c r="V75" s="340"/>
      <c r="W75" s="340"/>
      <c r="X75" s="340"/>
      <c r="Y75" s="340"/>
      <c r="Z75" s="340">
        <f>AM64</f>
        <v>6</v>
      </c>
      <c r="AA75" s="340"/>
      <c r="AB75" s="340"/>
      <c r="AC75" s="340"/>
      <c r="AD75" s="340"/>
      <c r="AE75" s="603"/>
      <c r="AF75" s="604"/>
      <c r="AG75" s="604"/>
      <c r="AH75" s="604"/>
      <c r="AI75" s="604"/>
      <c r="AJ75" s="604"/>
      <c r="AK75" s="604"/>
      <c r="AL75" s="604"/>
      <c r="AM75" s="604"/>
      <c r="AN75" s="605"/>
      <c r="AO75" s="342"/>
      <c r="AP75" s="342"/>
      <c r="AQ75" s="342"/>
      <c r="AR75" s="342"/>
      <c r="AS75" s="615"/>
      <c r="AT75" s="615"/>
      <c r="AU75" s="616"/>
      <c r="AV75" s="248"/>
      <c r="AW75" s="226"/>
      <c r="AX75" s="520"/>
      <c r="AY75" s="627"/>
      <c r="AZ75" s="627"/>
      <c r="BA75" s="627"/>
      <c r="BB75" s="627"/>
      <c r="BC75" s="627"/>
      <c r="BD75" s="627"/>
      <c r="BE75" s="467"/>
      <c r="BF75" s="299">
        <f>CC55</f>
        <v>2</v>
      </c>
      <c r="BG75" s="299"/>
      <c r="BH75" s="299"/>
      <c r="BI75" s="299"/>
      <c r="BJ75" s="299"/>
      <c r="BK75" s="299">
        <f>CH55</f>
        <v>3</v>
      </c>
      <c r="BL75" s="299"/>
      <c r="BM75" s="299"/>
      <c r="BN75" s="299"/>
      <c r="BO75" s="299"/>
      <c r="BP75" s="228">
        <f>CC64</f>
        <v>2</v>
      </c>
      <c r="BQ75" s="299"/>
      <c r="BR75" s="299"/>
      <c r="BS75" s="299"/>
      <c r="BT75" s="299"/>
      <c r="BU75" s="299">
        <f>CH64</f>
        <v>3</v>
      </c>
      <c r="BV75" s="299"/>
      <c r="BW75" s="299"/>
      <c r="BX75" s="299"/>
      <c r="BY75" s="299"/>
      <c r="BZ75" s="510"/>
      <c r="CA75" s="618"/>
      <c r="CB75" s="618"/>
      <c r="CC75" s="618"/>
      <c r="CD75" s="618"/>
      <c r="CE75" s="618"/>
      <c r="CF75" s="618"/>
      <c r="CG75" s="618"/>
      <c r="CH75" s="618"/>
      <c r="CI75" s="514"/>
      <c r="CJ75" s="300"/>
      <c r="CK75" s="300"/>
      <c r="CL75" s="300"/>
      <c r="CM75" s="300"/>
      <c r="CN75" s="625"/>
      <c r="CO75" s="625"/>
      <c r="CP75" s="459"/>
    </row>
    <row r="76" spans="1:139" ht="32.25" customHeight="1">
      <c r="C76" s="612" t="s">
        <v>1370</v>
      </c>
      <c r="D76" s="612"/>
      <c r="E76" s="612"/>
      <c r="F76" s="612"/>
      <c r="G76" s="612"/>
      <c r="H76" s="612"/>
      <c r="I76" s="612"/>
      <c r="J76" s="612"/>
      <c r="K76" s="612"/>
      <c r="L76" s="612"/>
      <c r="M76" s="612"/>
      <c r="N76" s="612"/>
      <c r="O76" s="612"/>
      <c r="P76" s="612"/>
      <c r="Q76" s="612"/>
      <c r="R76" s="612"/>
      <c r="S76" s="612"/>
      <c r="T76" s="612"/>
      <c r="U76" s="612"/>
      <c r="V76" s="612"/>
      <c r="W76" s="612"/>
      <c r="X76" s="612"/>
      <c r="Y76" s="612"/>
      <c r="Z76" s="612"/>
      <c r="AA76" s="612"/>
      <c r="AB76" s="612"/>
      <c r="AC76" s="612"/>
      <c r="AD76" s="612"/>
      <c r="AE76" s="612"/>
      <c r="AF76" s="612"/>
      <c r="AG76" s="612"/>
      <c r="AH76" s="612"/>
      <c r="AI76" s="612"/>
      <c r="AJ76" s="612"/>
      <c r="AK76" s="612"/>
      <c r="AL76" s="612"/>
      <c r="AM76" s="612"/>
      <c r="AN76" s="612"/>
      <c r="AO76" s="612"/>
      <c r="AP76" s="612"/>
      <c r="AQ76" s="612"/>
      <c r="AR76" s="612"/>
      <c r="AS76" s="612"/>
      <c r="AT76" s="612"/>
      <c r="AU76" s="612"/>
      <c r="AV76" s="301"/>
      <c r="AW76" s="226"/>
      <c r="AX76" s="677" t="s">
        <v>1154</v>
      </c>
      <c r="AY76" s="677"/>
      <c r="AZ76" s="677"/>
      <c r="BA76" s="677"/>
      <c r="BB76" s="677"/>
      <c r="BC76" s="677"/>
      <c r="BD76" s="677"/>
      <c r="BE76" s="677"/>
      <c r="BF76" s="677"/>
      <c r="BG76" s="677"/>
      <c r="BH76" s="677"/>
      <c r="BI76" s="677"/>
      <c r="BJ76" s="677"/>
      <c r="BK76" s="677"/>
      <c r="BL76" s="677"/>
      <c r="BM76" s="677"/>
      <c r="BN76" s="677"/>
      <c r="BO76" s="677"/>
      <c r="BP76" s="677"/>
      <c r="BQ76" s="677"/>
      <c r="BR76" s="677"/>
      <c r="BS76" s="677"/>
      <c r="BT76" s="304"/>
      <c r="BU76" s="304"/>
      <c r="BV76" s="304"/>
      <c r="BW76" s="304"/>
      <c r="BX76" s="304"/>
      <c r="BY76" s="304"/>
      <c r="BZ76" s="304"/>
      <c r="CA76" s="304"/>
      <c r="CB76" s="304"/>
      <c r="CC76" s="304"/>
      <c r="CD76" s="304"/>
      <c r="CE76" s="304"/>
      <c r="CF76" s="304"/>
      <c r="CG76" s="304"/>
      <c r="CH76" s="304"/>
      <c r="CI76" s="304"/>
      <c r="CJ76" s="304"/>
      <c r="CK76" s="304"/>
      <c r="CL76" s="304"/>
      <c r="CM76" s="304"/>
      <c r="CN76" s="304"/>
      <c r="CO76" s="304"/>
      <c r="CP76" s="304"/>
    </row>
    <row r="77" spans="1:139" ht="0.75" customHeight="1">
      <c r="C77" s="613"/>
      <c r="D77" s="613"/>
      <c r="E77" s="613"/>
      <c r="F77" s="613"/>
      <c r="G77" s="613"/>
      <c r="H77" s="613"/>
      <c r="I77" s="613"/>
      <c r="J77" s="613"/>
      <c r="K77" s="613"/>
      <c r="L77" s="613"/>
      <c r="M77" s="613"/>
      <c r="N77" s="613"/>
      <c r="O77" s="613"/>
      <c r="P77" s="613"/>
      <c r="Q77" s="613"/>
      <c r="R77" s="613"/>
      <c r="S77" s="613"/>
      <c r="T77" s="613"/>
      <c r="U77" s="613"/>
      <c r="V77" s="613"/>
      <c r="W77" s="613"/>
      <c r="X77" s="613"/>
      <c r="Y77" s="613"/>
      <c r="Z77" s="613"/>
      <c r="AA77" s="613"/>
      <c r="AB77" s="613"/>
      <c r="AC77" s="613"/>
      <c r="AD77" s="613"/>
      <c r="AE77" s="613"/>
      <c r="AF77" s="613"/>
      <c r="AG77" s="613"/>
      <c r="AH77" s="613"/>
      <c r="AI77" s="613"/>
      <c r="AJ77" s="613"/>
      <c r="AK77" s="613"/>
      <c r="AL77" s="613"/>
      <c r="AM77" s="613"/>
      <c r="AN77" s="613"/>
      <c r="AO77" s="613"/>
      <c r="AP77" s="613"/>
      <c r="AQ77" s="613"/>
      <c r="AR77" s="613"/>
      <c r="AS77" s="613"/>
      <c r="AT77" s="613"/>
      <c r="AU77" s="613"/>
      <c r="AV77" s="301"/>
      <c r="AW77" s="226"/>
      <c r="AX77" s="617"/>
      <c r="AY77" s="617"/>
      <c r="AZ77" s="617"/>
      <c r="BA77" s="617"/>
      <c r="BB77" s="617"/>
      <c r="BC77" s="617"/>
      <c r="BD77" s="617"/>
      <c r="BE77" s="617"/>
      <c r="BF77" s="617"/>
      <c r="BG77" s="617"/>
      <c r="BH77" s="617"/>
      <c r="BI77" s="617"/>
      <c r="BJ77" s="617"/>
      <c r="BK77" s="617"/>
      <c r="BL77" s="617"/>
      <c r="BM77" s="617"/>
      <c r="BN77" s="617"/>
      <c r="BO77" s="617"/>
      <c r="BP77" s="617"/>
      <c r="BQ77" s="617"/>
      <c r="BR77" s="617"/>
      <c r="BS77" s="617"/>
      <c r="BT77" s="298"/>
      <c r="BU77" s="298"/>
      <c r="BV77" s="298"/>
      <c r="BW77" s="298"/>
      <c r="BX77" s="298"/>
      <c r="BY77" s="298"/>
      <c r="BZ77" s="298"/>
      <c r="CA77" s="298"/>
      <c r="CB77" s="298"/>
      <c r="CC77" s="298"/>
      <c r="CD77" s="298"/>
      <c r="CE77" s="298"/>
      <c r="CF77" s="298"/>
      <c r="CG77" s="298"/>
      <c r="CH77" s="298"/>
      <c r="CI77" s="298"/>
      <c r="CJ77" s="298"/>
      <c r="CK77" s="298"/>
      <c r="CL77" s="298"/>
      <c r="CM77" s="298"/>
      <c r="CN77" s="298"/>
      <c r="CO77" s="298"/>
      <c r="CP77" s="298"/>
    </row>
    <row r="78" spans="1:139" ht="10.5" hidden="1" customHeight="1">
      <c r="C78" s="613"/>
      <c r="D78" s="613"/>
      <c r="E78" s="613"/>
      <c r="F78" s="613"/>
      <c r="G78" s="613"/>
      <c r="H78" s="613"/>
      <c r="I78" s="613"/>
      <c r="J78" s="613"/>
      <c r="K78" s="613"/>
      <c r="L78" s="613"/>
      <c r="M78" s="613"/>
      <c r="N78" s="613"/>
      <c r="O78" s="613"/>
      <c r="P78" s="613"/>
      <c r="Q78" s="613"/>
      <c r="R78" s="613"/>
      <c r="S78" s="613"/>
      <c r="T78" s="613"/>
      <c r="U78" s="613"/>
      <c r="V78" s="613"/>
      <c r="W78" s="613"/>
      <c r="X78" s="613"/>
      <c r="Y78" s="613"/>
      <c r="Z78" s="613"/>
      <c r="AA78" s="613"/>
      <c r="AB78" s="613"/>
      <c r="AC78" s="613"/>
      <c r="AD78" s="613"/>
      <c r="AE78" s="613"/>
      <c r="AF78" s="613"/>
      <c r="AG78" s="613"/>
      <c r="AH78" s="613"/>
      <c r="AI78" s="613"/>
      <c r="AJ78" s="613"/>
      <c r="AK78" s="613"/>
      <c r="AL78" s="613"/>
      <c r="AM78" s="613"/>
      <c r="AN78" s="613"/>
      <c r="AO78" s="613"/>
      <c r="AP78" s="613"/>
      <c r="AQ78" s="613"/>
      <c r="AR78" s="613"/>
      <c r="AS78" s="613"/>
      <c r="AT78" s="613"/>
      <c r="AU78" s="613"/>
      <c r="AV78" s="301"/>
      <c r="AW78" s="226"/>
      <c r="AX78" s="617"/>
      <c r="AY78" s="617"/>
      <c r="AZ78" s="617"/>
      <c r="BA78" s="617"/>
      <c r="BB78" s="617"/>
      <c r="BC78" s="617"/>
      <c r="BD78" s="617"/>
      <c r="BE78" s="617"/>
      <c r="BF78" s="617"/>
      <c r="BG78" s="617"/>
      <c r="BH78" s="617"/>
      <c r="BI78" s="617"/>
      <c r="BJ78" s="617"/>
      <c r="BK78" s="617"/>
      <c r="BL78" s="617"/>
      <c r="BM78" s="617"/>
      <c r="BN78" s="617"/>
      <c r="BO78" s="617"/>
      <c r="BP78" s="617"/>
      <c r="BQ78" s="617"/>
      <c r="BR78" s="617"/>
      <c r="BS78" s="617"/>
      <c r="BT78" s="298"/>
      <c r="BU78" s="298"/>
      <c r="BV78" s="298"/>
      <c r="BW78" s="298"/>
      <c r="BX78" s="298"/>
      <c r="BY78" s="298"/>
      <c r="BZ78" s="298"/>
      <c r="CA78" s="298"/>
      <c r="CB78" s="298"/>
      <c r="CC78" s="298"/>
      <c r="CD78" s="298"/>
      <c r="CE78" s="298"/>
      <c r="CF78" s="298"/>
      <c r="CG78" s="298"/>
      <c r="CH78" s="298"/>
      <c r="CI78" s="298"/>
      <c r="CJ78" s="298"/>
      <c r="CK78" s="298"/>
      <c r="CL78" s="298"/>
      <c r="CM78" s="298"/>
      <c r="CN78" s="298"/>
      <c r="CO78" s="298"/>
      <c r="CP78" s="298"/>
    </row>
    <row r="79" spans="1:139" ht="25.5" customHeight="1">
      <c r="C79" s="613"/>
      <c r="D79" s="613"/>
      <c r="E79" s="613"/>
      <c r="F79" s="613"/>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613"/>
      <c r="AK79" s="613"/>
      <c r="AL79" s="613"/>
      <c r="AM79" s="613"/>
      <c r="AN79" s="613"/>
      <c r="AO79" s="613"/>
      <c r="AP79" s="613"/>
      <c r="AQ79" s="613"/>
      <c r="AR79" s="613"/>
      <c r="AS79" s="613"/>
      <c r="AT79" s="613"/>
      <c r="AU79" s="613"/>
      <c r="AV79" s="301"/>
      <c r="AW79" s="253"/>
      <c r="AX79" s="678" t="s">
        <v>1381</v>
      </c>
      <c r="AY79" s="678"/>
      <c r="AZ79" s="678"/>
      <c r="BA79" s="678"/>
      <c r="BB79" s="678"/>
      <c r="BC79" s="678"/>
      <c r="BD79" s="678"/>
      <c r="BE79" s="678"/>
      <c r="BF79" s="678"/>
      <c r="BG79" s="678"/>
      <c r="BH79" s="678"/>
      <c r="BI79" s="678"/>
      <c r="BJ79" s="678"/>
      <c r="BK79" s="678"/>
      <c r="BL79" s="678"/>
      <c r="BM79" s="678"/>
      <c r="BN79" s="678"/>
      <c r="BO79" s="678"/>
      <c r="BP79" s="678"/>
      <c r="BQ79" s="678"/>
      <c r="BR79" s="678"/>
      <c r="BS79" s="678"/>
      <c r="BT79" s="678"/>
      <c r="BU79" s="678"/>
      <c r="BV79" s="678"/>
      <c r="BW79" s="678"/>
      <c r="BX79" s="678"/>
      <c r="BY79" s="678"/>
      <c r="BZ79" s="678"/>
      <c r="CA79" s="678"/>
      <c r="CB79" s="678"/>
      <c r="CC79" s="678"/>
      <c r="CD79" s="678"/>
      <c r="CE79" s="678"/>
      <c r="CF79" s="678"/>
      <c r="CG79" s="678"/>
      <c r="CH79" s="678"/>
      <c r="CI79" s="678"/>
      <c r="CJ79" s="678"/>
      <c r="CK79" s="678"/>
      <c r="CL79" s="678"/>
      <c r="CM79" s="678"/>
      <c r="CN79" s="678"/>
      <c r="CO79" s="678"/>
      <c r="CP79" s="678"/>
    </row>
    <row r="80" spans="1:139" s="225" customFormat="1" ht="6" customHeight="1">
      <c r="B80" s="220"/>
      <c r="C80" s="220"/>
      <c r="D80" s="220"/>
      <c r="AW80" s="253"/>
      <c r="AX80" s="678"/>
      <c r="AY80" s="678"/>
      <c r="AZ80" s="678"/>
      <c r="BA80" s="678"/>
      <c r="BB80" s="678"/>
      <c r="BC80" s="678"/>
      <c r="BD80" s="678"/>
      <c r="BE80" s="678"/>
      <c r="BF80" s="678"/>
      <c r="BG80" s="678"/>
      <c r="BH80" s="678"/>
      <c r="BI80" s="678"/>
      <c r="BJ80" s="678"/>
      <c r="BK80" s="678"/>
      <c r="BL80" s="678"/>
      <c r="BM80" s="678"/>
      <c r="BN80" s="678"/>
      <c r="BO80" s="678"/>
      <c r="BP80" s="678"/>
      <c r="BQ80" s="678"/>
      <c r="BR80" s="678"/>
      <c r="BS80" s="678"/>
      <c r="BT80" s="678"/>
      <c r="BU80" s="678"/>
      <c r="BV80" s="678"/>
      <c r="BW80" s="678"/>
      <c r="BX80" s="678"/>
      <c r="BY80" s="678"/>
      <c r="BZ80" s="678"/>
      <c r="CA80" s="678"/>
      <c r="CB80" s="678"/>
      <c r="CC80" s="678"/>
      <c r="CD80" s="678"/>
      <c r="CE80" s="678"/>
      <c r="CF80" s="678"/>
      <c r="CG80" s="678"/>
      <c r="CH80" s="678"/>
      <c r="CI80" s="678"/>
      <c r="CJ80" s="678"/>
      <c r="CK80" s="678"/>
      <c r="CL80" s="678"/>
      <c r="CM80" s="678"/>
      <c r="CN80" s="678"/>
      <c r="CO80" s="678"/>
      <c r="CP80" s="678"/>
    </row>
    <row r="81" spans="2:98" s="225" customFormat="1" ht="10.15" hidden="1" customHeight="1">
      <c r="B81" s="220"/>
      <c r="C81" s="220"/>
      <c r="D81" s="220"/>
      <c r="AW81" s="253"/>
      <c r="AX81" s="617" t="s">
        <v>1380</v>
      </c>
      <c r="AY81" s="617"/>
      <c r="AZ81" s="617"/>
      <c r="BA81" s="617"/>
      <c r="BB81" s="617"/>
      <c r="BC81" s="617"/>
      <c r="BD81" s="617"/>
      <c r="BE81" s="617"/>
      <c r="BF81" s="617"/>
      <c r="BG81" s="617"/>
      <c r="BH81" s="617"/>
      <c r="BI81" s="617"/>
      <c r="BJ81" s="617"/>
      <c r="BK81" s="617"/>
      <c r="BL81" s="617"/>
      <c r="BM81" s="617"/>
      <c r="BN81" s="617"/>
      <c r="BO81" s="617"/>
      <c r="BP81" s="617"/>
      <c r="BQ81" s="617"/>
      <c r="BR81" s="617"/>
      <c r="BS81" s="617"/>
      <c r="BT81" s="617"/>
      <c r="BU81" s="617"/>
      <c r="BV81" s="617"/>
      <c r="BW81" s="617"/>
      <c r="BX81" s="617"/>
      <c r="BY81" s="617"/>
      <c r="BZ81" s="617"/>
      <c r="CA81" s="617"/>
      <c r="CB81" s="617"/>
      <c r="CC81" s="617"/>
      <c r="CD81" s="617"/>
      <c r="CE81" s="617"/>
      <c r="CF81" s="617"/>
      <c r="CG81" s="617"/>
      <c r="CH81" s="617"/>
      <c r="CI81" s="617"/>
      <c r="CJ81" s="617"/>
      <c r="CK81" s="617"/>
      <c r="CL81" s="617"/>
      <c r="CM81" s="617"/>
      <c r="CN81" s="617"/>
      <c r="CO81" s="617"/>
      <c r="CP81" s="617"/>
    </row>
    <row r="82" spans="2:98" ht="10.5" customHeight="1">
      <c r="AW82" s="253"/>
      <c r="AX82" s="617"/>
      <c r="AY82" s="617"/>
      <c r="AZ82" s="617"/>
      <c r="BA82" s="617"/>
      <c r="BB82" s="617"/>
      <c r="BC82" s="617"/>
      <c r="BD82" s="617"/>
      <c r="BE82" s="617"/>
      <c r="BF82" s="617"/>
      <c r="BG82" s="617"/>
      <c r="BH82" s="617"/>
      <c r="BI82" s="617"/>
      <c r="BJ82" s="617"/>
      <c r="BK82" s="617"/>
      <c r="BL82" s="617"/>
      <c r="BM82" s="617"/>
      <c r="BN82" s="617"/>
      <c r="BO82" s="617"/>
      <c r="BP82" s="617"/>
      <c r="BQ82" s="617"/>
      <c r="BR82" s="617"/>
      <c r="BS82" s="617"/>
      <c r="BT82" s="617"/>
      <c r="BU82" s="617"/>
      <c r="BV82" s="617"/>
      <c r="BW82" s="617"/>
      <c r="BX82" s="617"/>
      <c r="BY82" s="617"/>
      <c r="BZ82" s="617"/>
      <c r="CA82" s="617"/>
      <c r="CB82" s="617"/>
      <c r="CC82" s="617"/>
      <c r="CD82" s="617"/>
      <c r="CE82" s="617"/>
      <c r="CF82" s="617"/>
      <c r="CG82" s="617"/>
      <c r="CH82" s="617"/>
      <c r="CI82" s="617"/>
      <c r="CJ82" s="617"/>
      <c r="CK82" s="617"/>
      <c r="CL82" s="617"/>
      <c r="CM82" s="617"/>
      <c r="CN82" s="617"/>
      <c r="CO82" s="617"/>
      <c r="CP82" s="617"/>
    </row>
    <row r="83" spans="2:98" ht="3.75" customHeight="1">
      <c r="B83" s="255"/>
      <c r="AW83" s="253"/>
      <c r="AX83" s="617"/>
      <c r="AY83" s="617"/>
      <c r="AZ83" s="617"/>
      <c r="BA83" s="617"/>
      <c r="BB83" s="617"/>
      <c r="BC83" s="617"/>
      <c r="BD83" s="617"/>
      <c r="BE83" s="617"/>
      <c r="BF83" s="617"/>
      <c r="BG83" s="617"/>
      <c r="BH83" s="617"/>
      <c r="BI83" s="617"/>
      <c r="BJ83" s="617"/>
      <c r="BK83" s="617"/>
      <c r="BL83" s="617"/>
      <c r="BM83" s="617"/>
      <c r="BN83" s="617"/>
      <c r="BO83" s="617"/>
      <c r="BP83" s="617"/>
      <c r="BQ83" s="617"/>
      <c r="BR83" s="617"/>
      <c r="BS83" s="617"/>
      <c r="BT83" s="617"/>
      <c r="BU83" s="617"/>
      <c r="BV83" s="617"/>
      <c r="BW83" s="617"/>
      <c r="BX83" s="617"/>
      <c r="BY83" s="617"/>
      <c r="BZ83" s="617"/>
      <c r="CA83" s="617"/>
      <c r="CB83" s="617"/>
      <c r="CC83" s="617"/>
      <c r="CD83" s="617"/>
      <c r="CE83" s="617"/>
      <c r="CF83" s="617"/>
      <c r="CG83" s="617"/>
      <c r="CH83" s="617"/>
      <c r="CI83" s="617"/>
      <c r="CJ83" s="617"/>
      <c r="CK83" s="617"/>
      <c r="CL83" s="617"/>
      <c r="CM83" s="617"/>
      <c r="CN83" s="617"/>
      <c r="CO83" s="617"/>
      <c r="CP83" s="617"/>
    </row>
    <row r="84" spans="2:98" ht="10.5" customHeight="1">
      <c r="B84" s="590">
        <f>CO97</f>
        <v>0</v>
      </c>
      <c r="G84" s="265"/>
      <c r="H84" s="225"/>
      <c r="I84" s="225"/>
      <c r="J84" s="225"/>
      <c r="K84" s="225"/>
      <c r="L84" s="225"/>
      <c r="M84" s="225"/>
      <c r="N84" s="225"/>
      <c r="O84" s="623" t="s">
        <v>1155</v>
      </c>
      <c r="P84" s="623"/>
      <c r="Q84" s="623"/>
      <c r="R84" s="623"/>
      <c r="S84" s="623"/>
      <c r="T84" s="623"/>
      <c r="U84" s="623"/>
      <c r="V84" s="623"/>
      <c r="W84" s="623"/>
      <c r="X84" s="623"/>
      <c r="Y84" s="623"/>
      <c r="Z84" s="623"/>
      <c r="AA84" s="623"/>
      <c r="AB84" s="623"/>
      <c r="AC84" s="623"/>
      <c r="AD84" s="623"/>
      <c r="AE84" s="623"/>
      <c r="AF84" s="623"/>
      <c r="AG84" s="623"/>
      <c r="AH84" s="623"/>
      <c r="AI84" s="623"/>
      <c r="AJ84" s="623"/>
      <c r="AK84" s="623"/>
      <c r="AL84" s="623"/>
      <c r="AM84" s="623"/>
      <c r="AN84" s="623"/>
      <c r="AO84" s="623"/>
      <c r="AP84" s="623"/>
      <c r="AQ84" s="623"/>
      <c r="AR84" s="623"/>
      <c r="AS84" s="623"/>
      <c r="AT84" s="222"/>
      <c r="AU84" s="225"/>
      <c r="AV84" s="225"/>
      <c r="AW84" s="225"/>
      <c r="AX84" s="617"/>
      <c r="AY84" s="617"/>
      <c r="AZ84" s="617"/>
      <c r="BA84" s="617"/>
      <c r="BB84" s="617"/>
      <c r="BC84" s="617"/>
      <c r="BD84" s="617"/>
      <c r="BE84" s="617"/>
      <c r="BF84" s="617"/>
      <c r="BG84" s="617"/>
      <c r="BH84" s="617"/>
      <c r="BI84" s="617"/>
      <c r="BJ84" s="617"/>
      <c r="BK84" s="617"/>
      <c r="BL84" s="617"/>
      <c r="BM84" s="617"/>
      <c r="BN84" s="617"/>
      <c r="BO84" s="617"/>
      <c r="BP84" s="617"/>
      <c r="BQ84" s="617"/>
      <c r="BR84" s="617"/>
      <c r="BS84" s="617"/>
      <c r="BT84" s="617"/>
      <c r="BU84" s="617"/>
      <c r="BV84" s="617"/>
      <c r="BW84" s="617"/>
      <c r="BX84" s="617"/>
      <c r="BY84" s="617"/>
      <c r="BZ84" s="617"/>
      <c r="CA84" s="617"/>
      <c r="CB84" s="617"/>
      <c r="CC84" s="617"/>
      <c r="CD84" s="617"/>
      <c r="CE84" s="617"/>
      <c r="CF84" s="617"/>
      <c r="CG84" s="617"/>
      <c r="CH84" s="617"/>
      <c r="CI84" s="617"/>
      <c r="CJ84" s="617"/>
      <c r="CK84" s="617"/>
      <c r="CL84" s="617"/>
      <c r="CM84" s="617"/>
      <c r="CN84" s="617"/>
      <c r="CO84" s="617"/>
      <c r="CP84" s="617"/>
    </row>
    <row r="85" spans="2:98" ht="10.5" hidden="1" customHeight="1" thickBot="1">
      <c r="B85" s="590"/>
      <c r="H85" s="226"/>
      <c r="O85" s="623"/>
      <c r="P85" s="623"/>
      <c r="Q85" s="623"/>
      <c r="R85" s="623"/>
      <c r="S85" s="623"/>
      <c r="T85" s="623"/>
      <c r="U85" s="623"/>
      <c r="V85" s="623"/>
      <c r="W85" s="623"/>
      <c r="X85" s="623"/>
      <c r="Y85" s="623"/>
      <c r="Z85" s="623"/>
      <c r="AA85" s="623"/>
      <c r="AB85" s="623"/>
      <c r="AC85" s="623"/>
      <c r="AD85" s="623"/>
      <c r="AE85" s="623"/>
      <c r="AF85" s="623"/>
      <c r="AG85" s="623"/>
      <c r="AH85" s="623"/>
      <c r="AI85" s="623"/>
      <c r="AJ85" s="623"/>
      <c r="AK85" s="623"/>
      <c r="AL85" s="623"/>
      <c r="AM85" s="623"/>
      <c r="AN85" s="623"/>
      <c r="AO85" s="623"/>
      <c r="AP85" s="623"/>
      <c r="AQ85" s="623"/>
      <c r="AR85" s="623"/>
      <c r="AS85" s="623"/>
      <c r="AT85" s="222"/>
      <c r="AU85" s="267"/>
      <c r="AV85" s="267"/>
      <c r="AW85" s="267"/>
      <c r="AX85" s="617"/>
      <c r="AY85" s="617"/>
      <c r="AZ85" s="617"/>
      <c r="BA85" s="617"/>
      <c r="BB85" s="617"/>
      <c r="BC85" s="617"/>
      <c r="BD85" s="617"/>
      <c r="BE85" s="617"/>
      <c r="BF85" s="617"/>
      <c r="BG85" s="617"/>
      <c r="BH85" s="617"/>
      <c r="BI85" s="617"/>
      <c r="BJ85" s="617"/>
      <c r="BK85" s="617"/>
      <c r="BL85" s="617"/>
      <c r="BM85" s="617"/>
      <c r="BN85" s="617"/>
      <c r="BO85" s="617"/>
      <c r="BP85" s="617"/>
      <c r="BQ85" s="617"/>
      <c r="BR85" s="617"/>
      <c r="BS85" s="617"/>
      <c r="BT85" s="617"/>
      <c r="BU85" s="617"/>
      <c r="BV85" s="617"/>
      <c r="BW85" s="617"/>
      <c r="BX85" s="617"/>
      <c r="BY85" s="617"/>
      <c r="BZ85" s="617"/>
      <c r="CA85" s="617"/>
      <c r="CB85" s="617"/>
      <c r="CC85" s="617"/>
      <c r="CD85" s="617"/>
      <c r="CE85" s="617"/>
      <c r="CF85" s="617"/>
      <c r="CG85" s="617"/>
      <c r="CH85" s="617"/>
      <c r="CI85" s="617"/>
      <c r="CJ85" s="617"/>
      <c r="CK85" s="617"/>
      <c r="CL85" s="617"/>
      <c r="CM85" s="617"/>
      <c r="CN85" s="617"/>
      <c r="CO85" s="617"/>
      <c r="CP85" s="617"/>
    </row>
    <row r="86" spans="2:98" ht="10.5" customHeight="1">
      <c r="B86" s="590"/>
      <c r="C86" s="624" t="s">
        <v>1391</v>
      </c>
      <c r="D86" s="624"/>
      <c r="E86" s="624"/>
      <c r="F86" s="624"/>
      <c r="G86" s="624"/>
      <c r="H86" s="624"/>
      <c r="I86" s="624"/>
      <c r="J86" s="624"/>
      <c r="K86" s="624"/>
      <c r="L86" s="624"/>
      <c r="M86" s="624"/>
      <c r="N86" s="624"/>
      <c r="O86" s="623"/>
      <c r="P86" s="623"/>
      <c r="Q86" s="623"/>
      <c r="R86" s="623"/>
      <c r="S86" s="623"/>
      <c r="T86" s="623"/>
      <c r="U86" s="623"/>
      <c r="V86" s="623"/>
      <c r="W86" s="623"/>
      <c r="X86" s="623"/>
      <c r="Y86" s="623"/>
      <c r="Z86" s="623"/>
      <c r="AA86" s="623"/>
      <c r="AB86" s="623"/>
      <c r="AC86" s="623"/>
      <c r="AD86" s="623"/>
      <c r="AE86" s="623"/>
      <c r="AF86" s="623"/>
      <c r="AG86" s="623"/>
      <c r="AH86" s="623"/>
      <c r="AI86" s="623"/>
      <c r="AJ86" s="623"/>
      <c r="AK86" s="623"/>
      <c r="AL86" s="623"/>
      <c r="AM86" s="623"/>
      <c r="AN86" s="623"/>
      <c r="AO86" s="623"/>
      <c r="AP86" s="623"/>
      <c r="AQ86" s="623"/>
      <c r="AR86" s="623"/>
      <c r="AS86" s="623"/>
      <c r="AU86" s="224"/>
      <c r="AV86" s="224"/>
      <c r="AW86" s="224"/>
      <c r="AX86" s="617"/>
      <c r="AY86" s="617"/>
      <c r="AZ86" s="617"/>
      <c r="BA86" s="617"/>
      <c r="BB86" s="617"/>
      <c r="BC86" s="617"/>
      <c r="BD86" s="617"/>
      <c r="BE86" s="617"/>
      <c r="BF86" s="617"/>
      <c r="BG86" s="617"/>
      <c r="BH86" s="617"/>
      <c r="BI86" s="617"/>
      <c r="BJ86" s="617"/>
      <c r="BK86" s="617"/>
      <c r="BL86" s="617"/>
      <c r="BM86" s="617"/>
      <c r="BN86" s="617"/>
      <c r="BO86" s="617"/>
      <c r="BP86" s="617"/>
      <c r="BQ86" s="617"/>
      <c r="BR86" s="617"/>
      <c r="BS86" s="617"/>
      <c r="BT86" s="617"/>
      <c r="BU86" s="617"/>
      <c r="BV86" s="617"/>
      <c r="BW86" s="617"/>
      <c r="BX86" s="617"/>
      <c r="BY86" s="617"/>
      <c r="BZ86" s="617"/>
      <c r="CA86" s="617"/>
      <c r="CB86" s="617"/>
      <c r="CC86" s="617"/>
      <c r="CD86" s="617"/>
      <c r="CE86" s="617"/>
      <c r="CF86" s="617"/>
      <c r="CG86" s="617"/>
      <c r="CH86" s="617"/>
      <c r="CI86" s="617"/>
      <c r="CJ86" s="617"/>
      <c r="CK86" s="617"/>
      <c r="CL86" s="617"/>
      <c r="CM86" s="617"/>
      <c r="CN86" s="617"/>
      <c r="CO86" s="617"/>
      <c r="CP86" s="617"/>
    </row>
    <row r="87" spans="2:98" ht="10.5" customHeight="1" thickBot="1">
      <c r="B87" s="234"/>
      <c r="C87" s="624"/>
      <c r="D87" s="624"/>
      <c r="E87" s="624"/>
      <c r="F87" s="624"/>
      <c r="G87" s="624"/>
      <c r="H87" s="624"/>
      <c r="I87" s="624"/>
      <c r="J87" s="624"/>
      <c r="K87" s="624"/>
      <c r="L87" s="624"/>
      <c r="M87" s="624"/>
      <c r="N87" s="624"/>
      <c r="O87" s="354"/>
      <c r="P87" s="355"/>
      <c r="Q87" s="355"/>
      <c r="R87" s="355"/>
      <c r="S87" s="253"/>
      <c r="Y87" s="410"/>
      <c r="Z87" s="410"/>
      <c r="AA87" s="410"/>
      <c r="AB87" s="410"/>
      <c r="AC87" s="410"/>
      <c r="AD87" s="410"/>
      <c r="AE87" s="410"/>
      <c r="AM87" s="268"/>
      <c r="AN87" s="268"/>
      <c r="AO87" s="268"/>
      <c r="AP87" s="268"/>
      <c r="AQ87" s="268"/>
      <c r="AR87" s="224" t="s">
        <v>1158</v>
      </c>
      <c r="AS87" s="676" t="s">
        <v>1389</v>
      </c>
      <c r="AT87" s="676"/>
      <c r="AU87" s="676"/>
      <c r="AV87" s="676"/>
      <c r="AW87" s="676"/>
      <c r="AX87" s="676"/>
      <c r="AY87" s="676"/>
      <c r="AZ87" s="676"/>
      <c r="BA87" s="676"/>
      <c r="BB87" s="676"/>
      <c r="BE87" s="394" t="s">
        <v>1353</v>
      </c>
      <c r="BF87" s="394"/>
      <c r="BG87" s="394"/>
      <c r="BH87" s="394"/>
      <c r="BI87" s="394"/>
      <c r="BJ87" s="394"/>
      <c r="BK87" s="394"/>
      <c r="BL87" s="394"/>
      <c r="BM87" s="394"/>
      <c r="BN87" s="394"/>
      <c r="BO87" s="394"/>
      <c r="BP87" s="394"/>
      <c r="BQ87" s="394"/>
      <c r="BR87" s="394"/>
      <c r="BS87" s="394"/>
      <c r="BT87" s="394"/>
      <c r="BU87" s="394"/>
      <c r="BV87" s="394"/>
      <c r="BW87" s="394"/>
      <c r="BX87" s="394"/>
      <c r="BY87" s="394"/>
      <c r="BZ87" s="394"/>
      <c r="CA87" s="394"/>
      <c r="CB87" s="394"/>
      <c r="CC87" s="394"/>
      <c r="CD87" s="394"/>
      <c r="CE87" s="394"/>
      <c r="CF87" s="394"/>
      <c r="CG87" s="394"/>
      <c r="CH87" s="394"/>
      <c r="CI87" s="394"/>
      <c r="CJ87" s="394"/>
      <c r="CK87" s="225"/>
      <c r="CT87" s="302"/>
    </row>
    <row r="88" spans="2:98" ht="10.5" customHeight="1">
      <c r="C88" s="624"/>
      <c r="D88" s="624"/>
      <c r="E88" s="624"/>
      <c r="F88" s="624"/>
      <c r="G88" s="624"/>
      <c r="H88" s="624"/>
      <c r="I88" s="624"/>
      <c r="J88" s="624"/>
      <c r="K88" s="624"/>
      <c r="L88" s="624"/>
      <c r="M88" s="624"/>
      <c r="N88" s="624"/>
      <c r="O88" s="253"/>
      <c r="P88" s="628"/>
      <c r="Q88" s="628"/>
      <c r="R88" s="628"/>
      <c r="S88" s="711"/>
      <c r="T88" s="619"/>
      <c r="U88" s="619"/>
      <c r="V88" s="619"/>
      <c r="W88" s="619"/>
      <c r="X88" s="269"/>
      <c r="Y88" s="410"/>
      <c r="Z88" s="410"/>
      <c r="AA88" s="410"/>
      <c r="AB88" s="410"/>
      <c r="AC88" s="410"/>
      <c r="AD88" s="410"/>
      <c r="AE88" s="410"/>
      <c r="AH88" s="619"/>
      <c r="AI88" s="619"/>
      <c r="AJ88" s="619"/>
      <c r="AK88" s="619"/>
      <c r="AL88" s="620"/>
      <c r="AM88" s="361"/>
      <c r="AN88" s="362"/>
      <c r="AO88" s="362"/>
      <c r="AP88" s="362"/>
      <c r="AQ88" s="362"/>
      <c r="AR88" s="224"/>
      <c r="AS88" s="676"/>
      <c r="AT88" s="676"/>
      <c r="AU88" s="676"/>
      <c r="AV88" s="676"/>
      <c r="AW88" s="676"/>
      <c r="AX88" s="676"/>
      <c r="AY88" s="676"/>
      <c r="AZ88" s="676"/>
      <c r="BA88" s="676"/>
      <c r="BB88" s="676"/>
      <c r="BE88" s="394"/>
      <c r="BF88" s="394"/>
      <c r="BG88" s="394"/>
      <c r="BH88" s="394"/>
      <c r="BI88" s="394"/>
      <c r="BJ88" s="394"/>
      <c r="BK88" s="394"/>
      <c r="BL88" s="394"/>
      <c r="BM88" s="394"/>
      <c r="BN88" s="394"/>
      <c r="BO88" s="394"/>
      <c r="BP88" s="394"/>
      <c r="BQ88" s="394"/>
      <c r="BR88" s="394"/>
      <c r="BS88" s="394"/>
      <c r="BT88" s="394"/>
      <c r="BU88" s="394"/>
      <c r="BV88" s="394"/>
      <c r="BW88" s="394"/>
      <c r="BX88" s="394"/>
      <c r="BY88" s="394"/>
      <c r="BZ88" s="394"/>
      <c r="CA88" s="394"/>
      <c r="CB88" s="394"/>
      <c r="CC88" s="394"/>
      <c r="CD88" s="394"/>
      <c r="CE88" s="394"/>
      <c r="CF88" s="394"/>
      <c r="CG88" s="394"/>
      <c r="CH88" s="394"/>
      <c r="CI88" s="394"/>
      <c r="CJ88" s="394"/>
      <c r="CK88" s="225"/>
      <c r="CT88" s="302"/>
    </row>
    <row r="89" spans="2:98" ht="10.5" customHeight="1" thickBot="1">
      <c r="C89" s="624"/>
      <c r="D89" s="624"/>
      <c r="E89" s="624"/>
      <c r="F89" s="624"/>
      <c r="G89" s="624"/>
      <c r="H89" s="624"/>
      <c r="I89" s="624"/>
      <c r="J89" s="624"/>
      <c r="K89" s="624"/>
      <c r="L89" s="624"/>
      <c r="M89" s="624"/>
      <c r="N89" s="624"/>
      <c r="P89" s="629"/>
      <c r="Q89" s="629"/>
      <c r="R89" s="629"/>
      <c r="S89" s="712"/>
      <c r="T89" s="621"/>
      <c r="U89" s="621"/>
      <c r="V89" s="621"/>
      <c r="W89" s="621"/>
      <c r="X89" s="269"/>
      <c r="Y89" s="253"/>
      <c r="Z89" s="253"/>
      <c r="AA89" s="253"/>
      <c r="AB89" s="355"/>
      <c r="AC89" s="367"/>
      <c r="AH89" s="621"/>
      <c r="AI89" s="621"/>
      <c r="AJ89" s="621"/>
      <c r="AK89" s="621"/>
      <c r="AL89" s="622"/>
      <c r="AM89" s="307"/>
      <c r="AN89" s="308"/>
      <c r="AO89" s="308"/>
      <c r="AP89" s="308"/>
      <c r="AQ89" s="308"/>
      <c r="AR89" s="224"/>
      <c r="AS89" s="676"/>
      <c r="AT89" s="676"/>
      <c r="AU89" s="676"/>
      <c r="AV89" s="676"/>
      <c r="AW89" s="676"/>
      <c r="AX89" s="676"/>
      <c r="AY89" s="676"/>
      <c r="AZ89" s="676"/>
      <c r="BA89" s="676"/>
      <c r="BB89" s="676"/>
      <c r="BE89" s="394"/>
      <c r="BF89" s="394"/>
      <c r="BG89" s="394"/>
      <c r="BH89" s="394"/>
      <c r="BI89" s="394"/>
      <c r="BJ89" s="394"/>
      <c r="BK89" s="394"/>
      <c r="BL89" s="394"/>
      <c r="BM89" s="394"/>
      <c r="BN89" s="394"/>
      <c r="BO89" s="394"/>
      <c r="BP89" s="394"/>
      <c r="BQ89" s="394"/>
      <c r="BR89" s="394"/>
      <c r="BS89" s="394"/>
      <c r="BT89" s="394"/>
      <c r="BU89" s="394"/>
      <c r="BV89" s="394"/>
      <c r="BW89" s="394"/>
      <c r="BX89" s="394"/>
      <c r="BY89" s="394"/>
      <c r="BZ89" s="394"/>
      <c r="CA89" s="394"/>
      <c r="CB89" s="394"/>
      <c r="CC89" s="394"/>
      <c r="CD89" s="394"/>
      <c r="CE89" s="394"/>
      <c r="CF89" s="394"/>
      <c r="CG89" s="394"/>
      <c r="CH89" s="394"/>
      <c r="CI89" s="394"/>
      <c r="CJ89" s="394"/>
      <c r="CL89" s="254"/>
      <c r="CT89" s="302"/>
    </row>
    <row r="90" spans="2:98" ht="10.5" hidden="1" customHeight="1">
      <c r="C90" s="702" t="s">
        <v>1396</v>
      </c>
      <c r="D90" s="702"/>
      <c r="E90" s="702"/>
      <c r="F90" s="702"/>
      <c r="G90" s="702"/>
      <c r="H90" s="702"/>
      <c r="I90" s="702"/>
      <c r="J90" s="702"/>
      <c r="K90" s="702"/>
      <c r="L90" s="702"/>
      <c r="M90" s="702"/>
      <c r="N90" s="702"/>
      <c r="O90" s="299"/>
      <c r="P90" s="629"/>
      <c r="Q90" s="629"/>
      <c r="R90" s="630"/>
      <c r="S90" s="691" t="s">
        <v>1403</v>
      </c>
      <c r="T90" s="691"/>
      <c r="U90" s="691"/>
      <c r="V90" s="691"/>
      <c r="W90" s="692"/>
      <c r="X90" s="270"/>
      <c r="Y90" s="698" t="s">
        <v>1424</v>
      </c>
      <c r="Z90" s="698"/>
      <c r="AA90" s="698"/>
      <c r="AB90" s="698"/>
      <c r="AC90" s="698"/>
      <c r="AD90" s="698"/>
      <c r="AE90" s="698"/>
      <c r="AF90" s="698"/>
      <c r="AG90" s="230"/>
      <c r="AH90" s="696" t="s">
        <v>1403</v>
      </c>
      <c r="AI90" s="697"/>
      <c r="AJ90" s="697"/>
      <c r="AK90" s="697"/>
      <c r="AL90" s="697"/>
      <c r="AM90" s="307"/>
      <c r="AN90" s="308"/>
      <c r="AO90" s="308"/>
      <c r="AP90" s="308"/>
      <c r="AQ90" s="308"/>
      <c r="AR90" s="224" t="s">
        <v>1157</v>
      </c>
      <c r="AS90" s="374"/>
      <c r="AT90" s="374"/>
      <c r="AU90" s="374"/>
      <c r="AV90" s="374"/>
      <c r="AW90" s="374"/>
      <c r="AX90" s="374"/>
      <c r="AY90" s="374"/>
      <c r="AZ90" s="374"/>
      <c r="BA90" s="374"/>
      <c r="BB90" s="374"/>
      <c r="BE90" s="394"/>
      <c r="BF90" s="394"/>
      <c r="BG90" s="394"/>
      <c r="BH90" s="394"/>
      <c r="BI90" s="394"/>
      <c r="BJ90" s="394"/>
      <c r="BK90" s="394"/>
      <c r="BL90" s="394"/>
      <c r="BM90" s="394"/>
      <c r="BN90" s="394"/>
      <c r="BO90" s="394"/>
      <c r="BP90" s="394"/>
      <c r="BQ90" s="394"/>
      <c r="BR90" s="394"/>
      <c r="BS90" s="394"/>
      <c r="BT90" s="394"/>
      <c r="BU90" s="394"/>
      <c r="BV90" s="394"/>
      <c r="BW90" s="394"/>
      <c r="BX90" s="394"/>
      <c r="BY90" s="394"/>
      <c r="BZ90" s="394"/>
      <c r="CA90" s="394"/>
      <c r="CB90" s="394"/>
      <c r="CC90" s="394"/>
      <c r="CD90" s="394"/>
      <c r="CE90" s="394"/>
      <c r="CF90" s="394"/>
      <c r="CG90" s="394"/>
      <c r="CH90" s="394"/>
      <c r="CI90" s="394"/>
      <c r="CJ90" s="394"/>
      <c r="CK90" s="254"/>
      <c r="CL90" s="254"/>
      <c r="CT90" s="302"/>
    </row>
    <row r="91" spans="2:98" ht="10.5" customHeight="1" thickBot="1">
      <c r="B91" s="255"/>
      <c r="C91" s="702"/>
      <c r="D91" s="702"/>
      <c r="E91" s="702"/>
      <c r="F91" s="702"/>
      <c r="G91" s="702"/>
      <c r="H91" s="702"/>
      <c r="I91" s="702"/>
      <c r="J91" s="702"/>
      <c r="K91" s="702"/>
      <c r="L91" s="702"/>
      <c r="M91" s="702"/>
      <c r="N91" s="702"/>
      <c r="O91" s="268"/>
      <c r="P91" s="631"/>
      <c r="Q91" s="631"/>
      <c r="R91" s="632"/>
      <c r="S91" s="691"/>
      <c r="T91" s="691"/>
      <c r="U91" s="691"/>
      <c r="V91" s="691"/>
      <c r="W91" s="691"/>
      <c r="X91" s="376"/>
      <c r="Y91" s="698"/>
      <c r="Z91" s="698"/>
      <c r="AA91" s="698"/>
      <c r="AB91" s="698"/>
      <c r="AC91" s="698"/>
      <c r="AD91" s="698"/>
      <c r="AE91" s="698"/>
      <c r="AF91" s="698"/>
      <c r="AG91" s="230"/>
      <c r="AH91" s="696"/>
      <c r="AI91" s="697"/>
      <c r="AJ91" s="697"/>
      <c r="AK91" s="697"/>
      <c r="AL91" s="697"/>
      <c r="AM91" s="364"/>
      <c r="AN91" s="363"/>
      <c r="AO91" s="363"/>
      <c r="AP91" s="363"/>
      <c r="AQ91" s="363"/>
      <c r="AR91" s="224"/>
      <c r="AS91" s="676" t="s">
        <v>1390</v>
      </c>
      <c r="AT91" s="676"/>
      <c r="AU91" s="676"/>
      <c r="AV91" s="676"/>
      <c r="AW91" s="676"/>
      <c r="AX91" s="676"/>
      <c r="AY91" s="676"/>
      <c r="AZ91" s="676"/>
      <c r="BA91" s="676"/>
      <c r="BB91" s="676"/>
      <c r="BD91" s="679" t="s">
        <v>1364</v>
      </c>
      <c r="BE91" s="679"/>
      <c r="BF91" s="679"/>
      <c r="BG91" s="679"/>
      <c r="BH91" s="679"/>
      <c r="BI91" s="679"/>
      <c r="BJ91" s="679"/>
      <c r="BK91" s="679"/>
      <c r="BL91" s="679"/>
      <c r="BM91" s="679"/>
      <c r="BN91" s="679"/>
      <c r="BO91" s="679"/>
      <c r="BP91" s="679"/>
      <c r="BQ91" s="679"/>
      <c r="BR91" s="679"/>
      <c r="BS91" s="679"/>
      <c r="BT91" s="679"/>
      <c r="BU91" s="229"/>
      <c r="BZ91" s="229"/>
      <c r="CB91" s="680" t="s">
        <v>1365</v>
      </c>
      <c r="CC91" s="680"/>
      <c r="CD91" s="680"/>
      <c r="CE91" s="680"/>
      <c r="CF91" s="680"/>
      <c r="CG91" s="680"/>
      <c r="CH91" s="680"/>
      <c r="CI91" s="680"/>
      <c r="CJ91" s="680"/>
      <c r="CK91" s="680"/>
      <c r="CL91" s="680"/>
      <c r="CM91" s="680"/>
      <c r="CN91" s="680"/>
      <c r="CO91" s="680"/>
      <c r="CP91" s="680"/>
      <c r="CQ91" s="680"/>
      <c r="CR91" s="680"/>
      <c r="CS91" s="680"/>
      <c r="CT91" s="303"/>
    </row>
    <row r="92" spans="2:98" ht="10.5" customHeight="1">
      <c r="B92" s="255"/>
      <c r="C92" s="702"/>
      <c r="D92" s="702"/>
      <c r="E92" s="702"/>
      <c r="F92" s="702"/>
      <c r="G92" s="702"/>
      <c r="H92" s="702"/>
      <c r="I92" s="702"/>
      <c r="J92" s="702"/>
      <c r="K92" s="702"/>
      <c r="L92" s="702"/>
      <c r="M92" s="702"/>
      <c r="N92" s="702"/>
      <c r="O92" s="253"/>
      <c r="P92" s="253"/>
      <c r="S92" s="691"/>
      <c r="T92" s="691"/>
      <c r="U92" s="691"/>
      <c r="V92" s="691"/>
      <c r="W92" s="691"/>
      <c r="X92" s="367"/>
      <c r="Y92" s="698"/>
      <c r="Z92" s="698"/>
      <c r="AA92" s="698"/>
      <c r="AB92" s="698"/>
      <c r="AC92" s="698"/>
      <c r="AD92" s="698"/>
      <c r="AE92" s="698"/>
      <c r="AF92" s="698"/>
      <c r="AG92" s="230"/>
      <c r="AH92" s="696"/>
      <c r="AI92" s="697"/>
      <c r="AJ92" s="697"/>
      <c r="AK92" s="697"/>
      <c r="AL92" s="697"/>
      <c r="AM92" s="355"/>
      <c r="AN92" s="355"/>
      <c r="AO92" s="355"/>
      <c r="AP92" s="355"/>
      <c r="AQ92" s="253"/>
      <c r="AR92" s="224"/>
      <c r="AS92" s="676"/>
      <c r="AT92" s="676"/>
      <c r="AU92" s="676"/>
      <c r="AV92" s="676"/>
      <c r="AW92" s="676"/>
      <c r="AX92" s="676"/>
      <c r="AY92" s="676"/>
      <c r="AZ92" s="676"/>
      <c r="BA92" s="676"/>
      <c r="BB92" s="676"/>
      <c r="BD92" s="679"/>
      <c r="BE92" s="679"/>
      <c r="BF92" s="679"/>
      <c r="BG92" s="679"/>
      <c r="BH92" s="679"/>
      <c r="BI92" s="679"/>
      <c r="BJ92" s="679"/>
      <c r="BK92" s="679"/>
      <c r="BL92" s="679"/>
      <c r="BM92" s="679"/>
      <c r="BN92" s="679"/>
      <c r="BO92" s="679"/>
      <c r="BP92" s="679"/>
      <c r="BQ92" s="679"/>
      <c r="BR92" s="679"/>
      <c r="BS92" s="679"/>
      <c r="BT92" s="679"/>
      <c r="BU92" s="229"/>
      <c r="BZ92" s="229"/>
      <c r="CB92" s="680"/>
      <c r="CC92" s="680"/>
      <c r="CD92" s="680"/>
      <c r="CE92" s="680"/>
      <c r="CF92" s="680"/>
      <c r="CG92" s="680"/>
      <c r="CH92" s="680"/>
      <c r="CI92" s="680"/>
      <c r="CJ92" s="680"/>
      <c r="CK92" s="680"/>
      <c r="CL92" s="680"/>
      <c r="CM92" s="680"/>
      <c r="CN92" s="680"/>
      <c r="CO92" s="680"/>
      <c r="CP92" s="680"/>
      <c r="CQ92" s="680"/>
      <c r="CR92" s="680"/>
      <c r="CS92" s="680"/>
      <c r="CT92" s="303"/>
    </row>
    <row r="93" spans="2:98" ht="10.5" customHeight="1" thickBot="1">
      <c r="B93" s="590" t="e">
        <f>#REF!</f>
        <v>#REF!</v>
      </c>
      <c r="C93" s="375"/>
      <c r="D93" s="375"/>
      <c r="E93" s="375"/>
      <c r="F93" s="314"/>
      <c r="G93" s="314"/>
      <c r="H93" s="314"/>
      <c r="I93" s="314"/>
      <c r="J93" s="314"/>
      <c r="K93" s="314"/>
      <c r="L93" s="314"/>
      <c r="M93" s="314"/>
      <c r="N93" s="314"/>
      <c r="O93" s="253"/>
      <c r="P93" s="253"/>
      <c r="S93" s="702"/>
      <c r="T93" s="702"/>
      <c r="U93" s="702"/>
      <c r="V93" s="702"/>
      <c r="W93" s="702"/>
      <c r="X93" s="377"/>
      <c r="Y93" s="356"/>
      <c r="Z93" s="356"/>
      <c r="AA93" s="356"/>
      <c r="AB93" s="360"/>
      <c r="AC93" s="245"/>
      <c r="AD93" s="245"/>
      <c r="AE93" s="245"/>
      <c r="AF93" s="245"/>
      <c r="AG93" s="272"/>
      <c r="AH93" s="704"/>
      <c r="AI93" s="705"/>
      <c r="AJ93" s="705"/>
      <c r="AK93" s="705"/>
      <c r="AL93" s="705"/>
      <c r="AM93" s="253"/>
      <c r="AN93" s="253"/>
      <c r="AO93" s="253"/>
      <c r="AP93" s="253"/>
      <c r="AQ93" s="253"/>
      <c r="AS93" s="676"/>
      <c r="AT93" s="676"/>
      <c r="AU93" s="676"/>
      <c r="AV93" s="676"/>
      <c r="AW93" s="676"/>
      <c r="AX93" s="676"/>
      <c r="AY93" s="676"/>
      <c r="AZ93" s="676"/>
      <c r="BA93" s="676"/>
      <c r="BB93" s="676"/>
      <c r="BC93" s="410" t="s">
        <v>1392</v>
      </c>
      <c r="BD93" s="410"/>
      <c r="BE93" s="410"/>
      <c r="BF93" s="410"/>
      <c r="BG93" s="410"/>
      <c r="BH93" s="410"/>
      <c r="BI93" s="410"/>
      <c r="BJ93" s="410"/>
      <c r="BK93" s="410"/>
      <c r="BL93" s="410"/>
      <c r="BM93" s="410"/>
      <c r="BN93" s="257"/>
      <c r="BO93" s="257"/>
      <c r="BP93" s="257"/>
      <c r="BQ93" s="245"/>
      <c r="BR93" s="245"/>
      <c r="BS93" s="229"/>
      <c r="BW93" s="367"/>
      <c r="BX93" s="229"/>
      <c r="CB93" s="245"/>
      <c r="CC93" s="258"/>
      <c r="CD93" s="245"/>
      <c r="CE93" s="245"/>
      <c r="CF93" s="245"/>
      <c r="CG93" s="626" t="s">
        <v>1392</v>
      </c>
      <c r="CH93" s="626"/>
      <c r="CI93" s="626"/>
      <c r="CJ93" s="626"/>
      <c r="CK93" s="626"/>
      <c r="CL93" s="626"/>
      <c r="CM93" s="626"/>
      <c r="CN93" s="626"/>
      <c r="CO93" s="626"/>
      <c r="CP93" s="626"/>
      <c r="CQ93" s="626"/>
      <c r="CR93" s="303"/>
    </row>
    <row r="94" spans="2:98" ht="10.5" customHeight="1">
      <c r="B94" s="590"/>
      <c r="C94" s="633" t="s">
        <v>1401</v>
      </c>
      <c r="D94" s="633"/>
      <c r="E94" s="633"/>
      <c r="F94" s="633"/>
      <c r="G94" s="633"/>
      <c r="H94" s="633"/>
      <c r="I94" s="633"/>
      <c r="J94" s="633"/>
      <c r="K94" s="633"/>
      <c r="L94" s="633"/>
      <c r="M94" s="633"/>
      <c r="N94" s="633"/>
      <c r="O94" s="253"/>
      <c r="P94" s="253"/>
      <c r="Q94" s="253"/>
      <c r="R94" s="253"/>
      <c r="S94" s="702"/>
      <c r="T94" s="702"/>
      <c r="U94" s="702"/>
      <c r="V94" s="702"/>
      <c r="W94" s="703"/>
      <c r="X94" s="634" t="s">
        <v>1407</v>
      </c>
      <c r="Y94" s="635"/>
      <c r="Z94" s="635"/>
      <c r="AA94" s="635"/>
      <c r="AB94" s="635"/>
      <c r="AC94" s="637" t="s">
        <v>1404</v>
      </c>
      <c r="AD94" s="638"/>
      <c r="AE94" s="638"/>
      <c r="AF94" s="638"/>
      <c r="AG94" s="639"/>
      <c r="AH94" s="705"/>
      <c r="AI94" s="705"/>
      <c r="AJ94" s="705"/>
      <c r="AK94" s="705"/>
      <c r="AL94" s="705"/>
      <c r="AM94" s="253"/>
      <c r="AN94" s="253"/>
      <c r="AO94" s="253"/>
      <c r="AP94" s="253"/>
      <c r="AQ94" s="253"/>
      <c r="AR94" s="264" t="s">
        <v>1157</v>
      </c>
      <c r="AS94" s="676" t="s">
        <v>1399</v>
      </c>
      <c r="AT94" s="676"/>
      <c r="AU94" s="676"/>
      <c r="AV94" s="676"/>
      <c r="AW94" s="676"/>
      <c r="AX94" s="676"/>
      <c r="AY94" s="676"/>
      <c r="AZ94" s="676"/>
      <c r="BA94" s="676"/>
      <c r="BB94" s="676"/>
      <c r="BC94" s="410"/>
      <c r="BD94" s="410"/>
      <c r="BE94" s="410"/>
      <c r="BF94" s="410"/>
      <c r="BG94" s="410"/>
      <c r="BH94" s="410"/>
      <c r="BI94" s="410"/>
      <c r="BJ94" s="410"/>
      <c r="BK94" s="410"/>
      <c r="BL94" s="410"/>
      <c r="BM94" s="410"/>
      <c r="BN94" s="256"/>
      <c r="BO94" s="256"/>
      <c r="BP94" s="256"/>
      <c r="BR94" s="259"/>
      <c r="BS94" s="229"/>
      <c r="BU94" s="698" t="s">
        <v>1404</v>
      </c>
      <c r="BV94" s="410"/>
      <c r="BW94" s="410"/>
      <c r="BX94" s="410"/>
      <c r="BY94" s="410"/>
      <c r="BZ94" s="230"/>
      <c r="CA94" s="305"/>
      <c r="CC94" s="229"/>
      <c r="CG94" s="626"/>
      <c r="CH94" s="626"/>
      <c r="CI94" s="626"/>
      <c r="CJ94" s="626"/>
      <c r="CK94" s="626"/>
      <c r="CL94" s="626"/>
      <c r="CM94" s="626"/>
      <c r="CN94" s="626"/>
      <c r="CO94" s="626"/>
      <c r="CP94" s="626"/>
      <c r="CQ94" s="626"/>
      <c r="CR94" s="303"/>
    </row>
    <row r="95" spans="2:98" ht="10.5" customHeight="1">
      <c r="B95" s="590"/>
      <c r="C95" s="633"/>
      <c r="D95" s="633"/>
      <c r="E95" s="633"/>
      <c r="F95" s="633"/>
      <c r="G95" s="633"/>
      <c r="H95" s="633"/>
      <c r="I95" s="633"/>
      <c r="J95" s="633"/>
      <c r="K95" s="633"/>
      <c r="L95" s="633"/>
      <c r="M95" s="633"/>
      <c r="N95" s="633"/>
      <c r="O95" s="268"/>
      <c r="P95" s="268"/>
      <c r="Q95" s="268"/>
      <c r="R95" s="268"/>
      <c r="S95" s="253"/>
      <c r="T95" s="225"/>
      <c r="U95" s="225"/>
      <c r="V95" s="225"/>
      <c r="W95" s="273"/>
      <c r="X95" s="636"/>
      <c r="Y95" s="635"/>
      <c r="Z95" s="635"/>
      <c r="AA95" s="635"/>
      <c r="AB95" s="635"/>
      <c r="AC95" s="638"/>
      <c r="AD95" s="638"/>
      <c r="AE95" s="638"/>
      <c r="AF95" s="638"/>
      <c r="AG95" s="639"/>
      <c r="AH95" s="225"/>
      <c r="AI95" s="225"/>
      <c r="AJ95" s="225"/>
      <c r="AK95" s="225"/>
      <c r="AL95" s="225"/>
      <c r="AM95" s="268"/>
      <c r="AN95" s="268"/>
      <c r="AO95" s="268"/>
      <c r="AP95" s="268"/>
      <c r="AQ95" s="268"/>
      <c r="AR95" s="264"/>
      <c r="AS95" s="676"/>
      <c r="AT95" s="676"/>
      <c r="AU95" s="676"/>
      <c r="AV95" s="676"/>
      <c r="AW95" s="676"/>
      <c r="AX95" s="676"/>
      <c r="AY95" s="676"/>
      <c r="AZ95" s="676"/>
      <c r="BA95" s="676"/>
      <c r="BB95" s="676"/>
      <c r="BC95" s="410"/>
      <c r="BD95" s="410"/>
      <c r="BE95" s="410"/>
      <c r="BF95" s="410"/>
      <c r="BG95" s="410"/>
      <c r="BH95" s="410"/>
      <c r="BI95" s="410"/>
      <c r="BJ95" s="410"/>
      <c r="BK95" s="410"/>
      <c r="BL95" s="410"/>
      <c r="BM95" s="410"/>
      <c r="BN95" s="256"/>
      <c r="BO95" s="683"/>
      <c r="BP95" s="683"/>
      <c r="BQ95" s="683"/>
      <c r="BR95" s="684"/>
      <c r="BS95" s="307"/>
      <c r="BT95" s="308"/>
      <c r="BU95" s="410"/>
      <c r="BV95" s="410"/>
      <c r="BW95" s="410"/>
      <c r="BX95" s="410"/>
      <c r="BY95" s="410"/>
      <c r="BZ95" s="309"/>
      <c r="CA95" s="682"/>
      <c r="CB95" s="654"/>
      <c r="CC95" s="654"/>
      <c r="CD95" s="654"/>
      <c r="CG95" s="626"/>
      <c r="CH95" s="626"/>
      <c r="CI95" s="626"/>
      <c r="CJ95" s="626"/>
      <c r="CK95" s="626"/>
      <c r="CL95" s="626"/>
      <c r="CM95" s="626"/>
      <c r="CN95" s="626"/>
      <c r="CO95" s="626"/>
      <c r="CP95" s="626"/>
      <c r="CQ95" s="626"/>
      <c r="CR95" s="303"/>
    </row>
    <row r="96" spans="2:98" ht="10.5" customHeight="1" thickBot="1">
      <c r="B96" s="234"/>
      <c r="C96" s="633"/>
      <c r="D96" s="633"/>
      <c r="E96" s="633"/>
      <c r="F96" s="633"/>
      <c r="G96" s="633"/>
      <c r="H96" s="633"/>
      <c r="I96" s="633"/>
      <c r="J96" s="633"/>
      <c r="K96" s="633"/>
      <c r="L96" s="633"/>
      <c r="M96" s="633"/>
      <c r="N96" s="633"/>
      <c r="O96" s="253"/>
      <c r="P96" s="651"/>
      <c r="Q96" s="651"/>
      <c r="R96" s="652"/>
      <c r="S96" s="643"/>
      <c r="T96" s="644"/>
      <c r="U96" s="644"/>
      <c r="V96" s="644"/>
      <c r="W96" s="620"/>
      <c r="X96" s="510"/>
      <c r="Y96" s="410"/>
      <c r="Z96" s="410"/>
      <c r="AA96" s="410"/>
      <c r="AB96" s="410"/>
      <c r="AC96" s="618"/>
      <c r="AD96" s="618"/>
      <c r="AE96" s="618"/>
      <c r="AF96" s="618"/>
      <c r="AG96" s="648"/>
      <c r="AH96" s="410"/>
      <c r="AI96" s="410"/>
      <c r="AJ96" s="410"/>
      <c r="AK96" s="410"/>
      <c r="AL96" s="514"/>
      <c r="AM96" s="681"/>
      <c r="AN96" s="651"/>
      <c r="AO96" s="651"/>
      <c r="AP96" s="651"/>
      <c r="AQ96" s="651"/>
      <c r="AR96" s="264"/>
      <c r="AS96" s="676"/>
      <c r="AT96" s="676"/>
      <c r="AU96" s="676"/>
      <c r="AV96" s="676"/>
      <c r="AW96" s="676"/>
      <c r="AX96" s="676"/>
      <c r="AY96" s="676"/>
      <c r="AZ96" s="676"/>
      <c r="BA96" s="676"/>
      <c r="BB96" s="676"/>
      <c r="BI96" s="256"/>
      <c r="BJ96" s="256"/>
      <c r="BK96" s="256"/>
      <c r="BL96" s="256"/>
      <c r="BM96" s="256"/>
      <c r="BN96" s="256"/>
      <c r="BO96" s="683"/>
      <c r="BP96" s="683"/>
      <c r="BQ96" s="683"/>
      <c r="BR96" s="684"/>
      <c r="BS96" s="358"/>
      <c r="BT96" s="363"/>
      <c r="BU96" s="363"/>
      <c r="BV96" s="369"/>
      <c r="BW96" s="368"/>
      <c r="BX96" s="310"/>
      <c r="BY96" s="310"/>
      <c r="BZ96" s="357"/>
      <c r="CA96" s="682"/>
      <c r="CB96" s="654"/>
      <c r="CC96" s="654"/>
      <c r="CD96" s="654"/>
      <c r="CG96" s="370"/>
      <c r="CH96" s="371"/>
      <c r="CI96" s="370"/>
      <c r="CJ96" s="372"/>
      <c r="CK96" s="370"/>
      <c r="CL96" s="370"/>
      <c r="CM96" s="370"/>
      <c r="CN96" s="370"/>
      <c r="CO96" s="373"/>
      <c r="CP96" s="373"/>
      <c r="CQ96" s="373"/>
      <c r="CR96" s="236"/>
    </row>
    <row r="97" spans="2:150" s="261" customFormat="1" ht="10.5" customHeight="1" thickBot="1">
      <c r="B97" s="220"/>
      <c r="C97" s="375"/>
      <c r="D97" s="375"/>
      <c r="E97" s="375"/>
      <c r="F97" s="314"/>
      <c r="G97" s="314"/>
      <c r="H97" s="314"/>
      <c r="I97" s="314"/>
      <c r="J97" s="314"/>
      <c r="K97" s="314"/>
      <c r="L97" s="314"/>
      <c r="M97" s="314"/>
      <c r="N97" s="314"/>
      <c r="O97" s="306"/>
      <c r="P97" s="629"/>
      <c r="Q97" s="629"/>
      <c r="R97" s="630"/>
      <c r="S97" s="645"/>
      <c r="T97" s="646"/>
      <c r="U97" s="646"/>
      <c r="V97" s="646"/>
      <c r="W97" s="647"/>
      <c r="X97" s="510"/>
      <c r="Y97" s="410"/>
      <c r="Z97" s="410"/>
      <c r="AA97" s="410"/>
      <c r="AB97" s="410"/>
      <c r="AC97" s="618"/>
      <c r="AD97" s="618"/>
      <c r="AE97" s="618"/>
      <c r="AF97" s="618"/>
      <c r="AG97" s="648"/>
      <c r="AH97" s="649"/>
      <c r="AI97" s="649"/>
      <c r="AJ97" s="649"/>
      <c r="AK97" s="649"/>
      <c r="AL97" s="650"/>
      <c r="AM97" s="682"/>
      <c r="AN97" s="629"/>
      <c r="AO97" s="629"/>
      <c r="AP97" s="629"/>
      <c r="AQ97" s="629"/>
      <c r="AR97" s="220"/>
      <c r="AS97" s="370"/>
      <c r="AT97" s="370"/>
      <c r="AU97" s="370"/>
      <c r="AV97" s="370"/>
      <c r="AW97" s="370"/>
      <c r="AX97" s="370"/>
      <c r="AY97" s="370"/>
      <c r="AZ97" s="370"/>
      <c r="BA97" s="370"/>
      <c r="BB97" s="370"/>
      <c r="BC97" s="260"/>
      <c r="BD97" s="260"/>
      <c r="BE97" s="260"/>
      <c r="BF97" s="260"/>
      <c r="BG97" s="260"/>
      <c r="BH97" s="260"/>
      <c r="BI97" s="256"/>
      <c r="BJ97" s="256"/>
      <c r="BK97" s="256"/>
      <c r="BL97" s="256"/>
      <c r="BM97" s="256"/>
      <c r="BN97" s="256"/>
      <c r="BO97" s="683"/>
      <c r="BP97" s="683"/>
      <c r="BQ97" s="683"/>
      <c r="BR97" s="685"/>
      <c r="BS97" s="686" t="s">
        <v>1405</v>
      </c>
      <c r="BT97" s="687"/>
      <c r="BU97" s="687"/>
      <c r="BV97" s="687"/>
      <c r="BW97" s="688"/>
      <c r="BX97" s="688"/>
      <c r="BY97" s="688"/>
      <c r="BZ97" s="689"/>
      <c r="CA97" s="629"/>
      <c r="CB97" s="654"/>
      <c r="CC97" s="654"/>
      <c r="CD97" s="654"/>
      <c r="CE97" s="220"/>
      <c r="CF97" s="220"/>
      <c r="CG97" s="370"/>
      <c r="CH97" s="371"/>
      <c r="CI97" s="370"/>
      <c r="CJ97" s="370"/>
      <c r="CK97" s="370"/>
      <c r="CL97" s="370"/>
      <c r="CM97" s="370"/>
      <c r="CN97" s="370"/>
      <c r="CO97" s="373"/>
      <c r="CP97" s="373"/>
      <c r="CQ97" s="373"/>
      <c r="CR97" s="248"/>
    </row>
    <row r="98" spans="2:150" s="261" customFormat="1" ht="10.5" customHeight="1">
      <c r="B98" s="220"/>
      <c r="C98" s="633" t="s">
        <v>1398</v>
      </c>
      <c r="D98" s="633"/>
      <c r="E98" s="633"/>
      <c r="F98" s="633"/>
      <c r="G98" s="633"/>
      <c r="H98" s="633"/>
      <c r="I98" s="633"/>
      <c r="J98" s="633"/>
      <c r="K98" s="633"/>
      <c r="L98" s="633"/>
      <c r="M98" s="633"/>
      <c r="N98" s="633"/>
      <c r="O98" s="306"/>
      <c r="P98" s="629"/>
      <c r="Q98" s="629"/>
      <c r="R98" s="629"/>
      <c r="S98" s="693" t="s">
        <v>1403</v>
      </c>
      <c r="T98" s="694"/>
      <c r="U98" s="694"/>
      <c r="V98" s="694"/>
      <c r="W98" s="694"/>
      <c r="X98" s="225"/>
      <c r="Y98" s="220"/>
      <c r="Z98" s="220"/>
      <c r="AA98" s="220"/>
      <c r="AB98" s="220"/>
      <c r="AC98" s="220"/>
      <c r="AD98" s="220"/>
      <c r="AE98" s="220"/>
      <c r="AF98" s="220"/>
      <c r="AG98" s="220"/>
      <c r="AH98" s="640" t="s">
        <v>1406</v>
      </c>
      <c r="AI98" s="641"/>
      <c r="AJ98" s="641"/>
      <c r="AK98" s="641"/>
      <c r="AL98" s="642"/>
      <c r="AM98" s="629"/>
      <c r="AN98" s="629"/>
      <c r="AO98" s="629"/>
      <c r="AP98" s="629"/>
      <c r="AQ98" s="629"/>
      <c r="AR98" s="224" t="s">
        <v>1159</v>
      </c>
      <c r="AS98" s="374"/>
      <c r="AT98" s="374"/>
      <c r="AU98" s="374"/>
      <c r="AV98" s="374"/>
      <c r="AW98" s="374"/>
      <c r="AX98" s="374"/>
      <c r="AY98" s="374"/>
      <c r="AZ98" s="374"/>
      <c r="BA98" s="374"/>
      <c r="BB98" s="374"/>
      <c r="BC98" s="706" t="s">
        <v>1400</v>
      </c>
      <c r="BD98" s="706"/>
      <c r="BE98" s="706"/>
      <c r="BF98" s="706"/>
      <c r="BG98" s="706"/>
      <c r="BH98" s="706"/>
      <c r="BI98" s="706"/>
      <c r="BJ98" s="706"/>
      <c r="BK98" s="706"/>
      <c r="BL98" s="706"/>
      <c r="BM98" s="706"/>
      <c r="BN98" s="256"/>
      <c r="BO98" s="683"/>
      <c r="BP98" s="683"/>
      <c r="BQ98" s="683"/>
      <c r="BR98" s="685"/>
      <c r="BS98" s="690"/>
      <c r="BT98" s="687"/>
      <c r="BU98" s="687"/>
      <c r="BV98" s="687"/>
      <c r="BW98" s="687"/>
      <c r="BX98" s="687"/>
      <c r="BY98" s="687"/>
      <c r="BZ98" s="689"/>
      <c r="CA98" s="629"/>
      <c r="CB98" s="654"/>
      <c r="CC98" s="654"/>
      <c r="CD98" s="654"/>
      <c r="CE98" s="220"/>
      <c r="CF98" s="220"/>
      <c r="CG98" s="626" t="s">
        <v>391</v>
      </c>
      <c r="CH98" s="626"/>
      <c r="CI98" s="626"/>
      <c r="CJ98" s="626"/>
      <c r="CK98" s="626"/>
      <c r="CL98" s="626"/>
      <c r="CM98" s="626"/>
      <c r="CN98" s="626"/>
      <c r="CO98" s="626"/>
      <c r="CP98" s="626"/>
      <c r="CQ98" s="626"/>
      <c r="CR98" s="248"/>
    </row>
    <row r="99" spans="2:150" s="261" customFormat="1" ht="10.5" customHeight="1" thickBot="1">
      <c r="B99" s="220"/>
      <c r="C99" s="633"/>
      <c r="D99" s="633"/>
      <c r="E99" s="633"/>
      <c r="F99" s="633"/>
      <c r="G99" s="633"/>
      <c r="H99" s="633"/>
      <c r="I99" s="633"/>
      <c r="J99" s="633"/>
      <c r="K99" s="633"/>
      <c r="L99" s="633"/>
      <c r="M99" s="633"/>
      <c r="N99" s="633"/>
      <c r="O99" s="253"/>
      <c r="P99" s="653"/>
      <c r="Q99" s="653"/>
      <c r="R99" s="653"/>
      <c r="S99" s="695"/>
      <c r="T99" s="691"/>
      <c r="U99" s="691"/>
      <c r="V99" s="691"/>
      <c r="W99" s="691"/>
      <c r="X99" s="225"/>
      <c r="Y99" s="220"/>
      <c r="Z99" s="253"/>
      <c r="AA99" s="253"/>
      <c r="AB99" s="253"/>
      <c r="AC99" s="253"/>
      <c r="AD99" s="253"/>
      <c r="AE99" s="253"/>
      <c r="AF99" s="253"/>
      <c r="AG99" s="253"/>
      <c r="AH99" s="638"/>
      <c r="AI99" s="638"/>
      <c r="AJ99" s="638"/>
      <c r="AK99" s="638"/>
      <c r="AL99" s="639"/>
      <c r="AM99" s="653"/>
      <c r="AN99" s="653"/>
      <c r="AO99" s="653"/>
      <c r="AP99" s="653"/>
      <c r="AQ99" s="653"/>
      <c r="AR99" s="365"/>
      <c r="AS99" s="480" t="s">
        <v>1402</v>
      </c>
      <c r="AT99" s="480"/>
      <c r="AU99" s="480"/>
      <c r="AV99" s="480"/>
      <c r="AW99" s="480"/>
      <c r="AX99" s="480"/>
      <c r="AY99" s="480"/>
      <c r="AZ99" s="480"/>
      <c r="BA99" s="480"/>
      <c r="BB99" s="480"/>
      <c r="BC99" s="706"/>
      <c r="BD99" s="706"/>
      <c r="BE99" s="706"/>
      <c r="BF99" s="706"/>
      <c r="BG99" s="706"/>
      <c r="BH99" s="706"/>
      <c r="BI99" s="706"/>
      <c r="BJ99" s="706"/>
      <c r="BK99" s="706"/>
      <c r="BL99" s="706"/>
      <c r="BM99" s="706"/>
      <c r="BN99" s="359"/>
      <c r="BO99" s="359"/>
      <c r="BP99" s="359"/>
      <c r="BQ99" s="356"/>
      <c r="BR99" s="360"/>
      <c r="BS99" s="690"/>
      <c r="BT99" s="687"/>
      <c r="BU99" s="687"/>
      <c r="BV99" s="687"/>
      <c r="BW99" s="687"/>
      <c r="BX99" s="687"/>
      <c r="BY99" s="687"/>
      <c r="BZ99" s="689"/>
      <c r="CA99" s="356"/>
      <c r="CB99" s="356"/>
      <c r="CC99" s="356"/>
      <c r="CD99" s="356"/>
      <c r="CE99" s="356"/>
      <c r="CF99" s="356"/>
      <c r="CG99" s="626"/>
      <c r="CH99" s="626"/>
      <c r="CI99" s="626"/>
      <c r="CJ99" s="626"/>
      <c r="CK99" s="626"/>
      <c r="CL99" s="626"/>
      <c r="CM99" s="626"/>
      <c r="CN99" s="626"/>
      <c r="CO99" s="626"/>
      <c r="CP99" s="626"/>
      <c r="CQ99" s="626"/>
      <c r="CR99" s="248"/>
    </row>
    <row r="100" spans="2:150" s="261" customFormat="1" ht="10.5" customHeight="1">
      <c r="B100" s="220"/>
      <c r="C100" s="633"/>
      <c r="D100" s="633"/>
      <c r="E100" s="633"/>
      <c r="F100" s="633"/>
      <c r="G100" s="633"/>
      <c r="H100" s="633"/>
      <c r="I100" s="633"/>
      <c r="J100" s="633"/>
      <c r="K100" s="633"/>
      <c r="L100" s="633"/>
      <c r="M100" s="633"/>
      <c r="N100" s="633"/>
      <c r="O100" s="274"/>
      <c r="P100" s="253"/>
      <c r="Q100" s="253"/>
      <c r="R100" s="253"/>
      <c r="S100" s="253"/>
      <c r="T100" s="253"/>
      <c r="U100" s="654" t="s">
        <v>1374</v>
      </c>
      <c r="V100" s="654"/>
      <c r="W100" s="654"/>
      <c r="X100" s="654"/>
      <c r="Y100" s="654"/>
      <c r="Z100" s="654"/>
      <c r="AA100" s="654"/>
      <c r="AB100" s="654"/>
      <c r="AC100" s="654"/>
      <c r="AD100" s="654"/>
      <c r="AE100" s="220"/>
      <c r="AF100" s="220"/>
      <c r="AG100" s="220"/>
      <c r="AH100" s="410"/>
      <c r="AI100" s="410"/>
      <c r="AJ100" s="410"/>
      <c r="AK100" s="410"/>
      <c r="AL100" s="410"/>
      <c r="AM100" s="220"/>
      <c r="AN100" s="220"/>
      <c r="AO100" s="220"/>
      <c r="AP100" s="220"/>
      <c r="AQ100" s="220"/>
      <c r="AR100" s="224"/>
      <c r="AS100" s="480"/>
      <c r="AT100" s="480"/>
      <c r="AU100" s="480"/>
      <c r="AV100" s="480"/>
      <c r="AW100" s="480"/>
      <c r="AX100" s="480"/>
      <c r="AY100" s="480"/>
      <c r="AZ100" s="480"/>
      <c r="BA100" s="480"/>
      <c r="BB100" s="480"/>
      <c r="BC100" s="706"/>
      <c r="BD100" s="706"/>
      <c r="BE100" s="706"/>
      <c r="BF100" s="706"/>
      <c r="BG100" s="706"/>
      <c r="BH100" s="706"/>
      <c r="BI100" s="706"/>
      <c r="BJ100" s="706"/>
      <c r="BK100" s="706"/>
      <c r="BL100" s="706"/>
      <c r="BM100" s="706"/>
      <c r="BN100" s="220"/>
      <c r="BO100" s="220"/>
      <c r="BP100" s="229"/>
      <c r="BQ100" s="220"/>
      <c r="BR100" s="220"/>
      <c r="BS100" s="220"/>
      <c r="BT100" s="220"/>
      <c r="BU100" s="220"/>
      <c r="BV100" s="220"/>
      <c r="BW100" s="220"/>
      <c r="BX100" s="220"/>
      <c r="BY100" s="220"/>
      <c r="BZ100" s="220"/>
      <c r="CA100" s="220"/>
      <c r="CB100" s="220"/>
      <c r="CC100" s="229"/>
      <c r="CD100" s="220"/>
      <c r="CE100" s="220"/>
      <c r="CF100" s="220"/>
      <c r="CG100" s="626"/>
      <c r="CH100" s="626"/>
      <c r="CI100" s="626"/>
      <c r="CJ100" s="626"/>
      <c r="CK100" s="626"/>
      <c r="CL100" s="626"/>
      <c r="CM100" s="626"/>
      <c r="CN100" s="626"/>
      <c r="CO100" s="626"/>
      <c r="CP100" s="626"/>
      <c r="CQ100" s="626"/>
      <c r="CR100" s="247"/>
    </row>
    <row r="101" spans="2:150" s="261" customFormat="1" ht="10.5" customHeight="1">
      <c r="B101" s="220"/>
      <c r="C101" s="220"/>
      <c r="D101" s="220"/>
      <c r="E101" s="220"/>
      <c r="F101" s="220"/>
      <c r="G101" s="220"/>
      <c r="H101" s="220"/>
      <c r="I101" s="220"/>
      <c r="J101" s="220"/>
      <c r="K101" s="220"/>
      <c r="L101" s="220"/>
      <c r="M101" s="220"/>
      <c r="N101" s="220"/>
      <c r="O101" s="225"/>
      <c r="P101" s="220"/>
      <c r="Q101" s="220"/>
      <c r="R101" s="220"/>
      <c r="S101" s="220"/>
      <c r="T101" s="220"/>
      <c r="U101" s="654"/>
      <c r="V101" s="654"/>
      <c r="W101" s="654"/>
      <c r="X101" s="654"/>
      <c r="Y101" s="654"/>
      <c r="Z101" s="654"/>
      <c r="AA101" s="654"/>
      <c r="AB101" s="654"/>
      <c r="AC101" s="654"/>
      <c r="AD101" s="654"/>
      <c r="AE101" s="220"/>
      <c r="AF101" s="220"/>
      <c r="AG101" s="220"/>
      <c r="AH101" s="220"/>
      <c r="AI101" s="220"/>
      <c r="AJ101" s="220"/>
      <c r="AK101" s="220"/>
      <c r="AL101" s="220"/>
      <c r="AM101" s="220"/>
      <c r="AN101" s="220"/>
      <c r="AO101" s="220"/>
      <c r="AP101" s="220"/>
      <c r="AQ101" s="220"/>
      <c r="AR101" s="220"/>
      <c r="AS101" s="480"/>
      <c r="AT101" s="480"/>
      <c r="AU101" s="480"/>
      <c r="AV101" s="480"/>
      <c r="AW101" s="480"/>
      <c r="AX101" s="480"/>
      <c r="AY101" s="480"/>
      <c r="AZ101" s="480"/>
      <c r="BA101" s="480"/>
      <c r="BB101" s="480"/>
      <c r="BC101" s="706"/>
      <c r="BD101" s="706"/>
      <c r="BE101" s="706"/>
      <c r="BF101" s="706"/>
      <c r="BG101" s="706"/>
      <c r="BH101" s="706"/>
      <c r="BI101" s="706"/>
      <c r="BJ101" s="706"/>
      <c r="BK101" s="706"/>
      <c r="BL101" s="706"/>
      <c r="BM101" s="706"/>
      <c r="BN101" s="220"/>
      <c r="BO101" s="220"/>
      <c r="BP101" s="229"/>
      <c r="BQ101" s="220"/>
      <c r="BR101" s="220"/>
      <c r="BS101" s="220"/>
      <c r="BT101" s="220"/>
      <c r="BU101" s="220"/>
      <c r="BV101" s="220"/>
      <c r="BW101" s="220"/>
      <c r="BX101" s="220"/>
      <c r="BY101" s="220"/>
      <c r="BZ101" s="220"/>
      <c r="CA101" s="220"/>
      <c r="CB101" s="220"/>
      <c r="CC101" s="229"/>
      <c r="CD101" s="220"/>
      <c r="CE101" s="220"/>
      <c r="CF101" s="220"/>
      <c r="CG101" s="626"/>
      <c r="CH101" s="626"/>
      <c r="CI101" s="626"/>
      <c r="CJ101" s="626"/>
      <c r="CK101" s="626"/>
      <c r="CL101" s="626"/>
      <c r="CM101" s="626"/>
      <c r="CN101" s="626"/>
      <c r="CO101" s="626"/>
      <c r="CP101" s="626"/>
      <c r="CQ101" s="626"/>
      <c r="CR101" s="247"/>
    </row>
    <row r="102" spans="2:150" s="261" customFormat="1" ht="10.5" customHeight="1">
      <c r="B102" s="220"/>
      <c r="C102" s="220"/>
      <c r="D102" s="220"/>
      <c r="L102" s="392" t="s">
        <v>1408</v>
      </c>
      <c r="M102" s="392"/>
      <c r="N102" s="392"/>
      <c r="O102" s="392"/>
      <c r="P102" s="392"/>
      <c r="Q102" s="392"/>
      <c r="R102" s="392"/>
      <c r="S102" s="392"/>
      <c r="T102" s="392"/>
      <c r="U102" s="654"/>
      <c r="V102" s="654"/>
      <c r="W102" s="654"/>
      <c r="X102" s="654"/>
      <c r="Y102" s="654"/>
      <c r="Z102" s="654"/>
      <c r="AA102" s="654"/>
      <c r="AB102" s="654"/>
      <c r="AC102" s="654"/>
      <c r="AD102" s="654"/>
      <c r="AE102" s="382" t="s">
        <v>1156</v>
      </c>
      <c r="AF102" s="382"/>
      <c r="AG102" s="382"/>
      <c r="AH102" s="382"/>
      <c r="AI102" s="382"/>
      <c r="AW102" s="220"/>
      <c r="AX102" s="220"/>
      <c r="AY102" s="220"/>
      <c r="AZ102" s="220"/>
      <c r="BA102" s="220"/>
      <c r="BB102" s="220"/>
      <c r="BC102" s="220"/>
      <c r="BD102" s="220"/>
      <c r="BE102" s="220"/>
      <c r="BF102" s="220"/>
      <c r="BG102" s="220"/>
      <c r="BN102" s="710"/>
      <c r="BO102" s="710"/>
      <c r="BP102" s="710"/>
      <c r="BQ102" s="710"/>
      <c r="BR102" s="710"/>
      <c r="BS102" s="710"/>
      <c r="BT102" s="710"/>
      <c r="BU102" s="710"/>
      <c r="BV102" s="710"/>
      <c r="BW102" s="710"/>
      <c r="BX102" s="710"/>
      <c r="BY102" s="710"/>
      <c r="BZ102" s="710"/>
      <c r="CA102" s="710"/>
      <c r="CB102" s="710"/>
      <c r="CC102" s="710"/>
      <c r="CD102" s="710"/>
      <c r="CE102" s="710"/>
      <c r="CF102" s="710"/>
      <c r="CG102" s="710"/>
      <c r="CH102" s="710"/>
      <c r="CI102" s="710"/>
    </row>
    <row r="103" spans="2:150" s="261" customFormat="1" ht="10.5" customHeight="1" thickBot="1">
      <c r="B103" s="220"/>
      <c r="C103" s="220"/>
      <c r="D103" s="220"/>
      <c r="L103" s="392"/>
      <c r="M103" s="392"/>
      <c r="N103" s="392"/>
      <c r="O103" s="392"/>
      <c r="P103" s="392"/>
      <c r="Q103" s="392"/>
      <c r="R103" s="392"/>
      <c r="S103" s="392"/>
      <c r="T103" s="392"/>
      <c r="U103" s="354"/>
      <c r="V103" s="354"/>
      <c r="W103" s="354"/>
      <c r="X103" s="354"/>
      <c r="Y103" s="355"/>
      <c r="Z103" s="355"/>
      <c r="AA103" s="355"/>
      <c r="AB103" s="355"/>
      <c r="AC103" s="355"/>
      <c r="AD103" s="355"/>
      <c r="AE103" s="382"/>
      <c r="AF103" s="382"/>
      <c r="AG103" s="382"/>
      <c r="AH103" s="382"/>
      <c r="AI103" s="382"/>
      <c r="AW103" s="220"/>
      <c r="AX103" s="220"/>
      <c r="AY103" s="220"/>
      <c r="AZ103" s="220"/>
      <c r="BA103" s="220"/>
      <c r="BB103" s="220"/>
      <c r="BC103" s="220"/>
      <c r="BD103" s="220"/>
      <c r="BE103" s="220"/>
      <c r="BF103" s="220"/>
      <c r="BG103" s="220"/>
      <c r="BN103" s="710"/>
      <c r="BO103" s="710"/>
      <c r="BP103" s="710"/>
      <c r="BQ103" s="710"/>
      <c r="BR103" s="710"/>
      <c r="BS103" s="710"/>
      <c r="BT103" s="710"/>
      <c r="BU103" s="710"/>
      <c r="BV103" s="710"/>
      <c r="BW103" s="710"/>
      <c r="BX103" s="710"/>
      <c r="BY103" s="710"/>
      <c r="BZ103" s="710"/>
      <c r="CA103" s="710"/>
      <c r="CB103" s="710"/>
      <c r="CC103" s="710"/>
      <c r="CD103" s="710"/>
      <c r="CE103" s="710"/>
      <c r="CF103" s="710"/>
      <c r="CG103" s="710"/>
      <c r="CH103" s="710"/>
      <c r="CI103" s="710"/>
    </row>
    <row r="104" spans="2:150" s="261" customFormat="1" ht="10.5" customHeight="1" thickBot="1">
      <c r="B104" s="220"/>
      <c r="C104" s="220"/>
      <c r="D104" s="220"/>
      <c r="L104" s="392"/>
      <c r="M104" s="392"/>
      <c r="N104" s="392"/>
      <c r="O104" s="392"/>
      <c r="P104" s="392"/>
      <c r="Q104" s="392"/>
      <c r="R104" s="392"/>
      <c r="S104" s="392"/>
      <c r="T104" s="392"/>
      <c r="U104" s="253"/>
      <c r="V104" s="707"/>
      <c r="W104" s="707"/>
      <c r="X104" s="707"/>
      <c r="Y104" s="379"/>
      <c r="Z104" s="354"/>
      <c r="AA104" s="354"/>
      <c r="AB104" s="354"/>
      <c r="AC104" s="354"/>
      <c r="AD104" s="354"/>
      <c r="AE104" s="382"/>
      <c r="AF104" s="382"/>
      <c r="AG104" s="382"/>
      <c r="AH104" s="382"/>
      <c r="AI104" s="382"/>
      <c r="AW104" s="220"/>
      <c r="AX104" s="220"/>
      <c r="AY104" s="220"/>
      <c r="AZ104" s="220"/>
      <c r="BA104" s="220"/>
      <c r="BB104" s="220"/>
      <c r="BC104" s="220"/>
      <c r="BD104" s="220"/>
      <c r="BE104" s="220"/>
      <c r="BF104" s="220"/>
      <c r="BG104" s="220"/>
      <c r="BN104" s="710"/>
      <c r="BO104" s="710"/>
      <c r="BP104" s="710"/>
      <c r="BQ104" s="710"/>
      <c r="BR104" s="710"/>
      <c r="BS104" s="710"/>
      <c r="BT104" s="710"/>
      <c r="BU104" s="710"/>
      <c r="BV104" s="710"/>
      <c r="BW104" s="710"/>
      <c r="BX104" s="710"/>
      <c r="BY104" s="710"/>
      <c r="BZ104" s="710"/>
      <c r="CA104" s="710"/>
      <c r="CB104" s="710"/>
      <c r="CC104" s="710"/>
      <c r="CD104" s="710"/>
      <c r="CE104" s="710"/>
      <c r="CF104" s="710"/>
      <c r="CG104" s="710"/>
      <c r="CH104" s="710"/>
      <c r="CI104" s="710"/>
    </row>
    <row r="105" spans="2:150" s="261" customFormat="1" ht="10.5" customHeight="1">
      <c r="B105" s="220"/>
      <c r="C105" s="220"/>
      <c r="D105" s="220"/>
      <c r="L105" s="410" t="s">
        <v>1409</v>
      </c>
      <c r="M105" s="410"/>
      <c r="N105" s="410"/>
      <c r="O105" s="410"/>
      <c r="P105" s="410"/>
      <c r="Q105" s="410"/>
      <c r="R105" s="410"/>
      <c r="S105" s="410"/>
      <c r="T105" s="410"/>
      <c r="U105" s="220"/>
      <c r="V105" s="708"/>
      <c r="W105" s="708"/>
      <c r="X105" s="709"/>
      <c r="Y105" s="691" t="s">
        <v>1404</v>
      </c>
      <c r="Z105" s="691"/>
      <c r="AA105" s="691"/>
      <c r="AB105" s="691"/>
      <c r="AC105" s="691"/>
      <c r="AD105" s="691"/>
      <c r="AE105" s="297"/>
      <c r="AF105" s="297"/>
      <c r="AG105" s="220"/>
      <c r="AW105" s="220"/>
      <c r="AX105" s="220"/>
      <c r="AY105" s="220"/>
      <c r="AZ105" s="220"/>
      <c r="BA105" s="220"/>
      <c r="BB105" s="220"/>
      <c r="BC105" s="220"/>
      <c r="BD105" s="220"/>
      <c r="BE105" s="220"/>
      <c r="BF105" s="220"/>
      <c r="BG105" s="220"/>
      <c r="BN105" s="710"/>
      <c r="BO105" s="710"/>
      <c r="BP105" s="710"/>
      <c r="BQ105" s="710"/>
      <c r="BR105" s="710"/>
      <c r="BS105" s="710"/>
      <c r="BT105" s="710"/>
      <c r="BU105" s="710"/>
      <c r="BV105" s="710"/>
      <c r="BW105" s="710"/>
      <c r="BX105" s="710"/>
      <c r="BY105" s="710"/>
      <c r="BZ105" s="710"/>
      <c r="CA105" s="710"/>
      <c r="CB105" s="710"/>
      <c r="CC105" s="710"/>
      <c r="CD105" s="710"/>
      <c r="CE105" s="710"/>
      <c r="CF105" s="710"/>
      <c r="CG105" s="710"/>
      <c r="CH105" s="710"/>
      <c r="CI105" s="710"/>
      <c r="EE105" s="366"/>
    </row>
    <row r="106" spans="2:150" s="261" customFormat="1" ht="10.5" customHeight="1">
      <c r="B106" s="220"/>
      <c r="C106" s="220"/>
      <c r="D106" s="220"/>
      <c r="L106" s="410"/>
      <c r="M106" s="410"/>
      <c r="N106" s="410"/>
      <c r="O106" s="410"/>
      <c r="P106" s="410"/>
      <c r="Q106" s="410"/>
      <c r="R106" s="410"/>
      <c r="S106" s="410"/>
      <c r="T106" s="410"/>
      <c r="U106" s="253"/>
      <c r="V106" s="253"/>
      <c r="W106" s="253"/>
      <c r="X106" s="253"/>
      <c r="Y106" s="691"/>
      <c r="Z106" s="691"/>
      <c r="AA106" s="691"/>
      <c r="AB106" s="691"/>
      <c r="AC106" s="691"/>
      <c r="AD106" s="691"/>
      <c r="AE106" s="253"/>
      <c r="AF106" s="253"/>
      <c r="AG106" s="253"/>
      <c r="AW106" s="220"/>
      <c r="AX106" s="220"/>
      <c r="AY106" s="220"/>
      <c r="AZ106" s="220"/>
      <c r="BA106" s="220"/>
      <c r="BB106" s="220"/>
      <c r="BC106" s="220"/>
      <c r="BD106" s="220"/>
      <c r="BE106" s="220"/>
      <c r="BF106" s="220"/>
      <c r="BG106" s="220"/>
    </row>
    <row r="107" spans="2:150" s="225" customFormat="1" ht="2.25" customHeight="1">
      <c r="B107" s="220"/>
      <c r="C107" s="263"/>
      <c r="D107" s="263"/>
      <c r="E107" s="263"/>
      <c r="F107" s="263"/>
      <c r="G107" s="263"/>
      <c r="H107" s="263"/>
      <c r="I107" s="263"/>
      <c r="J107" s="263"/>
      <c r="K107" s="263"/>
      <c r="L107" s="410"/>
      <c r="M107" s="410"/>
      <c r="N107" s="410"/>
      <c r="O107" s="410"/>
      <c r="P107" s="410"/>
      <c r="Q107" s="410"/>
      <c r="R107" s="410"/>
      <c r="S107" s="410"/>
      <c r="T107" s="410"/>
      <c r="U107" s="253"/>
      <c r="V107" s="253"/>
      <c r="W107" s="253"/>
      <c r="X107" s="253"/>
      <c r="Y107" s="253"/>
      <c r="Z107" s="253"/>
      <c r="AA107" s="253"/>
      <c r="AB107" s="253"/>
      <c r="AC107" s="253"/>
      <c r="AD107" s="253"/>
      <c r="AE107" s="253"/>
      <c r="AF107" s="253"/>
      <c r="AG107" s="253"/>
      <c r="AH107" s="220"/>
      <c r="AI107" s="220"/>
      <c r="AJ107" s="220"/>
      <c r="AK107" s="220"/>
      <c r="AL107" s="220"/>
      <c r="AM107" s="220"/>
      <c r="AN107" s="220"/>
      <c r="AO107" s="220"/>
      <c r="AP107" s="220"/>
      <c r="AQ107" s="220"/>
      <c r="AR107" s="220"/>
      <c r="AS107" s="220"/>
      <c r="AT107" s="220"/>
      <c r="AU107" s="220"/>
      <c r="AV107" s="220"/>
      <c r="AW107" s="220"/>
      <c r="AX107" s="220"/>
      <c r="AY107" s="220"/>
      <c r="AZ107" s="220"/>
      <c r="BA107" s="220"/>
      <c r="BB107" s="220"/>
      <c r="BC107" s="220"/>
      <c r="BD107" s="220"/>
      <c r="BE107" s="220"/>
      <c r="BF107" s="220"/>
      <c r="BG107" s="220"/>
    </row>
    <row r="108" spans="2:150" ht="9" customHeight="1">
      <c r="AX108" s="225"/>
      <c r="BH108" s="265"/>
      <c r="EG108" s="264"/>
      <c r="EH108" s="264"/>
      <c r="EI108" s="264"/>
      <c r="EJ108" s="264"/>
      <c r="EK108" s="264"/>
      <c r="EL108" s="264"/>
      <c r="EM108" s="264"/>
      <c r="EN108" s="264"/>
      <c r="EO108" s="264"/>
      <c r="EP108" s="264"/>
      <c r="EQ108" s="264"/>
      <c r="ER108" s="264"/>
      <c r="ES108" s="264"/>
      <c r="ET108" s="264"/>
    </row>
    <row r="109" spans="2:150" ht="9" customHeight="1">
      <c r="AX109" s="225"/>
      <c r="AY109" s="225"/>
      <c r="AZ109" s="225"/>
      <c r="BA109" s="225"/>
      <c r="BB109" s="225"/>
      <c r="BC109" s="225"/>
      <c r="BD109" s="225"/>
      <c r="BH109" s="266"/>
      <c r="EG109" s="264"/>
      <c r="EH109" s="264"/>
      <c r="EI109" s="264"/>
      <c r="EJ109" s="264"/>
      <c r="EK109" s="264"/>
      <c r="EL109" s="264"/>
      <c r="EM109" s="264"/>
      <c r="EN109" s="264"/>
      <c r="EO109" s="264"/>
      <c r="EP109" s="264"/>
      <c r="EQ109" s="264"/>
      <c r="ER109" s="264"/>
      <c r="ES109" s="264"/>
      <c r="ET109" s="264"/>
    </row>
    <row r="110" spans="2:150" ht="9" customHeight="1">
      <c r="AX110" s="225"/>
      <c r="AY110" s="225"/>
      <c r="AZ110" s="225"/>
      <c r="BA110" s="225"/>
      <c r="BB110" s="225"/>
      <c r="BC110" s="225"/>
      <c r="BD110" s="225"/>
      <c r="BH110" s="266"/>
    </row>
    <row r="111" spans="2:150" ht="9" customHeight="1">
      <c r="AZ111" s="225"/>
      <c r="BA111" s="225"/>
      <c r="BB111" s="225"/>
      <c r="BC111" s="225"/>
      <c r="BD111" s="225"/>
      <c r="BH111" s="266"/>
    </row>
    <row r="112" spans="2:150" ht="9" customHeight="1">
      <c r="BD112" s="267"/>
      <c r="BH112" s="266"/>
      <c r="DT112" s="262"/>
      <c r="DU112" s="262"/>
      <c r="DV112" s="262"/>
      <c r="DW112" s="262"/>
      <c r="DX112" s="262"/>
      <c r="DY112" s="262"/>
    </row>
    <row r="113" spans="4:194" ht="9" customHeight="1">
      <c r="BH113" s="266"/>
    </row>
    <row r="114" spans="4:194" s="253" customFormat="1" ht="9" customHeight="1">
      <c r="AX114" s="220"/>
      <c r="AY114" s="220"/>
      <c r="AZ114" s="220"/>
      <c r="BA114" s="220"/>
      <c r="BB114" s="220"/>
      <c r="BC114" s="220"/>
      <c r="BD114" s="220"/>
      <c r="BE114" s="220"/>
      <c r="BF114" s="220"/>
      <c r="BG114" s="220"/>
      <c r="BH114" s="220"/>
      <c r="BI114" s="220"/>
      <c r="BJ114" s="220"/>
      <c r="BK114" s="220"/>
      <c r="BL114" s="220"/>
      <c r="BM114" s="220"/>
      <c r="BN114" s="220"/>
      <c r="BO114" s="220"/>
      <c r="BP114" s="220"/>
      <c r="BQ114" s="220"/>
      <c r="BR114" s="220"/>
      <c r="BS114" s="220"/>
      <c r="BT114" s="220"/>
      <c r="BU114" s="220"/>
      <c r="BV114" s="220"/>
      <c r="BW114" s="220"/>
      <c r="BX114" s="220"/>
      <c r="BY114" s="220"/>
      <c r="BZ114" s="220"/>
      <c r="CA114" s="220"/>
      <c r="CB114" s="220"/>
      <c r="CC114" s="220"/>
      <c r="CD114" s="220"/>
      <c r="CE114" s="220"/>
      <c r="CF114" s="220"/>
      <c r="CG114" s="220"/>
      <c r="CH114" s="220"/>
      <c r="CI114" s="220"/>
      <c r="CJ114" s="220"/>
      <c r="CK114" s="220"/>
      <c r="CL114" s="220"/>
      <c r="CM114" s="220"/>
      <c r="CN114" s="220"/>
      <c r="CO114" s="220"/>
      <c r="CP114" s="220"/>
      <c r="CQ114" s="266"/>
      <c r="CR114" s="266"/>
      <c r="CS114" s="266"/>
      <c r="CT114" s="266"/>
      <c r="CU114" s="266"/>
      <c r="CV114" s="266"/>
      <c r="CW114" s="266"/>
      <c r="CX114" s="266"/>
      <c r="CY114" s="266"/>
      <c r="CZ114" s="266"/>
      <c r="FR114" s="293"/>
      <c r="FS114" s="293"/>
      <c r="FT114" s="293"/>
      <c r="FU114" s="293"/>
      <c r="FV114" s="293"/>
      <c r="FW114" s="293"/>
      <c r="FX114" s="293"/>
      <c r="FY114" s="293"/>
      <c r="FZ114" s="293"/>
      <c r="GA114" s="271"/>
      <c r="GB114" s="271"/>
      <c r="GC114" s="220"/>
      <c r="GD114" s="220"/>
      <c r="GE114" s="294"/>
      <c r="GF114" s="294"/>
      <c r="GG114" s="294"/>
      <c r="GH114" s="294"/>
      <c r="GI114" s="294"/>
      <c r="GJ114" s="294"/>
      <c r="GK114" s="293"/>
      <c r="GL114" s="293"/>
    </row>
    <row r="115" spans="4:194" s="253" customFormat="1" ht="9" customHeight="1">
      <c r="AX115" s="220"/>
      <c r="AY115" s="220"/>
      <c r="AZ115" s="220"/>
      <c r="BA115" s="220"/>
      <c r="BB115" s="220"/>
      <c r="BC115" s="220"/>
      <c r="BD115" s="220"/>
      <c r="BE115" s="220"/>
      <c r="BF115" s="220"/>
      <c r="BG115" s="220"/>
      <c r="BH115" s="220"/>
      <c r="BI115" s="220"/>
      <c r="BJ115" s="220"/>
      <c r="BK115" s="220"/>
      <c r="BL115" s="220"/>
      <c r="BM115" s="220"/>
      <c r="BN115" s="220"/>
      <c r="BO115" s="220"/>
      <c r="BP115" s="220"/>
      <c r="BQ115" s="220"/>
      <c r="BR115" s="220"/>
      <c r="BS115" s="220"/>
      <c r="BT115" s="220"/>
      <c r="BU115" s="220"/>
      <c r="BV115" s="220"/>
      <c r="BW115" s="220"/>
      <c r="BX115" s="220"/>
      <c r="BY115" s="220"/>
      <c r="BZ115" s="220"/>
      <c r="CA115" s="220"/>
      <c r="CB115" s="220"/>
      <c r="CC115" s="220"/>
      <c r="CD115" s="220"/>
      <c r="CE115" s="220"/>
      <c r="CF115" s="220"/>
      <c r="CG115" s="220"/>
      <c r="CH115" s="220"/>
      <c r="CI115" s="220"/>
      <c r="CJ115" s="220"/>
      <c r="CK115" s="220"/>
      <c r="CL115" s="220"/>
      <c r="CM115" s="220"/>
      <c r="CN115" s="220"/>
      <c r="CO115" s="220"/>
      <c r="CP115" s="220"/>
      <c r="CQ115" s="220"/>
      <c r="CR115" s="220"/>
      <c r="CS115" s="266"/>
      <c r="CT115" s="266"/>
      <c r="CU115" s="266"/>
      <c r="CV115" s="220"/>
      <c r="CW115" s="220"/>
      <c r="CX115" s="220"/>
      <c r="CY115" s="220"/>
      <c r="CZ115" s="220"/>
      <c r="FR115" s="293"/>
      <c r="FS115" s="293"/>
      <c r="FT115" s="293"/>
      <c r="FU115" s="293"/>
      <c r="FV115" s="293"/>
      <c r="FW115" s="293"/>
      <c r="FX115" s="293"/>
      <c r="FY115" s="293"/>
      <c r="FZ115" s="293"/>
    </row>
    <row r="116" spans="4:194" s="253" customFormat="1" ht="9" customHeight="1">
      <c r="AX116" s="220"/>
      <c r="AY116" s="220"/>
      <c r="AZ116" s="220"/>
      <c r="BA116" s="220"/>
      <c r="BB116" s="220"/>
      <c r="BC116" s="220"/>
      <c r="BD116" s="220"/>
      <c r="BE116" s="220"/>
      <c r="BF116" s="220"/>
      <c r="BG116" s="220"/>
      <c r="BH116" s="220"/>
      <c r="BI116" s="220"/>
      <c r="BJ116" s="220"/>
      <c r="BK116" s="220"/>
      <c r="BL116" s="220"/>
      <c r="BM116" s="220"/>
      <c r="BN116" s="220"/>
      <c r="BO116" s="220"/>
      <c r="BP116" s="220"/>
      <c r="BQ116" s="220"/>
      <c r="BR116" s="220"/>
      <c r="BS116" s="220"/>
      <c r="BT116" s="220"/>
      <c r="BU116" s="220"/>
      <c r="BV116" s="220"/>
      <c r="BW116" s="220"/>
      <c r="BX116" s="220"/>
      <c r="BY116" s="220"/>
      <c r="BZ116" s="220"/>
      <c r="CA116" s="220"/>
      <c r="CB116" s="220"/>
      <c r="CC116" s="220"/>
      <c r="CD116" s="220"/>
      <c r="CE116" s="220"/>
      <c r="CF116" s="220"/>
      <c r="CG116" s="220"/>
      <c r="CH116" s="220"/>
      <c r="CI116" s="220"/>
      <c r="CJ116" s="220"/>
      <c r="CK116" s="220"/>
      <c r="CL116" s="220"/>
      <c r="CM116" s="220"/>
      <c r="CN116" s="220"/>
      <c r="CO116" s="220"/>
      <c r="CP116" s="220"/>
      <c r="CQ116" s="220"/>
      <c r="CR116" s="220"/>
      <c r="CS116" s="266"/>
      <c r="CT116" s="266"/>
      <c r="CU116" s="266"/>
      <c r="CV116" s="220"/>
      <c r="CW116" s="220"/>
      <c r="CX116" s="220"/>
      <c r="CY116" s="220"/>
      <c r="CZ116" s="220"/>
      <c r="DA116" s="266"/>
      <c r="DB116" s="266"/>
      <c r="DC116" s="266"/>
    </row>
    <row r="117" spans="4:194" s="253" customFormat="1" ht="9" customHeight="1">
      <c r="AX117" s="220"/>
      <c r="AY117" s="220"/>
      <c r="AZ117" s="220"/>
      <c r="BA117" s="220"/>
      <c r="BB117" s="220"/>
      <c r="BC117" s="220"/>
      <c r="BD117" s="220"/>
      <c r="BE117" s="220"/>
      <c r="BF117" s="220"/>
      <c r="BG117" s="220"/>
      <c r="BH117" s="220"/>
      <c r="BI117" s="220"/>
      <c r="BJ117" s="220"/>
      <c r="BK117" s="220"/>
      <c r="BL117" s="220"/>
      <c r="BM117" s="220"/>
      <c r="BN117" s="220"/>
      <c r="BO117" s="220"/>
      <c r="BP117" s="220"/>
      <c r="BQ117" s="220"/>
      <c r="BR117" s="220"/>
      <c r="BS117" s="220"/>
      <c r="BT117" s="220"/>
      <c r="BU117" s="220"/>
      <c r="BV117" s="220"/>
      <c r="BW117" s="220"/>
      <c r="BX117" s="220"/>
      <c r="BY117" s="220"/>
      <c r="BZ117" s="220"/>
      <c r="CA117" s="220"/>
      <c r="CB117" s="220"/>
      <c r="CC117" s="220"/>
      <c r="CD117" s="220"/>
      <c r="CE117" s="220"/>
      <c r="CF117" s="220"/>
      <c r="CG117" s="220"/>
      <c r="CH117" s="220"/>
      <c r="CI117" s="220"/>
      <c r="CJ117" s="220"/>
      <c r="CK117" s="220"/>
      <c r="CL117" s="220"/>
      <c r="CM117" s="220"/>
      <c r="CN117" s="220"/>
      <c r="CO117" s="220"/>
      <c r="CP117" s="220"/>
      <c r="CQ117" s="220"/>
      <c r="CR117" s="220"/>
      <c r="CS117" s="266"/>
      <c r="CT117" s="266"/>
      <c r="CU117" s="266"/>
      <c r="CV117" s="220"/>
      <c r="CW117" s="220"/>
      <c r="CX117" s="220"/>
      <c r="CY117" s="220"/>
      <c r="CZ117" s="220"/>
      <c r="DA117" s="266"/>
      <c r="DB117" s="266"/>
      <c r="DC117" s="266"/>
      <c r="FL117" s="220"/>
      <c r="FM117" s="220"/>
      <c r="FN117" s="220"/>
      <c r="FO117" s="220"/>
      <c r="FP117" s="220"/>
      <c r="FQ117" s="220"/>
      <c r="FR117" s="220"/>
      <c r="FS117" s="220"/>
      <c r="FT117" s="220"/>
      <c r="FU117" s="220"/>
      <c r="FV117" s="220"/>
      <c r="FW117" s="220"/>
      <c r="FX117" s="220"/>
      <c r="FY117" s="220"/>
      <c r="FZ117" s="220"/>
      <c r="GA117" s="220"/>
      <c r="GB117" s="220"/>
      <c r="GC117" s="220"/>
      <c r="GD117" s="220"/>
      <c r="GE117" s="220"/>
      <c r="GF117" s="220"/>
      <c r="GG117" s="220"/>
      <c r="GH117" s="220"/>
      <c r="GI117" s="220"/>
      <c r="GJ117" s="220"/>
      <c r="GK117" s="220"/>
      <c r="GL117" s="220"/>
    </row>
    <row r="118" spans="4:194" s="253" customFormat="1" ht="9" customHeight="1">
      <c r="AX118" s="220"/>
      <c r="AY118" s="220"/>
      <c r="AZ118" s="220"/>
      <c r="BA118" s="220"/>
      <c r="BB118" s="220"/>
      <c r="BC118" s="220"/>
      <c r="BD118" s="220"/>
      <c r="BE118" s="220"/>
      <c r="BF118" s="220"/>
      <c r="BG118" s="220"/>
      <c r="BH118" s="220"/>
      <c r="BI118" s="220"/>
      <c r="BJ118" s="220"/>
      <c r="BK118" s="220"/>
      <c r="BL118" s="220"/>
      <c r="BM118" s="220"/>
      <c r="BN118" s="220"/>
      <c r="BO118" s="220"/>
      <c r="BP118" s="220"/>
      <c r="BQ118" s="220"/>
      <c r="BR118" s="220"/>
      <c r="BS118" s="220"/>
      <c r="BT118" s="220"/>
      <c r="BU118" s="220"/>
      <c r="BV118" s="220"/>
      <c r="BW118" s="220"/>
      <c r="BX118" s="220"/>
      <c r="BY118" s="220"/>
      <c r="BZ118" s="220"/>
      <c r="CA118" s="220"/>
      <c r="CB118" s="220"/>
      <c r="CC118" s="220"/>
      <c r="CD118" s="220"/>
      <c r="CE118" s="220"/>
      <c r="CF118" s="220"/>
      <c r="CG118" s="220"/>
      <c r="CH118" s="220"/>
      <c r="CI118" s="220"/>
      <c r="CJ118" s="220"/>
      <c r="CK118" s="220"/>
      <c r="CL118" s="220"/>
      <c r="CM118" s="220"/>
      <c r="CN118" s="220"/>
      <c r="CO118" s="220"/>
      <c r="CP118" s="220"/>
      <c r="CQ118" s="220"/>
      <c r="CR118" s="220"/>
      <c r="CS118" s="220"/>
      <c r="CT118" s="220"/>
      <c r="CU118" s="220"/>
      <c r="CV118" s="220"/>
      <c r="CW118" s="220"/>
      <c r="CX118" s="220"/>
      <c r="CY118" s="220"/>
      <c r="CZ118" s="220"/>
      <c r="DA118" s="220"/>
      <c r="DB118" s="220"/>
      <c r="DC118" s="220"/>
      <c r="FL118" s="220"/>
      <c r="FM118" s="220"/>
      <c r="FN118" s="220"/>
      <c r="FO118" s="220"/>
      <c r="FP118" s="220"/>
      <c r="FQ118" s="220"/>
      <c r="FR118" s="220"/>
      <c r="FS118" s="220"/>
      <c r="FT118" s="220"/>
      <c r="FU118" s="220"/>
      <c r="FV118" s="220"/>
      <c r="FW118" s="220"/>
      <c r="FX118" s="220"/>
      <c r="FY118" s="220"/>
      <c r="FZ118" s="220"/>
      <c r="GA118" s="220"/>
      <c r="GB118" s="220"/>
      <c r="GC118" s="220"/>
      <c r="GD118" s="220"/>
      <c r="GE118" s="220"/>
      <c r="GF118" s="220"/>
      <c r="GG118" s="220"/>
      <c r="GH118" s="220"/>
      <c r="GI118" s="220"/>
      <c r="GJ118" s="220"/>
      <c r="GK118" s="220"/>
      <c r="GL118" s="220"/>
    </row>
    <row r="119" spans="4:194" s="253" customFormat="1" ht="9" customHeight="1">
      <c r="AX119" s="220"/>
      <c r="AY119" s="220"/>
      <c r="AZ119" s="220"/>
      <c r="BA119" s="220"/>
      <c r="BB119" s="220"/>
      <c r="BC119" s="220"/>
      <c r="BD119" s="220"/>
      <c r="BE119" s="220"/>
      <c r="BF119" s="220"/>
      <c r="BG119" s="220"/>
      <c r="BH119" s="220"/>
      <c r="BI119" s="220"/>
      <c r="BJ119" s="220"/>
      <c r="BK119" s="220"/>
      <c r="BL119" s="220"/>
      <c r="BM119" s="220"/>
      <c r="BN119" s="220"/>
      <c r="BO119" s="220"/>
      <c r="BP119" s="220"/>
      <c r="BQ119" s="220"/>
      <c r="BR119" s="220"/>
      <c r="BS119" s="220"/>
      <c r="BT119" s="220"/>
      <c r="BU119" s="220"/>
      <c r="BV119" s="220"/>
      <c r="BW119" s="220"/>
      <c r="BX119" s="220"/>
      <c r="BY119" s="220"/>
      <c r="BZ119" s="220"/>
      <c r="CA119" s="220"/>
      <c r="CB119" s="220"/>
      <c r="CC119" s="220"/>
      <c r="CD119" s="220"/>
      <c r="CE119" s="220"/>
      <c r="CF119" s="220"/>
      <c r="CG119" s="220"/>
      <c r="CH119" s="220"/>
      <c r="CI119" s="220"/>
      <c r="CJ119" s="220"/>
      <c r="CK119" s="220"/>
      <c r="CL119" s="220"/>
      <c r="CM119" s="220"/>
      <c r="CN119" s="220"/>
      <c r="CO119" s="220"/>
      <c r="CP119" s="220"/>
      <c r="CQ119" s="220"/>
      <c r="CR119" s="220"/>
      <c r="CS119" s="220"/>
      <c r="CT119" s="220"/>
      <c r="CU119" s="220"/>
      <c r="CV119" s="220"/>
      <c r="CW119" s="220"/>
      <c r="CX119" s="220"/>
      <c r="CY119" s="220"/>
      <c r="CZ119" s="220"/>
      <c r="DA119" s="220"/>
      <c r="DB119" s="220"/>
      <c r="DC119" s="220"/>
      <c r="FL119" s="220"/>
      <c r="FM119" s="220"/>
      <c r="FN119" s="220"/>
      <c r="FO119" s="220"/>
      <c r="FP119" s="220"/>
      <c r="FQ119" s="220"/>
      <c r="FR119" s="220"/>
      <c r="FS119" s="220"/>
      <c r="FT119" s="220"/>
      <c r="FU119" s="220"/>
      <c r="FV119" s="220"/>
      <c r="FW119" s="220"/>
      <c r="FX119" s="220"/>
      <c r="FY119" s="220"/>
      <c r="FZ119" s="220"/>
      <c r="GA119" s="220"/>
      <c r="GB119" s="220"/>
      <c r="GC119" s="220"/>
      <c r="GD119" s="220"/>
      <c r="GE119" s="220"/>
      <c r="GF119" s="220"/>
      <c r="GG119" s="220"/>
      <c r="GH119" s="220"/>
      <c r="GI119" s="220"/>
      <c r="GJ119" s="220"/>
      <c r="GK119" s="220"/>
      <c r="GL119" s="220"/>
    </row>
    <row r="120" spans="4:194" s="253" customFormat="1" ht="9" customHeight="1">
      <c r="AX120" s="220"/>
      <c r="AY120" s="220"/>
      <c r="AZ120" s="220"/>
      <c r="BA120" s="220"/>
      <c r="BB120" s="220"/>
      <c r="BC120" s="220"/>
      <c r="BD120" s="220"/>
      <c r="BE120" s="220"/>
      <c r="BF120" s="220"/>
      <c r="BG120" s="220"/>
      <c r="BH120" s="220"/>
      <c r="BI120" s="220"/>
      <c r="BJ120" s="220"/>
      <c r="BK120" s="220"/>
      <c r="BL120" s="220"/>
      <c r="BM120" s="220"/>
      <c r="BN120" s="220"/>
      <c r="BO120" s="220"/>
      <c r="BP120" s="220"/>
      <c r="BQ120" s="220"/>
      <c r="BR120" s="220"/>
      <c r="BS120" s="220"/>
      <c r="BT120" s="220"/>
      <c r="BU120" s="220"/>
      <c r="BV120" s="220"/>
      <c r="BW120" s="220"/>
      <c r="BX120" s="220"/>
      <c r="BY120" s="220"/>
      <c r="BZ120" s="220"/>
      <c r="CA120" s="220"/>
      <c r="CB120" s="220"/>
      <c r="CC120" s="220"/>
      <c r="CD120" s="220"/>
      <c r="CE120" s="220"/>
      <c r="CF120" s="220"/>
      <c r="CG120" s="220"/>
      <c r="CH120" s="220"/>
      <c r="CI120" s="220"/>
      <c r="CJ120" s="220"/>
      <c r="CK120" s="220"/>
      <c r="CL120" s="220"/>
      <c r="CM120" s="220"/>
      <c r="CN120" s="220"/>
      <c r="CO120" s="220"/>
      <c r="CP120" s="220"/>
      <c r="CQ120" s="220"/>
      <c r="CR120" s="220"/>
      <c r="CS120" s="220"/>
      <c r="CT120" s="220"/>
      <c r="CU120" s="220"/>
      <c r="CV120" s="220"/>
      <c r="CW120" s="220"/>
      <c r="CX120" s="220"/>
      <c r="CY120" s="220"/>
      <c r="CZ120" s="220"/>
      <c r="DA120" s="220"/>
      <c r="DB120" s="220"/>
      <c r="DC120" s="220"/>
      <c r="FL120" s="220"/>
      <c r="FM120" s="220"/>
      <c r="FN120" s="220"/>
      <c r="FO120" s="220"/>
      <c r="FP120" s="220"/>
      <c r="FQ120" s="220"/>
      <c r="FR120" s="220"/>
      <c r="FS120" s="220"/>
      <c r="FT120" s="220"/>
      <c r="FU120" s="220"/>
      <c r="FV120" s="220"/>
      <c r="FW120" s="220"/>
      <c r="FX120" s="220"/>
      <c r="FY120" s="220"/>
      <c r="FZ120" s="220"/>
      <c r="GA120" s="220"/>
      <c r="GB120" s="220"/>
      <c r="GC120" s="220"/>
      <c r="GD120" s="220"/>
      <c r="GE120" s="220"/>
      <c r="GF120" s="220"/>
      <c r="GG120" s="220"/>
      <c r="GH120" s="220"/>
      <c r="GI120" s="220"/>
      <c r="GJ120" s="220"/>
      <c r="GK120" s="220"/>
      <c r="GL120" s="220"/>
    </row>
    <row r="121" spans="4:194" s="253" customFormat="1" ht="9" customHeight="1">
      <c r="AX121" s="220"/>
      <c r="AY121" s="220"/>
      <c r="AZ121" s="220"/>
      <c r="BA121" s="220"/>
      <c r="BB121" s="220"/>
      <c r="BC121" s="220"/>
      <c r="BD121" s="220"/>
      <c r="BE121" s="220"/>
      <c r="BF121" s="220"/>
      <c r="BG121" s="220"/>
      <c r="BH121" s="220"/>
      <c r="BI121" s="220"/>
      <c r="BJ121" s="220"/>
      <c r="BK121" s="220"/>
      <c r="BL121" s="220"/>
      <c r="BM121" s="220"/>
      <c r="BN121" s="220"/>
      <c r="BO121" s="220"/>
      <c r="BP121" s="220"/>
      <c r="BQ121" s="220"/>
      <c r="BR121" s="220"/>
      <c r="BS121" s="220"/>
      <c r="BT121" s="220"/>
      <c r="BU121" s="220"/>
      <c r="BV121" s="220"/>
      <c r="BW121" s="220"/>
      <c r="BX121" s="220"/>
      <c r="BY121" s="220"/>
      <c r="BZ121" s="220"/>
      <c r="CA121" s="220"/>
      <c r="CB121" s="220"/>
      <c r="CC121" s="220"/>
      <c r="CD121" s="220"/>
      <c r="CE121" s="220"/>
      <c r="CF121" s="220"/>
      <c r="CG121" s="220"/>
      <c r="CH121" s="220"/>
      <c r="CI121" s="220"/>
      <c r="CJ121" s="220"/>
      <c r="CK121" s="220"/>
      <c r="CL121" s="220"/>
      <c r="CM121" s="220"/>
      <c r="CN121" s="220"/>
      <c r="CO121" s="220"/>
      <c r="CP121" s="220"/>
      <c r="CQ121" s="220"/>
      <c r="CR121" s="220"/>
      <c r="CS121" s="220"/>
      <c r="CT121" s="220"/>
      <c r="CU121" s="220"/>
      <c r="CV121" s="220"/>
      <c r="CW121" s="220"/>
      <c r="CX121" s="220"/>
      <c r="CY121" s="220"/>
      <c r="CZ121" s="220"/>
      <c r="DA121" s="220"/>
      <c r="DB121" s="220"/>
      <c r="DC121" s="220"/>
      <c r="FL121" s="220"/>
      <c r="FM121" s="220"/>
      <c r="FN121" s="220"/>
      <c r="FO121" s="220"/>
      <c r="FP121" s="220"/>
      <c r="FQ121" s="220"/>
      <c r="FR121" s="220"/>
      <c r="FS121" s="220"/>
      <c r="FT121" s="220"/>
      <c r="FU121" s="220"/>
      <c r="FV121" s="220"/>
      <c r="FW121" s="220"/>
      <c r="FX121" s="220"/>
      <c r="FY121" s="220"/>
      <c r="FZ121" s="220"/>
      <c r="GA121" s="220"/>
      <c r="GB121" s="220"/>
      <c r="GC121" s="220"/>
      <c r="GD121" s="220"/>
      <c r="GE121" s="220"/>
      <c r="GF121" s="220"/>
      <c r="GG121" s="220"/>
      <c r="GH121" s="220"/>
      <c r="GI121" s="220"/>
      <c r="GJ121" s="220"/>
      <c r="GK121" s="220"/>
      <c r="GL121" s="220"/>
    </row>
    <row r="122" spans="4:194" s="253" customFormat="1" ht="9" customHeight="1">
      <c r="AX122" s="220"/>
      <c r="AY122" s="220"/>
      <c r="AZ122" s="220"/>
      <c r="BA122" s="220"/>
      <c r="BB122" s="220"/>
      <c r="BC122" s="220"/>
      <c r="BD122" s="220"/>
      <c r="BE122" s="220"/>
      <c r="BF122" s="220"/>
      <c r="BG122" s="220"/>
      <c r="BH122" s="220"/>
      <c r="BI122" s="220"/>
      <c r="BJ122" s="220"/>
      <c r="BK122" s="220"/>
      <c r="BL122" s="220"/>
      <c r="BM122" s="220"/>
      <c r="BN122" s="220"/>
      <c r="BO122" s="220"/>
      <c r="BP122" s="220"/>
      <c r="BQ122" s="220"/>
      <c r="BR122" s="220"/>
      <c r="BS122" s="220"/>
      <c r="BT122" s="220"/>
      <c r="BU122" s="220"/>
      <c r="BV122" s="220"/>
      <c r="BW122" s="220"/>
      <c r="BX122" s="220"/>
      <c r="BY122" s="220"/>
      <c r="BZ122" s="220"/>
      <c r="CA122" s="220"/>
      <c r="CB122" s="220"/>
      <c r="CC122" s="220"/>
      <c r="CD122" s="220"/>
      <c r="CE122" s="220"/>
      <c r="CF122" s="220"/>
      <c r="CG122" s="220"/>
      <c r="CH122" s="220"/>
      <c r="CI122" s="220"/>
      <c r="CJ122" s="220"/>
      <c r="CK122" s="220"/>
      <c r="CL122" s="220"/>
      <c r="CM122" s="220"/>
      <c r="CN122" s="220"/>
      <c r="CO122" s="220"/>
      <c r="CP122" s="220"/>
      <c r="CQ122" s="220"/>
      <c r="CR122" s="220"/>
      <c r="CS122" s="220"/>
      <c r="CT122" s="220"/>
      <c r="CU122" s="220"/>
      <c r="CV122" s="220"/>
      <c r="CW122" s="220"/>
      <c r="CX122" s="220"/>
      <c r="CY122" s="220"/>
      <c r="CZ122" s="220"/>
      <c r="DA122" s="220"/>
      <c r="DB122" s="220"/>
      <c r="DC122" s="220"/>
      <c r="FL122" s="220"/>
      <c r="FM122" s="220"/>
      <c r="FN122" s="220"/>
      <c r="FO122" s="220"/>
      <c r="FP122" s="220"/>
      <c r="FQ122" s="220"/>
      <c r="FR122" s="220"/>
      <c r="FS122" s="220"/>
      <c r="FT122" s="220"/>
      <c r="FU122" s="220"/>
      <c r="FV122" s="220"/>
      <c r="FW122" s="220"/>
      <c r="FX122" s="220"/>
      <c r="FY122" s="220"/>
      <c r="FZ122" s="220"/>
      <c r="GA122" s="220"/>
      <c r="GB122" s="220"/>
      <c r="GC122" s="220"/>
      <c r="GD122" s="220"/>
      <c r="GE122" s="220"/>
      <c r="GF122" s="220"/>
      <c r="GG122" s="220"/>
      <c r="GH122" s="220"/>
      <c r="GI122" s="220"/>
      <c r="GJ122" s="220"/>
      <c r="GK122" s="220"/>
      <c r="GL122" s="220"/>
    </row>
    <row r="124" spans="4:194" ht="9" customHeight="1">
      <c r="CP124" s="253"/>
    </row>
    <row r="125" spans="4:194" ht="9" customHeight="1">
      <c r="D125" s="225"/>
      <c r="E125" s="225"/>
      <c r="F125" s="225"/>
      <c r="G125" s="225"/>
      <c r="H125" s="225"/>
      <c r="I125" s="225"/>
      <c r="J125" s="225"/>
      <c r="K125" s="253"/>
      <c r="L125" s="253"/>
      <c r="M125" s="253"/>
      <c r="N125" s="253"/>
      <c r="O125" s="253"/>
      <c r="P125" s="253"/>
      <c r="Q125" s="253"/>
      <c r="R125" s="225"/>
      <c r="S125" s="225"/>
      <c r="T125" s="225"/>
      <c r="U125" s="225"/>
      <c r="V125" s="225"/>
      <c r="AF125" s="225"/>
      <c r="AG125" s="225"/>
      <c r="AH125" s="225"/>
      <c r="AI125" s="225"/>
      <c r="AJ125" s="225"/>
      <c r="AN125" s="220"/>
    </row>
    <row r="128" spans="4:194" ht="9" customHeight="1">
      <c r="AW128" s="225"/>
      <c r="CN128" s="253"/>
      <c r="CO128" s="253"/>
    </row>
    <row r="129" spans="49:120" ht="9" customHeight="1">
      <c r="AW129" s="225"/>
      <c r="CN129" s="253"/>
      <c r="CO129" s="253"/>
    </row>
    <row r="130" spans="49:120" ht="9" customHeight="1">
      <c r="AW130" s="225"/>
      <c r="CN130" s="253"/>
      <c r="CO130" s="253"/>
    </row>
    <row r="131" spans="49:120" ht="9" customHeight="1">
      <c r="AW131" s="225"/>
      <c r="CN131" s="253"/>
      <c r="CO131" s="253"/>
    </row>
    <row r="132" spans="49:120" ht="9" customHeight="1">
      <c r="CP132" s="253"/>
    </row>
    <row r="134" spans="49:120" ht="9" customHeight="1">
      <c r="CJ134" s="225"/>
      <c r="CK134" s="225"/>
      <c r="CL134" s="225"/>
    </row>
    <row r="135" spans="49:120" ht="9" customHeight="1">
      <c r="CJ135" s="225"/>
      <c r="CK135" s="225"/>
      <c r="CL135" s="225"/>
      <c r="CM135" s="225"/>
    </row>
    <row r="136" spans="49:120" ht="9" customHeight="1">
      <c r="CJ136" s="225"/>
      <c r="CK136" s="225"/>
      <c r="CL136" s="225"/>
      <c r="CM136" s="225"/>
    </row>
    <row r="137" spans="49:120" ht="9" customHeight="1">
      <c r="CJ137" s="225"/>
      <c r="CK137" s="225"/>
      <c r="CL137" s="225"/>
      <c r="CM137" s="225"/>
    </row>
    <row r="138" spans="49:120" ht="9" customHeight="1">
      <c r="CJ138" s="225"/>
      <c r="CK138" s="225"/>
      <c r="CL138" s="225"/>
      <c r="CM138" s="225"/>
      <c r="CN138" s="253"/>
      <c r="CO138" s="253"/>
    </row>
    <row r="139" spans="49:120" ht="9" customHeight="1">
      <c r="CJ139" s="225"/>
      <c r="CK139" s="225"/>
      <c r="CL139" s="225"/>
      <c r="CM139" s="225"/>
      <c r="CN139" s="225"/>
      <c r="CO139" s="225"/>
      <c r="CP139" s="225"/>
    </row>
    <row r="140" spans="49:120" ht="9" customHeight="1">
      <c r="CJ140" s="225"/>
      <c r="CK140" s="225"/>
      <c r="CL140" s="225"/>
      <c r="CM140" s="225"/>
      <c r="CN140" s="225"/>
      <c r="CO140" s="225"/>
      <c r="CP140" s="225"/>
      <c r="CQ140" s="253"/>
      <c r="CR140" s="253"/>
      <c r="CS140" s="253"/>
      <c r="CT140" s="253"/>
      <c r="CU140" s="253"/>
    </row>
    <row r="141" spans="49:120" ht="9" customHeight="1">
      <c r="CJ141" s="225"/>
      <c r="CK141" s="225"/>
      <c r="CL141" s="225"/>
      <c r="CM141" s="225"/>
      <c r="CN141" s="225"/>
      <c r="CO141" s="225"/>
      <c r="CP141" s="225"/>
    </row>
    <row r="142" spans="49:120" ht="9" customHeight="1">
      <c r="CJ142" s="225"/>
      <c r="CK142" s="225"/>
      <c r="CL142" s="225"/>
      <c r="CM142" s="225"/>
      <c r="CN142" s="225"/>
      <c r="CO142" s="225"/>
      <c r="CP142" s="225"/>
      <c r="DH142" s="225"/>
      <c r="DI142" s="226"/>
      <c r="DJ142" s="226"/>
      <c r="DK142" s="226"/>
      <c r="DL142" s="226"/>
      <c r="DM142" s="226"/>
      <c r="DN142" s="226"/>
      <c r="DO142" s="226"/>
      <c r="DP142" s="226"/>
    </row>
    <row r="143" spans="49:120" ht="9" customHeight="1">
      <c r="CJ143" s="225"/>
      <c r="CK143" s="225"/>
      <c r="CL143" s="225"/>
      <c r="CM143" s="225"/>
      <c r="CN143" s="225"/>
      <c r="CO143" s="225"/>
      <c r="CP143" s="225"/>
    </row>
    <row r="144" spans="49:120" ht="9" customHeight="1">
      <c r="CJ144" s="225"/>
      <c r="CK144" s="225"/>
      <c r="CL144" s="225"/>
      <c r="CM144" s="225"/>
      <c r="CN144" s="225"/>
      <c r="CO144" s="225"/>
      <c r="CP144" s="225"/>
    </row>
    <row r="145" spans="2:136" s="253" customFormat="1" ht="9" customHeight="1">
      <c r="B145" s="220"/>
      <c r="C145" s="220"/>
      <c r="D145" s="220"/>
      <c r="E145" s="220"/>
      <c r="F145" s="220"/>
      <c r="G145" s="220"/>
      <c r="H145" s="220"/>
      <c r="I145" s="220"/>
      <c r="J145" s="220"/>
      <c r="K145" s="220"/>
      <c r="L145" s="220"/>
      <c r="M145" s="220"/>
      <c r="N145" s="220"/>
      <c r="O145" s="220"/>
      <c r="P145" s="220"/>
      <c r="Q145" s="220"/>
      <c r="R145" s="220"/>
      <c r="S145" s="220"/>
      <c r="T145" s="220"/>
      <c r="U145" s="220"/>
      <c r="V145" s="220"/>
      <c r="W145" s="220"/>
      <c r="X145" s="220"/>
      <c r="Y145" s="220"/>
      <c r="Z145" s="220"/>
      <c r="AA145" s="220"/>
      <c r="AB145" s="220"/>
      <c r="AC145" s="220"/>
      <c r="AD145" s="220"/>
      <c r="AE145" s="220"/>
      <c r="AF145" s="220"/>
      <c r="AG145" s="220"/>
      <c r="AH145" s="220"/>
      <c r="AI145" s="220"/>
      <c r="AJ145" s="220"/>
      <c r="AK145" s="220"/>
      <c r="AL145" s="220"/>
      <c r="AM145" s="220"/>
      <c r="AN145" s="221"/>
      <c r="AO145" s="220"/>
      <c r="AP145" s="220"/>
      <c r="AQ145" s="220"/>
      <c r="AR145" s="220"/>
      <c r="AS145" s="220"/>
      <c r="AT145" s="220"/>
      <c r="AU145" s="220"/>
      <c r="AV145" s="220"/>
      <c r="AW145" s="220"/>
      <c r="AX145" s="220"/>
      <c r="AY145" s="220"/>
      <c r="AZ145" s="220"/>
      <c r="BA145" s="220"/>
      <c r="BB145" s="220"/>
      <c r="BC145" s="220"/>
      <c r="BD145" s="220"/>
      <c r="BE145" s="220"/>
      <c r="BF145" s="220"/>
      <c r="BG145" s="220"/>
      <c r="BH145" s="220"/>
      <c r="BI145" s="220"/>
      <c r="BJ145" s="220"/>
      <c r="BK145" s="220"/>
      <c r="BL145" s="220"/>
      <c r="BM145" s="220"/>
      <c r="BN145" s="220"/>
      <c r="BO145" s="220"/>
      <c r="BP145" s="220"/>
      <c r="BQ145" s="220"/>
      <c r="BR145" s="220"/>
      <c r="BS145" s="220"/>
      <c r="BT145" s="220"/>
      <c r="BU145" s="220"/>
      <c r="BV145" s="220"/>
      <c r="BW145" s="220"/>
      <c r="BX145" s="220"/>
      <c r="BY145" s="220"/>
      <c r="BZ145" s="220"/>
      <c r="CA145" s="220"/>
      <c r="CB145" s="220"/>
      <c r="CC145" s="220"/>
      <c r="CD145" s="220"/>
      <c r="CE145" s="220"/>
      <c r="CF145" s="220"/>
      <c r="CG145" s="220"/>
      <c r="CH145" s="220"/>
      <c r="CI145" s="220"/>
      <c r="CJ145" s="225"/>
      <c r="CK145" s="225"/>
      <c r="CL145" s="225"/>
      <c r="CM145" s="225"/>
      <c r="CN145" s="225"/>
      <c r="CO145" s="225"/>
      <c r="CP145" s="225"/>
      <c r="CQ145" s="220"/>
      <c r="CR145" s="220"/>
      <c r="CS145" s="220"/>
      <c r="CT145" s="220"/>
      <c r="CU145" s="220"/>
    </row>
    <row r="146" spans="2:136" s="253" customFormat="1" ht="9" customHeight="1">
      <c r="B146" s="220"/>
      <c r="C146" s="220"/>
      <c r="D146" s="220"/>
      <c r="E146" s="220"/>
      <c r="F146" s="220"/>
      <c r="G146" s="220"/>
      <c r="H146" s="220"/>
      <c r="I146" s="220"/>
      <c r="J146" s="220"/>
      <c r="K146" s="220"/>
      <c r="L146" s="220"/>
      <c r="M146" s="220"/>
      <c r="N146" s="220"/>
      <c r="O146" s="220"/>
      <c r="P146" s="220"/>
      <c r="Q146" s="220"/>
      <c r="R146" s="220"/>
      <c r="S146" s="220"/>
      <c r="T146" s="220"/>
      <c r="U146" s="220"/>
      <c r="V146" s="220"/>
      <c r="W146" s="220"/>
      <c r="X146" s="220"/>
      <c r="Y146" s="220"/>
      <c r="Z146" s="220"/>
      <c r="AA146" s="220"/>
      <c r="AB146" s="220"/>
      <c r="AC146" s="220"/>
      <c r="AD146" s="220"/>
      <c r="AE146" s="220"/>
      <c r="AF146" s="220"/>
      <c r="AG146" s="220"/>
      <c r="AH146" s="220"/>
      <c r="AI146" s="220"/>
      <c r="AJ146" s="220"/>
      <c r="AK146" s="220"/>
      <c r="AL146" s="220"/>
      <c r="AM146" s="220"/>
      <c r="AN146" s="221"/>
      <c r="AO146" s="220"/>
      <c r="AP146" s="220"/>
      <c r="AQ146" s="220"/>
      <c r="AR146" s="220"/>
      <c r="AS146" s="220"/>
      <c r="AT146" s="220"/>
      <c r="AU146" s="220"/>
      <c r="AV146" s="220"/>
      <c r="AW146" s="220"/>
      <c r="AX146" s="220"/>
      <c r="AY146" s="220"/>
      <c r="AZ146" s="220"/>
      <c r="BA146" s="220"/>
      <c r="BB146" s="220"/>
      <c r="BC146" s="220"/>
      <c r="BD146" s="220"/>
      <c r="BE146" s="220"/>
      <c r="BF146" s="220"/>
      <c r="BG146" s="220"/>
      <c r="BH146" s="220"/>
      <c r="BI146" s="220"/>
      <c r="BJ146" s="220"/>
      <c r="BK146" s="220"/>
      <c r="BL146" s="220"/>
      <c r="BM146" s="220"/>
      <c r="BN146" s="220"/>
      <c r="BO146" s="220"/>
      <c r="BP146" s="220"/>
      <c r="BQ146" s="220"/>
      <c r="BR146" s="220"/>
      <c r="BS146" s="220"/>
      <c r="BT146" s="220"/>
      <c r="BU146" s="220"/>
      <c r="BV146" s="220"/>
      <c r="BW146" s="220"/>
      <c r="BX146" s="220"/>
      <c r="BY146" s="220"/>
      <c r="BZ146" s="220"/>
      <c r="CA146" s="220"/>
      <c r="CB146" s="220"/>
      <c r="CC146" s="220"/>
      <c r="CD146" s="220"/>
      <c r="CE146" s="220"/>
      <c r="CF146" s="220"/>
      <c r="CG146" s="220"/>
      <c r="CH146" s="220"/>
      <c r="CI146" s="220"/>
      <c r="CJ146" s="225"/>
      <c r="CK146" s="225"/>
      <c r="CL146" s="225"/>
      <c r="CM146" s="225"/>
      <c r="CN146" s="225"/>
      <c r="CO146" s="225"/>
      <c r="CP146" s="225"/>
      <c r="CQ146" s="220"/>
      <c r="CR146" s="220"/>
      <c r="CS146" s="220"/>
      <c r="CT146" s="220"/>
      <c r="CU146" s="220"/>
      <c r="CV146" s="220"/>
      <c r="CW146" s="220"/>
      <c r="CX146" s="220"/>
      <c r="CY146" s="220"/>
      <c r="CZ146" s="220"/>
      <c r="DA146" s="220"/>
      <c r="DB146" s="220"/>
      <c r="DC146" s="220"/>
      <c r="DD146" s="220"/>
      <c r="DE146" s="220"/>
      <c r="DF146" s="220"/>
      <c r="DG146" s="220"/>
      <c r="DH146" s="220"/>
      <c r="DI146" s="220"/>
      <c r="DJ146" s="220"/>
      <c r="DK146" s="220"/>
      <c r="DL146" s="220"/>
      <c r="DM146" s="220"/>
      <c r="DN146" s="220"/>
      <c r="DO146" s="220"/>
      <c r="DP146" s="220"/>
      <c r="DQ146" s="220"/>
      <c r="DR146" s="220"/>
      <c r="DS146" s="220"/>
      <c r="DT146" s="220"/>
      <c r="DU146" s="220"/>
      <c r="DV146" s="220"/>
      <c r="DW146" s="220"/>
      <c r="DX146" s="220"/>
      <c r="DY146" s="220"/>
    </row>
    <row r="147" spans="2:136" s="253" customFormat="1" ht="9" customHeight="1">
      <c r="B147" s="220"/>
      <c r="C147" s="220"/>
      <c r="D147" s="220"/>
      <c r="E147" s="220"/>
      <c r="F147" s="220"/>
      <c r="G147" s="220"/>
      <c r="H147" s="220"/>
      <c r="I147" s="220"/>
      <c r="J147" s="220"/>
      <c r="K147" s="220"/>
      <c r="L147" s="220"/>
      <c r="M147" s="220"/>
      <c r="N147" s="220"/>
      <c r="O147" s="220"/>
      <c r="P147" s="220"/>
      <c r="Q147" s="220"/>
      <c r="R147" s="220"/>
      <c r="S147" s="220"/>
      <c r="T147" s="220"/>
      <c r="U147" s="220"/>
      <c r="V147" s="220"/>
      <c r="W147" s="220"/>
      <c r="X147" s="220"/>
      <c r="Y147" s="220"/>
      <c r="Z147" s="220"/>
      <c r="AA147" s="220"/>
      <c r="AB147" s="220"/>
      <c r="AC147" s="220"/>
      <c r="AD147" s="220"/>
      <c r="AE147" s="220"/>
      <c r="AF147" s="220"/>
      <c r="AG147" s="220"/>
      <c r="AH147" s="220"/>
      <c r="AI147" s="220"/>
      <c r="AJ147" s="220"/>
      <c r="AK147" s="220"/>
      <c r="AL147" s="220"/>
      <c r="AM147" s="220"/>
      <c r="AN147" s="221"/>
      <c r="AO147" s="220"/>
      <c r="AP147" s="220"/>
      <c r="AQ147" s="220"/>
      <c r="AR147" s="220"/>
      <c r="AS147" s="220"/>
      <c r="AT147" s="220"/>
      <c r="AU147" s="220"/>
      <c r="AV147" s="220"/>
      <c r="AW147" s="220"/>
      <c r="AX147" s="220"/>
      <c r="AY147" s="220"/>
      <c r="AZ147" s="220"/>
      <c r="BA147" s="220"/>
      <c r="BB147" s="220"/>
      <c r="BC147" s="220"/>
      <c r="BD147" s="220"/>
      <c r="BE147" s="220"/>
      <c r="BF147" s="220"/>
      <c r="BG147" s="220"/>
      <c r="BH147" s="220"/>
      <c r="BI147" s="220"/>
      <c r="BJ147" s="220"/>
      <c r="BK147" s="220"/>
      <c r="BL147" s="220"/>
      <c r="BM147" s="220"/>
      <c r="BN147" s="220"/>
      <c r="BO147" s="220"/>
      <c r="BP147" s="220"/>
      <c r="BQ147" s="220"/>
      <c r="BR147" s="220"/>
      <c r="BS147" s="220"/>
      <c r="BT147" s="220"/>
      <c r="BU147" s="220"/>
      <c r="BV147" s="220"/>
      <c r="BW147" s="220"/>
      <c r="BX147" s="220"/>
      <c r="BY147" s="220"/>
      <c r="BZ147" s="220"/>
      <c r="CA147" s="220"/>
      <c r="CB147" s="220"/>
      <c r="CC147" s="220"/>
      <c r="CD147" s="220"/>
      <c r="CE147" s="220"/>
      <c r="CF147" s="220"/>
      <c r="CG147" s="220"/>
      <c r="CH147" s="220"/>
      <c r="CI147" s="220"/>
      <c r="CJ147" s="225"/>
      <c r="CK147" s="225"/>
      <c r="CL147" s="225"/>
      <c r="CM147" s="225"/>
      <c r="CN147" s="225"/>
      <c r="CO147" s="225"/>
      <c r="CP147" s="225"/>
      <c r="CQ147" s="220"/>
      <c r="CR147" s="220"/>
      <c r="CS147" s="220"/>
      <c r="CT147" s="220"/>
      <c r="CU147" s="220"/>
      <c r="CV147" s="220"/>
      <c r="CW147" s="220"/>
      <c r="CX147" s="220"/>
      <c r="CY147" s="220"/>
      <c r="CZ147" s="220"/>
      <c r="DA147" s="220"/>
      <c r="DB147" s="220"/>
      <c r="DC147" s="220"/>
      <c r="DD147" s="220"/>
      <c r="DE147" s="220"/>
      <c r="DF147" s="220"/>
      <c r="DG147" s="220"/>
      <c r="DH147" s="220"/>
      <c r="DI147" s="220"/>
      <c r="DJ147" s="220"/>
      <c r="DK147" s="220"/>
      <c r="DL147" s="220"/>
      <c r="DM147" s="220"/>
      <c r="DN147" s="220"/>
      <c r="DO147" s="220"/>
      <c r="DP147" s="220"/>
      <c r="DQ147" s="220"/>
      <c r="DR147" s="220"/>
      <c r="DS147" s="220"/>
      <c r="DT147" s="220"/>
      <c r="DU147" s="220"/>
      <c r="DV147" s="220"/>
      <c r="DW147" s="220"/>
      <c r="DX147" s="220"/>
      <c r="DY147" s="220"/>
      <c r="DZ147" s="220"/>
      <c r="EA147" s="220"/>
      <c r="EB147" s="220"/>
      <c r="EC147" s="220"/>
      <c r="ED147" s="220"/>
      <c r="EE147" s="220"/>
      <c r="EF147" s="220"/>
    </row>
    <row r="148" spans="2:136" s="253" customFormat="1" ht="9" customHeight="1">
      <c r="B148" s="220"/>
      <c r="C148" s="220"/>
      <c r="D148" s="220"/>
      <c r="E148" s="220"/>
      <c r="F148" s="220"/>
      <c r="G148" s="220"/>
      <c r="H148" s="220"/>
      <c r="I148" s="220"/>
      <c r="J148" s="220"/>
      <c r="K148" s="220"/>
      <c r="L148" s="220"/>
      <c r="M148" s="220"/>
      <c r="N148" s="220"/>
      <c r="O148" s="220"/>
      <c r="P148" s="220"/>
      <c r="Q148" s="220"/>
      <c r="R148" s="220"/>
      <c r="S148" s="220"/>
      <c r="T148" s="220"/>
      <c r="U148" s="220"/>
      <c r="V148" s="220"/>
      <c r="W148" s="220"/>
      <c r="X148" s="220"/>
      <c r="Y148" s="220"/>
      <c r="Z148" s="220"/>
      <c r="AA148" s="220"/>
      <c r="AB148" s="220"/>
      <c r="AC148" s="220"/>
      <c r="AD148" s="220"/>
      <c r="AE148" s="220"/>
      <c r="AF148" s="220"/>
      <c r="AG148" s="220"/>
      <c r="AH148" s="220"/>
      <c r="AI148" s="220"/>
      <c r="AJ148" s="220"/>
      <c r="AK148" s="220"/>
      <c r="AL148" s="220"/>
      <c r="AM148" s="220"/>
      <c r="AN148" s="221"/>
      <c r="AO148" s="220"/>
      <c r="AP148" s="220"/>
      <c r="AQ148" s="220"/>
      <c r="AR148" s="220"/>
      <c r="AS148" s="220"/>
      <c r="AT148" s="220"/>
      <c r="AU148" s="220"/>
      <c r="AV148" s="220"/>
      <c r="AW148" s="220"/>
      <c r="AX148" s="220"/>
      <c r="AY148" s="220"/>
      <c r="AZ148" s="220"/>
      <c r="BA148" s="220"/>
      <c r="BB148" s="220"/>
      <c r="BC148" s="220"/>
      <c r="BD148" s="220"/>
      <c r="BE148" s="220"/>
      <c r="BF148" s="220"/>
      <c r="BG148" s="220"/>
      <c r="BH148" s="220"/>
      <c r="BI148" s="220"/>
      <c r="BJ148" s="220"/>
      <c r="BK148" s="220"/>
      <c r="BL148" s="220"/>
      <c r="BM148" s="220"/>
      <c r="BN148" s="220"/>
      <c r="BO148" s="220"/>
      <c r="BP148" s="220"/>
      <c r="BQ148" s="220"/>
      <c r="BR148" s="220"/>
      <c r="BS148" s="220"/>
      <c r="BT148" s="220"/>
      <c r="BU148" s="220"/>
      <c r="BV148" s="220"/>
      <c r="BW148" s="220"/>
      <c r="BX148" s="220"/>
      <c r="BY148" s="220"/>
      <c r="BZ148" s="220"/>
      <c r="CA148" s="220"/>
      <c r="CB148" s="220"/>
      <c r="CC148" s="220"/>
      <c r="CD148" s="220"/>
      <c r="CE148" s="220"/>
      <c r="CF148" s="220"/>
      <c r="CG148" s="220"/>
      <c r="CH148" s="220"/>
      <c r="CI148" s="220"/>
      <c r="CJ148" s="220"/>
      <c r="CK148" s="220"/>
      <c r="CL148" s="220"/>
      <c r="CM148" s="225"/>
      <c r="CN148" s="225"/>
      <c r="CO148" s="225"/>
      <c r="CP148" s="225"/>
      <c r="CV148" s="220"/>
      <c r="CW148" s="220"/>
      <c r="CX148" s="220"/>
      <c r="CY148" s="220"/>
      <c r="CZ148" s="220"/>
      <c r="DA148" s="220"/>
      <c r="DB148" s="220"/>
      <c r="DC148" s="220"/>
      <c r="DD148" s="220"/>
      <c r="DE148" s="220"/>
      <c r="DF148" s="220"/>
      <c r="DG148" s="220"/>
      <c r="DH148" s="220"/>
      <c r="DI148" s="220"/>
      <c r="DJ148" s="220"/>
      <c r="DK148" s="220"/>
      <c r="DL148" s="220"/>
      <c r="DM148" s="220"/>
      <c r="DN148" s="220"/>
      <c r="DO148" s="220"/>
      <c r="DP148" s="220"/>
      <c r="DQ148" s="220"/>
      <c r="DR148" s="220"/>
      <c r="DS148" s="220"/>
      <c r="DT148" s="220"/>
      <c r="DU148" s="220"/>
      <c r="DV148" s="220"/>
      <c r="DW148" s="220"/>
      <c r="DX148" s="220"/>
    </row>
    <row r="149" spans="2:136" s="253" customFormat="1" ht="9" customHeight="1">
      <c r="B149" s="220"/>
      <c r="C149" s="220"/>
      <c r="D149" s="220"/>
      <c r="E149" s="220"/>
      <c r="F149" s="220"/>
      <c r="G149" s="220"/>
      <c r="H149" s="220"/>
      <c r="I149" s="220"/>
      <c r="J149" s="220"/>
      <c r="K149" s="220"/>
      <c r="L149" s="220"/>
      <c r="M149" s="220"/>
      <c r="N149" s="220"/>
      <c r="O149" s="220"/>
      <c r="P149" s="220"/>
      <c r="Q149" s="220"/>
      <c r="R149" s="220"/>
      <c r="S149" s="220"/>
      <c r="T149" s="220"/>
      <c r="U149" s="220"/>
      <c r="V149" s="220"/>
      <c r="W149" s="220"/>
      <c r="X149" s="220"/>
      <c r="Y149" s="220"/>
      <c r="Z149" s="220"/>
      <c r="AA149" s="220"/>
      <c r="AB149" s="220"/>
      <c r="AC149" s="220"/>
      <c r="AD149" s="220"/>
      <c r="AE149" s="220"/>
      <c r="AF149" s="220"/>
      <c r="AG149" s="220"/>
      <c r="AH149" s="220"/>
      <c r="AI149" s="220"/>
      <c r="AJ149" s="220"/>
      <c r="AK149" s="220"/>
      <c r="AL149" s="220"/>
      <c r="AM149" s="220"/>
      <c r="AN149" s="221"/>
      <c r="AO149" s="220"/>
      <c r="AP149" s="220"/>
      <c r="AQ149" s="220"/>
      <c r="AR149" s="220"/>
      <c r="AS149" s="220"/>
      <c r="AT149" s="220"/>
      <c r="AU149" s="220"/>
      <c r="AV149" s="220"/>
      <c r="AW149" s="220"/>
      <c r="AX149" s="220"/>
      <c r="AY149" s="220"/>
      <c r="AZ149" s="220"/>
      <c r="BA149" s="220"/>
      <c r="BB149" s="220"/>
      <c r="BC149" s="220"/>
      <c r="BD149" s="220"/>
      <c r="BE149" s="220"/>
      <c r="BF149" s="220"/>
      <c r="BG149" s="220"/>
      <c r="BH149" s="220"/>
      <c r="BI149" s="220"/>
      <c r="BJ149" s="220"/>
      <c r="BK149" s="220"/>
      <c r="BL149" s="220"/>
      <c r="BM149" s="220"/>
      <c r="BN149" s="220"/>
      <c r="BO149" s="220"/>
      <c r="BP149" s="220"/>
      <c r="BQ149" s="220"/>
      <c r="BR149" s="220"/>
      <c r="BS149" s="220"/>
      <c r="BT149" s="220"/>
      <c r="BU149" s="220"/>
      <c r="BV149" s="220"/>
      <c r="BW149" s="220"/>
      <c r="BX149" s="220"/>
      <c r="BY149" s="220"/>
      <c r="BZ149" s="220"/>
      <c r="CA149" s="220"/>
      <c r="CB149" s="220"/>
      <c r="CC149" s="220"/>
      <c r="CD149" s="220"/>
      <c r="CE149" s="220"/>
      <c r="CF149" s="220"/>
      <c r="CG149" s="220"/>
      <c r="CH149" s="220"/>
      <c r="CI149" s="220"/>
      <c r="CJ149" s="220"/>
      <c r="CK149" s="220"/>
      <c r="CL149" s="220"/>
      <c r="CM149" s="220"/>
      <c r="CN149" s="225"/>
      <c r="CO149" s="225"/>
      <c r="CP149" s="225"/>
      <c r="CQ149" s="220"/>
      <c r="CR149" s="220"/>
      <c r="CS149" s="220"/>
      <c r="CT149" s="220"/>
      <c r="CU149" s="220"/>
      <c r="CV149" s="220"/>
      <c r="CW149" s="220"/>
      <c r="CX149" s="220"/>
      <c r="CY149" s="220"/>
      <c r="CZ149" s="220"/>
      <c r="DA149" s="220"/>
      <c r="DB149" s="220"/>
      <c r="DC149" s="220"/>
      <c r="DD149" s="220"/>
      <c r="DE149" s="220"/>
      <c r="DF149" s="220"/>
      <c r="DG149" s="220"/>
      <c r="DH149" s="220"/>
      <c r="DI149" s="220"/>
      <c r="DJ149" s="220"/>
    </row>
    <row r="150" spans="2:136" s="253" customFormat="1" ht="9" customHeight="1">
      <c r="B150" s="220"/>
      <c r="C150" s="220"/>
      <c r="D150" s="220"/>
      <c r="E150" s="220"/>
      <c r="F150" s="220"/>
      <c r="G150" s="220"/>
      <c r="H150" s="220"/>
      <c r="I150" s="220"/>
      <c r="J150" s="220"/>
      <c r="K150" s="220"/>
      <c r="L150" s="220"/>
      <c r="M150" s="220"/>
      <c r="N150" s="220"/>
      <c r="O150" s="220"/>
      <c r="P150" s="220"/>
      <c r="Q150" s="220"/>
      <c r="R150" s="220"/>
      <c r="S150" s="220"/>
      <c r="T150" s="220"/>
      <c r="U150" s="220"/>
      <c r="V150" s="220"/>
      <c r="W150" s="220"/>
      <c r="X150" s="220"/>
      <c r="Y150" s="220"/>
      <c r="Z150" s="220"/>
      <c r="AA150" s="220"/>
      <c r="AB150" s="220"/>
      <c r="AC150" s="220"/>
      <c r="AD150" s="220"/>
      <c r="AE150" s="220"/>
      <c r="AF150" s="220"/>
      <c r="AG150" s="220"/>
      <c r="AH150" s="220"/>
      <c r="AI150" s="220"/>
      <c r="AJ150" s="220"/>
      <c r="AK150" s="220"/>
      <c r="AL150" s="220"/>
      <c r="AM150" s="220"/>
      <c r="AN150" s="221"/>
      <c r="AO150" s="220"/>
      <c r="AP150" s="220"/>
      <c r="AQ150" s="220"/>
      <c r="AR150" s="220"/>
      <c r="AS150" s="220"/>
      <c r="AT150" s="220"/>
      <c r="AU150" s="220"/>
      <c r="AV150" s="220"/>
      <c r="AW150" s="220"/>
      <c r="AX150" s="220"/>
      <c r="AY150" s="220"/>
      <c r="AZ150" s="220"/>
      <c r="BA150" s="220"/>
      <c r="BB150" s="220"/>
      <c r="BC150" s="220"/>
      <c r="BD150" s="220"/>
      <c r="BE150" s="220"/>
      <c r="BF150" s="220"/>
      <c r="BG150" s="220"/>
      <c r="BH150" s="220"/>
      <c r="BI150" s="220"/>
      <c r="BJ150" s="220"/>
      <c r="BK150" s="220"/>
      <c r="BL150" s="220"/>
      <c r="BM150" s="220"/>
      <c r="BN150" s="220"/>
      <c r="BO150" s="220"/>
      <c r="BP150" s="220"/>
      <c r="BQ150" s="220"/>
      <c r="BR150" s="220"/>
      <c r="BS150" s="220"/>
      <c r="BT150" s="220"/>
      <c r="BU150" s="220"/>
      <c r="BV150" s="220"/>
      <c r="BW150" s="220"/>
      <c r="BX150" s="220"/>
      <c r="BY150" s="220"/>
      <c r="BZ150" s="220"/>
      <c r="CA150" s="220"/>
      <c r="CB150" s="220"/>
      <c r="CC150" s="220"/>
      <c r="CD150" s="220"/>
      <c r="CE150" s="220"/>
      <c r="CF150" s="220"/>
      <c r="CG150" s="220"/>
      <c r="CH150" s="220"/>
      <c r="CI150" s="220"/>
      <c r="CJ150" s="220"/>
      <c r="CK150" s="220"/>
      <c r="CL150" s="220"/>
      <c r="CM150" s="220"/>
      <c r="CN150" s="225"/>
      <c r="CO150" s="225"/>
      <c r="CP150" s="225"/>
      <c r="CQ150" s="220"/>
      <c r="CR150" s="220"/>
      <c r="CS150" s="220"/>
      <c r="CT150" s="220"/>
      <c r="CU150" s="220"/>
      <c r="CV150" s="220"/>
      <c r="CW150" s="220"/>
      <c r="CX150" s="220"/>
      <c r="CY150" s="220"/>
      <c r="CZ150" s="220"/>
      <c r="DA150" s="220"/>
      <c r="DB150" s="220"/>
      <c r="DC150" s="220"/>
      <c r="DD150" s="220"/>
      <c r="DE150" s="220"/>
      <c r="DF150" s="220"/>
      <c r="DG150" s="220"/>
      <c r="DH150" s="220"/>
      <c r="DI150" s="220"/>
      <c r="DJ150" s="220"/>
    </row>
    <row r="151" spans="2:136" s="253" customFormat="1" ht="9" customHeight="1">
      <c r="B151" s="220"/>
      <c r="C151" s="220"/>
      <c r="D151" s="220"/>
      <c r="E151" s="220"/>
      <c r="F151" s="220"/>
      <c r="G151" s="220"/>
      <c r="H151" s="220"/>
      <c r="I151" s="220"/>
      <c r="J151" s="220"/>
      <c r="K151" s="220"/>
      <c r="L151" s="220"/>
      <c r="M151" s="220"/>
      <c r="N151" s="220"/>
      <c r="O151" s="220"/>
      <c r="P151" s="220"/>
      <c r="Q151" s="220"/>
      <c r="R151" s="220"/>
      <c r="S151" s="220"/>
      <c r="T151" s="220"/>
      <c r="U151" s="220"/>
      <c r="V151" s="220"/>
      <c r="W151" s="220"/>
      <c r="X151" s="220"/>
      <c r="Y151" s="220"/>
      <c r="Z151" s="220"/>
      <c r="AA151" s="220"/>
      <c r="AB151" s="220"/>
      <c r="AC151" s="220"/>
      <c r="AD151" s="220"/>
      <c r="AE151" s="220"/>
      <c r="AF151" s="220"/>
      <c r="AG151" s="220"/>
      <c r="AH151" s="220"/>
      <c r="AI151" s="220"/>
      <c r="AJ151" s="220"/>
      <c r="AK151" s="220"/>
      <c r="AL151" s="220"/>
      <c r="AM151" s="220"/>
      <c r="AN151" s="221"/>
      <c r="AO151" s="220"/>
      <c r="AP151" s="220"/>
      <c r="AQ151" s="220"/>
      <c r="AR151" s="220"/>
      <c r="AS151" s="220"/>
      <c r="AT151" s="220"/>
      <c r="AU151" s="220"/>
      <c r="AV151" s="220"/>
      <c r="AW151" s="220"/>
      <c r="AX151" s="220"/>
      <c r="AY151" s="220"/>
      <c r="AZ151" s="220"/>
      <c r="BA151" s="220"/>
      <c r="BB151" s="220"/>
      <c r="BC151" s="220"/>
      <c r="BD151" s="220"/>
      <c r="BE151" s="220"/>
      <c r="BF151" s="220"/>
      <c r="BG151" s="220"/>
      <c r="BH151" s="220"/>
      <c r="BI151" s="220"/>
      <c r="BJ151" s="220"/>
      <c r="BK151" s="220"/>
      <c r="BL151" s="220"/>
      <c r="BM151" s="220"/>
      <c r="BN151" s="220"/>
      <c r="BO151" s="220"/>
      <c r="BP151" s="220"/>
      <c r="BQ151" s="220"/>
      <c r="BR151" s="220"/>
      <c r="BS151" s="220"/>
      <c r="BT151" s="220"/>
      <c r="BU151" s="220"/>
      <c r="BV151" s="220"/>
      <c r="BW151" s="220"/>
      <c r="BX151" s="220"/>
      <c r="BY151" s="220"/>
      <c r="BZ151" s="220"/>
      <c r="CA151" s="220"/>
      <c r="CB151" s="220"/>
      <c r="CC151" s="220"/>
      <c r="CD151" s="220"/>
      <c r="CE151" s="220"/>
      <c r="CF151" s="220"/>
      <c r="CG151" s="220"/>
      <c r="CH151" s="220"/>
      <c r="CI151" s="220"/>
      <c r="CJ151" s="220"/>
      <c r="CK151" s="220"/>
      <c r="CL151" s="220"/>
      <c r="CM151" s="220"/>
      <c r="CN151" s="220"/>
      <c r="CO151" s="220"/>
      <c r="CP151" s="220"/>
      <c r="CQ151" s="220"/>
      <c r="CR151" s="220"/>
      <c r="CS151" s="220"/>
      <c r="CT151" s="220"/>
      <c r="CU151" s="220"/>
      <c r="CV151" s="220"/>
      <c r="CW151" s="220"/>
      <c r="CX151" s="220"/>
      <c r="CY151" s="220"/>
      <c r="CZ151" s="220"/>
      <c r="DA151" s="220"/>
      <c r="DB151" s="220"/>
      <c r="DC151" s="220"/>
      <c r="DD151" s="220"/>
      <c r="DE151" s="220"/>
      <c r="DF151" s="220"/>
      <c r="DG151" s="220"/>
      <c r="DH151" s="220"/>
      <c r="DI151" s="220"/>
      <c r="DJ151" s="220"/>
    </row>
    <row r="152" spans="2:136" s="253" customFormat="1" ht="9" customHeight="1">
      <c r="B152" s="220"/>
      <c r="C152" s="220"/>
      <c r="D152" s="220"/>
      <c r="E152" s="220"/>
      <c r="F152" s="220"/>
      <c r="G152" s="220"/>
      <c r="H152" s="220"/>
      <c r="I152" s="220"/>
      <c r="J152" s="220"/>
      <c r="K152" s="220"/>
      <c r="L152" s="220"/>
      <c r="M152" s="220"/>
      <c r="N152" s="220"/>
      <c r="O152" s="220"/>
      <c r="P152" s="220"/>
      <c r="Q152" s="220"/>
      <c r="R152" s="220"/>
      <c r="S152" s="220"/>
      <c r="T152" s="220"/>
      <c r="U152" s="220"/>
      <c r="V152" s="220"/>
      <c r="W152" s="220"/>
      <c r="X152" s="220"/>
      <c r="Y152" s="220"/>
      <c r="Z152" s="220"/>
      <c r="AA152" s="220"/>
      <c r="AB152" s="220"/>
      <c r="AC152" s="220"/>
      <c r="AD152" s="220"/>
      <c r="AE152" s="220"/>
      <c r="AF152" s="220"/>
      <c r="AG152" s="220"/>
      <c r="AH152" s="220"/>
      <c r="AI152" s="220"/>
      <c r="AJ152" s="220"/>
      <c r="AK152" s="220"/>
      <c r="AL152" s="220"/>
      <c r="AM152" s="220"/>
      <c r="AN152" s="221"/>
      <c r="AO152" s="220"/>
      <c r="AP152" s="220"/>
      <c r="AQ152" s="220"/>
      <c r="AR152" s="220"/>
      <c r="AS152" s="220"/>
      <c r="AT152" s="220"/>
      <c r="AU152" s="220"/>
      <c r="AV152" s="220"/>
      <c r="AW152" s="220"/>
      <c r="AX152" s="220"/>
      <c r="AY152" s="220"/>
      <c r="AZ152" s="220"/>
      <c r="BA152" s="220"/>
      <c r="BB152" s="220"/>
      <c r="BC152" s="220"/>
      <c r="BD152" s="220"/>
      <c r="BE152" s="220"/>
      <c r="BF152" s="220"/>
      <c r="BG152" s="220"/>
      <c r="BH152" s="220"/>
      <c r="BI152" s="220"/>
      <c r="BJ152" s="220"/>
      <c r="BK152" s="220"/>
      <c r="BL152" s="220"/>
      <c r="BM152" s="220"/>
      <c r="BN152" s="220"/>
      <c r="BO152" s="220"/>
      <c r="BP152" s="220"/>
      <c r="BQ152" s="220"/>
      <c r="BR152" s="220"/>
      <c r="BS152" s="220"/>
      <c r="BT152" s="220"/>
      <c r="BU152" s="220"/>
      <c r="BV152" s="220"/>
      <c r="BW152" s="220"/>
      <c r="BX152" s="220"/>
      <c r="BY152" s="220"/>
      <c r="BZ152" s="220"/>
      <c r="CA152" s="220"/>
      <c r="CB152" s="220"/>
      <c r="CC152" s="220"/>
      <c r="CD152" s="220"/>
      <c r="CE152" s="220"/>
      <c r="CF152" s="220"/>
      <c r="CG152" s="220"/>
      <c r="CH152" s="220"/>
      <c r="CI152" s="220"/>
      <c r="CJ152" s="220"/>
      <c r="CK152" s="220"/>
      <c r="CL152" s="220"/>
      <c r="CM152" s="220"/>
      <c r="CN152" s="220"/>
      <c r="CO152" s="220"/>
      <c r="CP152" s="220"/>
      <c r="CQ152" s="220"/>
      <c r="CR152" s="220"/>
      <c r="CS152" s="220"/>
      <c r="CT152" s="220"/>
      <c r="CU152" s="220"/>
      <c r="CV152" s="220"/>
      <c r="CW152" s="220"/>
      <c r="CX152" s="220"/>
      <c r="CY152" s="220"/>
      <c r="CZ152" s="220"/>
      <c r="DA152" s="220"/>
      <c r="DB152" s="220"/>
      <c r="DC152" s="220"/>
      <c r="DD152" s="220"/>
      <c r="DE152" s="220"/>
      <c r="DF152" s="220"/>
      <c r="DG152" s="220"/>
      <c r="DH152" s="220"/>
      <c r="DI152" s="220"/>
      <c r="DJ152" s="220"/>
    </row>
    <row r="153" spans="2:136" ht="9" customHeight="1">
      <c r="CV153" s="253"/>
      <c r="CW153" s="253"/>
      <c r="CX153" s="253"/>
      <c r="CY153" s="253"/>
      <c r="CZ153" s="253"/>
      <c r="DA153" s="253"/>
      <c r="DB153" s="253"/>
      <c r="DC153" s="253"/>
      <c r="DD153" s="253"/>
      <c r="DE153" s="253"/>
      <c r="DF153" s="253"/>
      <c r="DG153" s="253"/>
      <c r="DH153" s="253"/>
      <c r="DI153" s="253"/>
      <c r="DJ153" s="253"/>
    </row>
    <row r="155" spans="2:136" ht="9" customHeight="1">
      <c r="CQ155" s="253"/>
      <c r="CR155" s="253"/>
      <c r="DM155" s="225"/>
    </row>
    <row r="156" spans="2:136" ht="9" customHeight="1">
      <c r="CQ156" s="225"/>
      <c r="CR156" s="225"/>
      <c r="CS156" s="225"/>
      <c r="CT156" s="225"/>
      <c r="CU156" s="225"/>
    </row>
    <row r="157" spans="2:136" ht="9" customHeight="1">
      <c r="CQ157" s="225"/>
      <c r="CR157" s="225"/>
      <c r="CS157" s="225"/>
      <c r="CT157" s="225"/>
      <c r="CU157" s="225"/>
    </row>
    <row r="159" spans="2:136" ht="9" customHeight="1">
      <c r="CQ159" s="253"/>
      <c r="CR159" s="253"/>
    </row>
    <row r="160" spans="2:136" s="253" customFormat="1" ht="9" customHeight="1">
      <c r="B160" s="220"/>
      <c r="C160" s="220"/>
      <c r="D160" s="220"/>
      <c r="E160" s="220"/>
      <c r="F160" s="220"/>
      <c r="G160" s="220"/>
      <c r="H160" s="220"/>
      <c r="I160" s="220"/>
      <c r="J160" s="220"/>
      <c r="K160" s="220"/>
      <c r="L160" s="220"/>
      <c r="M160" s="220"/>
      <c r="N160" s="220"/>
      <c r="O160" s="220"/>
      <c r="P160" s="220"/>
      <c r="Q160" s="220"/>
      <c r="R160" s="220"/>
      <c r="S160" s="220"/>
      <c r="T160" s="220"/>
      <c r="U160" s="220"/>
      <c r="V160" s="220"/>
      <c r="W160" s="220"/>
      <c r="X160" s="220"/>
      <c r="Y160" s="220"/>
      <c r="Z160" s="220"/>
      <c r="AA160" s="220"/>
      <c r="AB160" s="220"/>
      <c r="AC160" s="220"/>
      <c r="AD160" s="220"/>
      <c r="AE160" s="220"/>
      <c r="AF160" s="220"/>
      <c r="AG160" s="220"/>
      <c r="AH160" s="220"/>
      <c r="AI160" s="220"/>
      <c r="AJ160" s="220"/>
      <c r="AK160" s="220"/>
      <c r="AL160" s="220"/>
      <c r="AM160" s="220"/>
      <c r="AN160" s="221"/>
      <c r="AO160" s="220"/>
      <c r="AP160" s="220"/>
      <c r="AQ160" s="220"/>
      <c r="AR160" s="220"/>
      <c r="AS160" s="220"/>
      <c r="AT160" s="220"/>
      <c r="AU160" s="220"/>
      <c r="AV160" s="220"/>
      <c r="AW160" s="220"/>
      <c r="AX160" s="220"/>
      <c r="AY160" s="220"/>
      <c r="AZ160" s="220"/>
      <c r="BA160" s="220"/>
      <c r="BB160" s="220"/>
      <c r="BC160" s="220"/>
      <c r="BD160" s="220"/>
      <c r="BE160" s="220"/>
      <c r="BF160" s="220"/>
      <c r="BG160" s="220"/>
      <c r="BH160" s="220"/>
      <c r="BI160" s="220"/>
      <c r="BJ160" s="220"/>
      <c r="BK160" s="220"/>
      <c r="BL160" s="220"/>
      <c r="BM160" s="220"/>
      <c r="BN160" s="220"/>
      <c r="BO160" s="220"/>
      <c r="BP160" s="220"/>
      <c r="BQ160" s="220"/>
      <c r="BR160" s="220"/>
      <c r="BS160" s="220"/>
      <c r="BT160" s="220"/>
      <c r="BU160" s="220"/>
      <c r="BV160" s="220"/>
      <c r="BW160" s="220"/>
      <c r="BX160" s="220"/>
      <c r="BY160" s="220"/>
      <c r="BZ160" s="220"/>
      <c r="CA160" s="220"/>
      <c r="CB160" s="220"/>
      <c r="CC160" s="220"/>
      <c r="CD160" s="220"/>
      <c r="CE160" s="220"/>
      <c r="CF160" s="220"/>
      <c r="CG160" s="220"/>
      <c r="CH160" s="220"/>
      <c r="CI160" s="220"/>
      <c r="CJ160" s="220"/>
      <c r="CK160" s="220"/>
      <c r="CL160" s="220"/>
      <c r="CM160" s="220"/>
      <c r="CN160" s="220"/>
      <c r="CO160" s="220"/>
      <c r="CP160" s="220"/>
      <c r="CS160" s="220"/>
      <c r="CT160" s="220"/>
      <c r="CU160" s="220"/>
      <c r="CV160" s="220"/>
      <c r="CW160" s="220"/>
      <c r="CX160" s="220"/>
      <c r="CY160" s="220"/>
      <c r="CZ160" s="220"/>
    </row>
    <row r="161" spans="2:131" s="253" customFormat="1" ht="9" customHeight="1">
      <c r="B161" s="220"/>
      <c r="C161" s="220"/>
      <c r="D161" s="220"/>
      <c r="E161" s="220"/>
      <c r="F161" s="220"/>
      <c r="G161" s="220"/>
      <c r="H161" s="220"/>
      <c r="I161" s="220"/>
      <c r="J161" s="220"/>
      <c r="K161" s="220"/>
      <c r="L161" s="220"/>
      <c r="M161" s="220"/>
      <c r="N161" s="220"/>
      <c r="O161" s="220"/>
      <c r="P161" s="220"/>
      <c r="Q161" s="220"/>
      <c r="R161" s="220"/>
      <c r="S161" s="220"/>
      <c r="T161" s="220"/>
      <c r="U161" s="220"/>
      <c r="V161" s="220"/>
      <c r="W161" s="220"/>
      <c r="X161" s="220"/>
      <c r="Y161" s="220"/>
      <c r="Z161" s="220"/>
      <c r="AA161" s="220"/>
      <c r="AB161" s="220"/>
      <c r="AC161" s="220"/>
      <c r="AD161" s="220"/>
      <c r="AE161" s="220"/>
      <c r="AF161" s="220"/>
      <c r="AG161" s="220"/>
      <c r="AH161" s="220"/>
      <c r="AI161" s="220"/>
      <c r="AJ161" s="220"/>
      <c r="AK161" s="220"/>
      <c r="AL161" s="220"/>
      <c r="AM161" s="220"/>
      <c r="AN161" s="221"/>
      <c r="AO161" s="220"/>
      <c r="AP161" s="220"/>
      <c r="AQ161" s="220"/>
      <c r="AR161" s="220"/>
      <c r="AS161" s="220"/>
      <c r="AT161" s="220"/>
      <c r="AU161" s="220"/>
      <c r="AV161" s="220"/>
      <c r="AW161" s="220"/>
      <c r="AX161" s="220"/>
      <c r="AY161" s="220"/>
      <c r="AZ161" s="220"/>
      <c r="BA161" s="220"/>
      <c r="BB161" s="220"/>
      <c r="BC161" s="220"/>
      <c r="BD161" s="220"/>
      <c r="BE161" s="220"/>
      <c r="BF161" s="220"/>
      <c r="BG161" s="220"/>
      <c r="BH161" s="220"/>
      <c r="BI161" s="220"/>
      <c r="BJ161" s="220"/>
      <c r="BK161" s="220"/>
      <c r="BL161" s="220"/>
      <c r="BM161" s="220"/>
      <c r="BN161" s="220"/>
      <c r="BO161" s="220"/>
      <c r="BP161" s="220"/>
      <c r="BQ161" s="220"/>
      <c r="BR161" s="220"/>
      <c r="BS161" s="220"/>
      <c r="BT161" s="220"/>
      <c r="BU161" s="220"/>
      <c r="BV161" s="220"/>
      <c r="BW161" s="220"/>
      <c r="BX161" s="220"/>
      <c r="BY161" s="220"/>
      <c r="BZ161" s="220"/>
      <c r="CA161" s="220"/>
      <c r="CB161" s="220"/>
      <c r="CC161" s="220"/>
      <c r="CD161" s="220"/>
      <c r="CE161" s="220"/>
      <c r="CF161" s="220"/>
      <c r="CG161" s="220"/>
      <c r="CH161" s="220"/>
      <c r="CI161" s="220"/>
      <c r="CJ161" s="220"/>
      <c r="CK161" s="220"/>
      <c r="CL161" s="220"/>
      <c r="CM161" s="220"/>
      <c r="CN161" s="220"/>
      <c r="CO161" s="220"/>
      <c r="CP161" s="220"/>
      <c r="CS161" s="220"/>
      <c r="CT161" s="220"/>
      <c r="CU161" s="220"/>
      <c r="CV161" s="225"/>
      <c r="CW161" s="225"/>
      <c r="CX161" s="225"/>
      <c r="CY161" s="225"/>
      <c r="CZ161" s="225"/>
      <c r="DA161" s="220"/>
      <c r="DB161" s="220"/>
      <c r="DC161" s="220"/>
      <c r="DD161" s="220"/>
      <c r="DE161" s="220"/>
      <c r="DF161" s="220"/>
      <c r="DG161" s="220"/>
      <c r="DH161" s="220"/>
      <c r="DI161" s="220"/>
      <c r="DJ161" s="220"/>
      <c r="DK161" s="220"/>
      <c r="DL161" s="220"/>
      <c r="DM161" s="220"/>
    </row>
    <row r="162" spans="2:131" s="253" customFormat="1" ht="9" customHeight="1">
      <c r="B162" s="220"/>
      <c r="C162" s="220"/>
      <c r="D162" s="220"/>
      <c r="E162" s="220"/>
      <c r="F162" s="220"/>
      <c r="G162" s="220"/>
      <c r="H162" s="220"/>
      <c r="I162" s="220"/>
      <c r="J162" s="220"/>
      <c r="K162" s="220"/>
      <c r="L162" s="220"/>
      <c r="M162" s="220"/>
      <c r="N162" s="220"/>
      <c r="O162" s="220"/>
      <c r="P162" s="220"/>
      <c r="Q162" s="220"/>
      <c r="R162" s="220"/>
      <c r="S162" s="220"/>
      <c r="T162" s="220"/>
      <c r="U162" s="220"/>
      <c r="V162" s="220"/>
      <c r="W162" s="220"/>
      <c r="X162" s="220"/>
      <c r="Y162" s="220"/>
      <c r="Z162" s="220"/>
      <c r="AA162" s="220"/>
      <c r="AB162" s="220"/>
      <c r="AC162" s="220"/>
      <c r="AD162" s="220"/>
      <c r="AE162" s="220"/>
      <c r="AF162" s="220"/>
      <c r="AG162" s="220"/>
      <c r="AH162" s="220"/>
      <c r="AI162" s="220"/>
      <c r="AJ162" s="220"/>
      <c r="AK162" s="220"/>
      <c r="AL162" s="220"/>
      <c r="AM162" s="220"/>
      <c r="AN162" s="221"/>
      <c r="AO162" s="220"/>
      <c r="AP162" s="220"/>
      <c r="AQ162" s="220"/>
      <c r="AR162" s="220"/>
      <c r="AS162" s="220"/>
      <c r="AT162" s="220"/>
      <c r="AU162" s="220"/>
      <c r="AV162" s="220"/>
      <c r="AW162" s="220"/>
      <c r="AX162" s="220"/>
      <c r="AY162" s="220"/>
      <c r="AZ162" s="220"/>
      <c r="BA162" s="220"/>
      <c r="BB162" s="220"/>
      <c r="BC162" s="220"/>
      <c r="BD162" s="220"/>
      <c r="BE162" s="220"/>
      <c r="BF162" s="220"/>
      <c r="BG162" s="220"/>
      <c r="BH162" s="220"/>
      <c r="BI162" s="220"/>
      <c r="BJ162" s="220"/>
      <c r="BK162" s="220"/>
      <c r="BL162" s="220"/>
      <c r="BM162" s="220"/>
      <c r="BN162" s="220"/>
      <c r="BO162" s="220"/>
      <c r="BP162" s="220"/>
      <c r="BQ162" s="220"/>
      <c r="BR162" s="220"/>
      <c r="BS162" s="220"/>
      <c r="BT162" s="220"/>
      <c r="BU162" s="220"/>
      <c r="BV162" s="220"/>
      <c r="BW162" s="220"/>
      <c r="BX162" s="220"/>
      <c r="BY162" s="220"/>
      <c r="BZ162" s="220"/>
      <c r="CA162" s="220"/>
      <c r="CB162" s="220"/>
      <c r="CC162" s="220"/>
      <c r="CD162" s="220"/>
      <c r="CE162" s="220"/>
      <c r="CF162" s="220"/>
      <c r="CG162" s="220"/>
      <c r="CH162" s="220"/>
      <c r="CI162" s="220"/>
      <c r="CJ162" s="220"/>
      <c r="CK162" s="220"/>
      <c r="CL162" s="220"/>
      <c r="CM162" s="220"/>
      <c r="CN162" s="220"/>
      <c r="CO162" s="220"/>
      <c r="CP162" s="220"/>
      <c r="CS162" s="265"/>
      <c r="CT162" s="265"/>
      <c r="CU162" s="265"/>
      <c r="CV162" s="225"/>
      <c r="CW162" s="225"/>
      <c r="CX162" s="225"/>
      <c r="CY162" s="225"/>
      <c r="CZ162" s="225"/>
      <c r="DA162" s="220"/>
      <c r="DB162" s="220"/>
      <c r="DC162" s="220"/>
      <c r="DD162" s="220"/>
      <c r="DE162" s="220"/>
      <c r="DF162" s="220"/>
      <c r="DG162" s="220"/>
      <c r="DH162" s="220"/>
      <c r="DI162" s="220"/>
      <c r="DJ162" s="220"/>
      <c r="DK162" s="220"/>
      <c r="DL162" s="220"/>
      <c r="DM162" s="220"/>
      <c r="DN162" s="220"/>
      <c r="DO162" s="220"/>
      <c r="DP162" s="220"/>
      <c r="DQ162" s="220"/>
      <c r="DR162" s="220"/>
      <c r="DS162" s="220"/>
      <c r="DT162" s="220"/>
      <c r="DU162" s="220"/>
      <c r="DV162" s="220"/>
    </row>
    <row r="163" spans="2:131" s="253" customFormat="1" ht="9" customHeight="1">
      <c r="B163" s="220"/>
      <c r="C163" s="220"/>
      <c r="D163" s="220"/>
      <c r="E163" s="220"/>
      <c r="F163" s="220"/>
      <c r="G163" s="220"/>
      <c r="H163" s="220"/>
      <c r="I163" s="220"/>
      <c r="J163" s="220"/>
      <c r="K163" s="220"/>
      <c r="L163" s="220"/>
      <c r="M163" s="220"/>
      <c r="N163" s="220"/>
      <c r="O163" s="220"/>
      <c r="P163" s="220"/>
      <c r="Q163" s="220"/>
      <c r="R163" s="220"/>
      <c r="S163" s="220"/>
      <c r="T163" s="220"/>
      <c r="U163" s="220"/>
      <c r="V163" s="220"/>
      <c r="W163" s="220"/>
      <c r="X163" s="220"/>
      <c r="Y163" s="220"/>
      <c r="Z163" s="220"/>
      <c r="AA163" s="220"/>
      <c r="AB163" s="220"/>
      <c r="AC163" s="220"/>
      <c r="AD163" s="220"/>
      <c r="AE163" s="220"/>
      <c r="AF163" s="220"/>
      <c r="AG163" s="220"/>
      <c r="AH163" s="220"/>
      <c r="AI163" s="220"/>
      <c r="AJ163" s="220"/>
      <c r="AK163" s="220"/>
      <c r="AL163" s="220"/>
      <c r="AM163" s="220"/>
      <c r="AN163" s="221"/>
      <c r="AO163" s="220"/>
      <c r="AP163" s="220"/>
      <c r="AQ163" s="220"/>
      <c r="AR163" s="220"/>
      <c r="AS163" s="220"/>
      <c r="AT163" s="220"/>
      <c r="AU163" s="220"/>
      <c r="AV163" s="220"/>
      <c r="AW163" s="220"/>
      <c r="AX163" s="220"/>
      <c r="AY163" s="220"/>
      <c r="AZ163" s="220"/>
      <c r="BA163" s="220"/>
      <c r="BB163" s="220"/>
      <c r="BC163" s="220"/>
      <c r="BD163" s="220"/>
      <c r="BE163" s="220"/>
      <c r="BF163" s="220"/>
      <c r="BG163" s="220"/>
      <c r="BH163" s="220"/>
      <c r="BI163" s="220"/>
      <c r="BJ163" s="220"/>
      <c r="BK163" s="220"/>
      <c r="BL163" s="220"/>
      <c r="BM163" s="220"/>
      <c r="BN163" s="220"/>
      <c r="BO163" s="220"/>
      <c r="BP163" s="220"/>
      <c r="BQ163" s="220"/>
      <c r="BR163" s="220"/>
      <c r="BS163" s="220"/>
      <c r="BT163" s="220"/>
      <c r="BU163" s="220"/>
      <c r="BV163" s="220"/>
      <c r="BW163" s="220"/>
      <c r="BX163" s="220"/>
      <c r="BY163" s="220"/>
      <c r="BZ163" s="220"/>
      <c r="CA163" s="220"/>
      <c r="CB163" s="220"/>
      <c r="CC163" s="220"/>
      <c r="CD163" s="220"/>
      <c r="CE163" s="220"/>
      <c r="CF163" s="220"/>
      <c r="CG163" s="220"/>
      <c r="CH163" s="220"/>
      <c r="CI163" s="220"/>
      <c r="CJ163" s="220"/>
      <c r="CK163" s="220"/>
      <c r="CL163" s="220"/>
      <c r="CM163" s="220"/>
      <c r="CN163" s="220"/>
      <c r="CO163" s="220"/>
      <c r="CP163" s="220"/>
      <c r="CQ163" s="220"/>
      <c r="CR163" s="220"/>
      <c r="CS163" s="265"/>
      <c r="CT163" s="265"/>
      <c r="CU163" s="265"/>
      <c r="CV163" s="220"/>
      <c r="CW163" s="220"/>
      <c r="CX163" s="220"/>
      <c r="CY163" s="220"/>
      <c r="CZ163" s="220"/>
      <c r="DA163" s="220"/>
      <c r="DB163" s="220"/>
      <c r="DC163" s="220"/>
      <c r="DD163" s="220"/>
      <c r="DE163" s="220"/>
      <c r="DF163" s="220"/>
      <c r="DG163" s="220"/>
      <c r="DH163" s="220"/>
      <c r="DI163" s="220"/>
      <c r="DJ163" s="220"/>
      <c r="DK163" s="220"/>
      <c r="DL163" s="220"/>
      <c r="DM163" s="220"/>
      <c r="DN163" s="220"/>
      <c r="DO163" s="220"/>
      <c r="DP163" s="220"/>
      <c r="DQ163" s="220"/>
      <c r="DR163" s="220"/>
      <c r="DS163" s="220"/>
      <c r="DT163" s="220"/>
      <c r="DU163" s="220"/>
      <c r="DV163" s="220"/>
      <c r="DW163" s="220"/>
      <c r="DX163" s="220"/>
      <c r="DY163" s="220"/>
      <c r="DZ163" s="220"/>
      <c r="EA163" s="220"/>
    </row>
    <row r="164" spans="2:131" s="253" customFormat="1" ht="9" customHeight="1">
      <c r="B164" s="220"/>
      <c r="C164" s="220"/>
      <c r="D164" s="220"/>
      <c r="E164" s="220"/>
      <c r="F164" s="220"/>
      <c r="G164" s="220"/>
      <c r="H164" s="220"/>
      <c r="I164" s="220"/>
      <c r="J164" s="220"/>
      <c r="K164" s="220"/>
      <c r="L164" s="220"/>
      <c r="M164" s="220"/>
      <c r="N164" s="220"/>
      <c r="O164" s="220"/>
      <c r="P164" s="220"/>
      <c r="Q164" s="220"/>
      <c r="R164" s="220"/>
      <c r="S164" s="220"/>
      <c r="T164" s="220"/>
      <c r="U164" s="220"/>
      <c r="V164" s="220"/>
      <c r="W164" s="220"/>
      <c r="X164" s="220"/>
      <c r="Y164" s="220"/>
      <c r="Z164" s="220"/>
      <c r="AA164" s="220"/>
      <c r="AB164" s="220"/>
      <c r="AC164" s="220"/>
      <c r="AD164" s="220"/>
      <c r="AE164" s="220"/>
      <c r="AF164" s="220"/>
      <c r="AG164" s="220"/>
      <c r="AH164" s="220"/>
      <c r="AI164" s="220"/>
      <c r="AJ164" s="220"/>
      <c r="AK164" s="220"/>
      <c r="AL164" s="220"/>
      <c r="AM164" s="220"/>
      <c r="AN164" s="221"/>
      <c r="AO164" s="220"/>
      <c r="AP164" s="220"/>
      <c r="AQ164" s="220"/>
      <c r="AR164" s="220"/>
      <c r="AS164" s="220"/>
      <c r="AT164" s="220"/>
      <c r="AU164" s="220"/>
      <c r="AV164" s="220"/>
      <c r="AW164" s="220"/>
      <c r="AX164" s="220"/>
      <c r="AY164" s="220"/>
      <c r="AZ164" s="220"/>
      <c r="BA164" s="220"/>
      <c r="BB164" s="220"/>
      <c r="BC164" s="220"/>
      <c r="BD164" s="220"/>
      <c r="BE164" s="220"/>
      <c r="BF164" s="220"/>
      <c r="BG164" s="220"/>
      <c r="BH164" s="220"/>
      <c r="BI164" s="220"/>
      <c r="BJ164" s="220"/>
      <c r="BK164" s="220"/>
      <c r="BL164" s="220"/>
      <c r="BM164" s="220"/>
      <c r="BN164" s="220"/>
      <c r="BO164" s="220"/>
      <c r="BP164" s="220"/>
      <c r="BQ164" s="220"/>
      <c r="BR164" s="220"/>
      <c r="BS164" s="220"/>
      <c r="BT164" s="220"/>
      <c r="BU164" s="220"/>
      <c r="BV164" s="220"/>
      <c r="BW164" s="220"/>
      <c r="BX164" s="220"/>
      <c r="BY164" s="220"/>
      <c r="BZ164" s="220"/>
      <c r="CA164" s="220"/>
      <c r="CB164" s="220"/>
      <c r="CC164" s="220"/>
      <c r="CD164" s="220"/>
      <c r="CE164" s="220"/>
      <c r="CF164" s="220"/>
      <c r="CG164" s="220"/>
      <c r="CH164" s="220"/>
      <c r="CI164" s="220"/>
      <c r="CJ164" s="220"/>
      <c r="CK164" s="220"/>
      <c r="CL164" s="220"/>
      <c r="CM164" s="220"/>
      <c r="CN164" s="220"/>
      <c r="CO164" s="220"/>
      <c r="CP164" s="220"/>
      <c r="CQ164" s="220"/>
      <c r="CR164" s="220"/>
      <c r="CS164" s="220"/>
      <c r="CT164" s="220"/>
      <c r="CU164" s="220"/>
      <c r="CV164" s="220"/>
      <c r="CW164" s="220"/>
      <c r="CX164" s="220"/>
      <c r="CY164" s="220"/>
      <c r="CZ164" s="220"/>
      <c r="DA164" s="220"/>
      <c r="DB164" s="220"/>
      <c r="DC164" s="220"/>
      <c r="DD164" s="220"/>
      <c r="DE164" s="220"/>
      <c r="DF164" s="220"/>
      <c r="DG164" s="220"/>
      <c r="DH164" s="220"/>
      <c r="DI164" s="220"/>
      <c r="DJ164" s="220"/>
      <c r="DK164" s="220"/>
      <c r="DL164" s="220"/>
      <c r="DM164" s="220"/>
      <c r="DN164" s="225"/>
    </row>
    <row r="165" spans="2:131" s="253" customFormat="1" ht="9" customHeight="1">
      <c r="B165" s="220"/>
      <c r="C165" s="220"/>
      <c r="D165" s="220"/>
      <c r="E165" s="220"/>
      <c r="F165" s="220"/>
      <c r="G165" s="220"/>
      <c r="H165" s="220"/>
      <c r="I165" s="220"/>
      <c r="J165" s="220"/>
      <c r="K165" s="220"/>
      <c r="L165" s="220"/>
      <c r="M165" s="220"/>
      <c r="N165" s="220"/>
      <c r="O165" s="220"/>
      <c r="P165" s="220"/>
      <c r="Q165" s="220"/>
      <c r="R165" s="220"/>
      <c r="S165" s="220"/>
      <c r="T165" s="220"/>
      <c r="U165" s="220"/>
      <c r="V165" s="220"/>
      <c r="W165" s="220"/>
      <c r="X165" s="220"/>
      <c r="Y165" s="220"/>
      <c r="Z165" s="220"/>
      <c r="AA165" s="220"/>
      <c r="AB165" s="220"/>
      <c r="AC165" s="220"/>
      <c r="AD165" s="220"/>
      <c r="AE165" s="220"/>
      <c r="AF165" s="220"/>
      <c r="AG165" s="220"/>
      <c r="AH165" s="220"/>
      <c r="AI165" s="220"/>
      <c r="AJ165" s="220"/>
      <c r="AK165" s="220"/>
      <c r="AL165" s="220"/>
      <c r="AM165" s="220"/>
      <c r="AN165" s="221"/>
      <c r="AO165" s="220"/>
      <c r="AP165" s="220"/>
      <c r="AQ165" s="220"/>
      <c r="AR165" s="220"/>
      <c r="AS165" s="220"/>
      <c r="AT165" s="220"/>
      <c r="AU165" s="220"/>
      <c r="AV165" s="220"/>
      <c r="AW165" s="220"/>
      <c r="AX165" s="220"/>
      <c r="AY165" s="220"/>
      <c r="AZ165" s="220"/>
      <c r="BA165" s="220"/>
      <c r="BB165" s="220"/>
      <c r="BC165" s="220"/>
      <c r="BD165" s="220"/>
      <c r="BE165" s="220"/>
      <c r="BF165" s="220"/>
      <c r="BG165" s="220"/>
      <c r="BH165" s="220"/>
      <c r="BI165" s="220"/>
      <c r="BJ165" s="220"/>
      <c r="BK165" s="220"/>
      <c r="BL165" s="220"/>
      <c r="BM165" s="220"/>
      <c r="BN165" s="220"/>
      <c r="BO165" s="220"/>
      <c r="BP165" s="220"/>
      <c r="BQ165" s="220"/>
      <c r="BR165" s="220"/>
      <c r="BS165" s="220"/>
      <c r="BT165" s="220"/>
      <c r="BU165" s="220"/>
      <c r="BV165" s="220"/>
      <c r="BW165" s="220"/>
      <c r="BX165" s="220"/>
      <c r="BY165" s="220"/>
      <c r="BZ165" s="220"/>
      <c r="CA165" s="220"/>
      <c r="CB165" s="220"/>
      <c r="CC165" s="220"/>
      <c r="CD165" s="220"/>
      <c r="CE165" s="220"/>
      <c r="CF165" s="220"/>
      <c r="CG165" s="220"/>
      <c r="CH165" s="220"/>
      <c r="CI165" s="220"/>
      <c r="CJ165" s="220"/>
      <c r="CK165" s="220"/>
      <c r="CL165" s="220"/>
      <c r="CM165" s="220"/>
      <c r="CN165" s="220"/>
      <c r="CO165" s="220"/>
      <c r="CP165" s="220"/>
      <c r="CQ165" s="220"/>
      <c r="CR165" s="220"/>
      <c r="CS165" s="220"/>
      <c r="CT165" s="220"/>
      <c r="CU165" s="220"/>
      <c r="CV165" s="220"/>
      <c r="CW165" s="220"/>
      <c r="CX165" s="220"/>
      <c r="CY165" s="220"/>
      <c r="CZ165" s="220"/>
      <c r="DA165" s="220"/>
      <c r="DB165" s="220"/>
      <c r="DC165" s="220"/>
      <c r="DD165" s="220"/>
      <c r="DE165" s="220"/>
      <c r="DF165" s="220"/>
      <c r="DG165" s="220"/>
      <c r="DH165" s="220"/>
      <c r="DI165" s="220"/>
      <c r="DJ165" s="220"/>
      <c r="DK165" s="220"/>
      <c r="DL165" s="220"/>
      <c r="DM165" s="220"/>
      <c r="DN165" s="225"/>
    </row>
    <row r="166" spans="2:131" s="253" customFormat="1" ht="9" customHeight="1">
      <c r="B166" s="220"/>
      <c r="C166" s="220"/>
      <c r="D166" s="220"/>
      <c r="E166" s="220"/>
      <c r="F166" s="220"/>
      <c r="G166" s="220"/>
      <c r="H166" s="220"/>
      <c r="I166" s="220"/>
      <c r="J166" s="220"/>
      <c r="K166" s="220"/>
      <c r="L166" s="220"/>
      <c r="M166" s="220"/>
      <c r="N166" s="220"/>
      <c r="O166" s="220"/>
      <c r="P166" s="220"/>
      <c r="Q166" s="220"/>
      <c r="R166" s="220"/>
      <c r="S166" s="220"/>
      <c r="T166" s="220"/>
      <c r="U166" s="220"/>
      <c r="V166" s="220"/>
      <c r="W166" s="220"/>
      <c r="X166" s="220"/>
      <c r="Y166" s="220"/>
      <c r="Z166" s="220"/>
      <c r="AA166" s="220"/>
      <c r="AB166" s="220"/>
      <c r="AC166" s="220"/>
      <c r="AD166" s="220"/>
      <c r="AE166" s="220"/>
      <c r="AF166" s="220"/>
      <c r="AG166" s="220"/>
      <c r="AH166" s="220"/>
      <c r="AI166" s="220"/>
      <c r="AJ166" s="220"/>
      <c r="AK166" s="220"/>
      <c r="AL166" s="220"/>
      <c r="AM166" s="220"/>
      <c r="AN166" s="221"/>
      <c r="AO166" s="220"/>
      <c r="AP166" s="220"/>
      <c r="AQ166" s="220"/>
      <c r="AR166" s="220"/>
      <c r="AS166" s="220"/>
      <c r="AT166" s="220"/>
      <c r="AU166" s="220"/>
      <c r="AV166" s="220"/>
      <c r="AW166" s="220"/>
      <c r="AX166" s="220"/>
      <c r="AY166" s="220"/>
      <c r="AZ166" s="220"/>
      <c r="BA166" s="220"/>
      <c r="BB166" s="220"/>
      <c r="BC166" s="220"/>
      <c r="BD166" s="220"/>
      <c r="BE166" s="220"/>
      <c r="BF166" s="220"/>
      <c r="BG166" s="220"/>
      <c r="BH166" s="220"/>
      <c r="BI166" s="220"/>
      <c r="BJ166" s="220"/>
      <c r="BK166" s="220"/>
      <c r="BL166" s="220"/>
      <c r="BM166" s="220"/>
      <c r="BN166" s="220"/>
      <c r="BO166" s="220"/>
      <c r="BP166" s="220"/>
      <c r="BQ166" s="220"/>
      <c r="BR166" s="220"/>
      <c r="BS166" s="220"/>
      <c r="BT166" s="220"/>
      <c r="BU166" s="220"/>
      <c r="BV166" s="220"/>
      <c r="BW166" s="220"/>
      <c r="BX166" s="220"/>
      <c r="BY166" s="220"/>
      <c r="BZ166" s="220"/>
      <c r="CA166" s="220"/>
      <c r="CB166" s="220"/>
      <c r="CC166" s="220"/>
      <c r="CD166" s="220"/>
      <c r="CE166" s="220"/>
      <c r="CF166" s="220"/>
      <c r="CG166" s="220"/>
      <c r="CH166" s="220"/>
      <c r="CI166" s="220"/>
      <c r="CJ166" s="220"/>
      <c r="CK166" s="220"/>
      <c r="CL166" s="220"/>
      <c r="CM166" s="220"/>
      <c r="CN166" s="220"/>
      <c r="CO166" s="220"/>
      <c r="CP166" s="220"/>
      <c r="CQ166" s="220"/>
      <c r="CR166" s="220"/>
      <c r="CS166" s="220"/>
      <c r="CT166" s="220"/>
      <c r="CU166" s="220"/>
      <c r="CV166" s="220"/>
      <c r="CW166" s="220"/>
      <c r="CX166" s="220"/>
      <c r="CY166" s="220"/>
      <c r="CZ166" s="220"/>
      <c r="DA166" s="220"/>
      <c r="DB166" s="220"/>
      <c r="DC166" s="220"/>
      <c r="DD166" s="220"/>
      <c r="DE166" s="220"/>
      <c r="DF166" s="220"/>
      <c r="DG166" s="220"/>
      <c r="DH166" s="220"/>
      <c r="DI166" s="220"/>
      <c r="DJ166" s="220"/>
      <c r="DK166" s="220"/>
      <c r="DL166" s="220"/>
      <c r="DM166" s="220"/>
      <c r="DN166" s="220"/>
    </row>
    <row r="167" spans="2:131" s="253" customFormat="1" ht="9" customHeight="1">
      <c r="B167" s="220"/>
      <c r="C167" s="220"/>
      <c r="D167" s="220"/>
      <c r="E167" s="220"/>
      <c r="F167" s="220"/>
      <c r="G167" s="220"/>
      <c r="H167" s="220"/>
      <c r="I167" s="220"/>
      <c r="J167" s="220"/>
      <c r="K167" s="220"/>
      <c r="L167" s="220"/>
      <c r="M167" s="220"/>
      <c r="N167" s="220"/>
      <c r="O167" s="220"/>
      <c r="P167" s="220"/>
      <c r="Q167" s="220"/>
      <c r="R167" s="220"/>
      <c r="S167" s="220"/>
      <c r="T167" s="220"/>
      <c r="U167" s="220"/>
      <c r="V167" s="220"/>
      <c r="W167" s="220"/>
      <c r="X167" s="220"/>
      <c r="Y167" s="220"/>
      <c r="Z167" s="220"/>
      <c r="AA167" s="220"/>
      <c r="AB167" s="220"/>
      <c r="AC167" s="220"/>
      <c r="AD167" s="220"/>
      <c r="AE167" s="220"/>
      <c r="AF167" s="220"/>
      <c r="AG167" s="220"/>
      <c r="AH167" s="220"/>
      <c r="AI167" s="220"/>
      <c r="AJ167" s="220"/>
      <c r="AK167" s="220"/>
      <c r="AL167" s="220"/>
      <c r="AM167" s="220"/>
      <c r="AN167" s="221"/>
      <c r="AO167" s="220"/>
      <c r="AP167" s="220"/>
      <c r="AQ167" s="220"/>
      <c r="AR167" s="220"/>
      <c r="AS167" s="220"/>
      <c r="AT167" s="220"/>
      <c r="AU167" s="220"/>
      <c r="AV167" s="220"/>
      <c r="AW167" s="220"/>
      <c r="AX167" s="220"/>
      <c r="AY167" s="220"/>
      <c r="AZ167" s="220"/>
      <c r="BA167" s="220"/>
      <c r="BB167" s="220"/>
      <c r="BC167" s="220"/>
      <c r="BD167" s="220"/>
      <c r="BE167" s="220"/>
      <c r="BF167" s="220"/>
      <c r="BG167" s="220"/>
      <c r="BH167" s="220"/>
      <c r="BI167" s="220"/>
      <c r="BJ167" s="220"/>
      <c r="BK167" s="220"/>
      <c r="BL167" s="220"/>
      <c r="BM167" s="220"/>
      <c r="BN167" s="220"/>
      <c r="BO167" s="220"/>
      <c r="BP167" s="220"/>
      <c r="BQ167" s="220"/>
      <c r="BR167" s="220"/>
      <c r="BS167" s="220"/>
      <c r="BT167" s="220"/>
      <c r="BU167" s="220"/>
      <c r="BV167" s="220"/>
      <c r="BW167" s="220"/>
      <c r="BX167" s="220"/>
      <c r="BY167" s="220"/>
      <c r="BZ167" s="220"/>
      <c r="CA167" s="220"/>
      <c r="CB167" s="220"/>
      <c r="CC167" s="220"/>
      <c r="CD167" s="220"/>
      <c r="CE167" s="220"/>
      <c r="CF167" s="220"/>
      <c r="CG167" s="220"/>
      <c r="CH167" s="220"/>
      <c r="CI167" s="220"/>
      <c r="CJ167" s="220"/>
      <c r="CK167" s="220"/>
      <c r="CL167" s="220"/>
      <c r="CM167" s="220"/>
      <c r="CN167" s="220"/>
      <c r="CO167" s="220"/>
      <c r="CP167" s="220"/>
      <c r="CQ167" s="220"/>
      <c r="CR167" s="220"/>
      <c r="CS167" s="220"/>
      <c r="CT167" s="220"/>
      <c r="CU167" s="220"/>
      <c r="CV167" s="265"/>
      <c r="CW167" s="265"/>
      <c r="CX167" s="265"/>
      <c r="CY167" s="265"/>
      <c r="CZ167" s="265"/>
      <c r="DA167" s="265"/>
      <c r="DB167" s="265"/>
      <c r="DC167" s="265"/>
      <c r="DD167" s="265"/>
      <c r="DE167" s="265"/>
      <c r="DF167" s="265"/>
      <c r="DG167" s="265"/>
      <c r="DH167" s="265"/>
      <c r="DI167" s="265"/>
      <c r="DJ167" s="265"/>
      <c r="DK167" s="265"/>
      <c r="DL167" s="265"/>
      <c r="DM167" s="265"/>
      <c r="DN167" s="220"/>
    </row>
    <row r="168" spans="2:131" ht="9" customHeight="1">
      <c r="CV168" s="265"/>
      <c r="CW168" s="265"/>
      <c r="CX168" s="265"/>
      <c r="CY168" s="265"/>
      <c r="CZ168" s="265"/>
      <c r="DA168" s="265"/>
      <c r="DB168" s="265"/>
      <c r="DC168" s="265"/>
      <c r="DD168" s="265"/>
      <c r="DE168" s="265"/>
      <c r="DF168" s="265"/>
      <c r="DG168" s="265"/>
      <c r="DH168" s="265"/>
      <c r="DI168" s="265"/>
      <c r="DJ168" s="265"/>
      <c r="DK168" s="265"/>
      <c r="DL168" s="265"/>
      <c r="DM168" s="265"/>
      <c r="DN168" s="225"/>
    </row>
    <row r="169" spans="2:131" ht="9" customHeight="1">
      <c r="DN169" s="225"/>
    </row>
    <row r="170" spans="2:131" ht="9" customHeight="1">
      <c r="DN170" s="225"/>
    </row>
    <row r="240" spans="40:40" ht="9" customHeight="1">
      <c r="AN240" s="220"/>
    </row>
    <row r="241" spans="40:40" ht="9" customHeight="1">
      <c r="AN241" s="220"/>
    </row>
    <row r="242" spans="40:40" ht="9" customHeight="1">
      <c r="AN242" s="220"/>
    </row>
    <row r="243" spans="40:40" ht="9" customHeight="1">
      <c r="AN243" s="220"/>
    </row>
    <row r="244" spans="40:40" ht="9" customHeight="1">
      <c r="AN244" s="220"/>
    </row>
    <row r="245" spans="40:40" ht="9" customHeight="1">
      <c r="AN245" s="220"/>
    </row>
    <row r="246" spans="40:40" ht="9" customHeight="1">
      <c r="AN246" s="220"/>
    </row>
    <row r="247" spans="40:40" ht="9" customHeight="1">
      <c r="AN247" s="220"/>
    </row>
    <row r="248" spans="40:40" ht="9" customHeight="1">
      <c r="AN248" s="220"/>
    </row>
    <row r="249" spans="40:40" ht="9" customHeight="1">
      <c r="AN249" s="220"/>
    </row>
    <row r="250" spans="40:40" ht="9" customHeight="1">
      <c r="AN250" s="220"/>
    </row>
    <row r="251" spans="40:40" ht="9" customHeight="1">
      <c r="AN251" s="220"/>
    </row>
    <row r="252" spans="40:40" ht="9" customHeight="1">
      <c r="AN252" s="220"/>
    </row>
    <row r="253" spans="40:40" ht="9" customHeight="1">
      <c r="AN253" s="220"/>
    </row>
    <row r="254" spans="40:40" ht="9" customHeight="1">
      <c r="AN254" s="220"/>
    </row>
    <row r="255" spans="40:40" ht="9" customHeight="1">
      <c r="AN255" s="220"/>
    </row>
    <row r="256" spans="40:40" ht="9" customHeight="1">
      <c r="AN256" s="220"/>
    </row>
    <row r="257" spans="40:40" ht="9" customHeight="1">
      <c r="AN257" s="220"/>
    </row>
    <row r="258" spans="40:40" ht="9" customHeight="1">
      <c r="AN258" s="220"/>
    </row>
    <row r="259" spans="40:40" ht="9" customHeight="1">
      <c r="AN259" s="220"/>
    </row>
    <row r="260" spans="40:40" ht="9" customHeight="1">
      <c r="AN260" s="220"/>
    </row>
    <row r="261" spans="40:40" ht="9" customHeight="1">
      <c r="AN261" s="220"/>
    </row>
    <row r="262" spans="40:40" ht="9" customHeight="1">
      <c r="AN262" s="220"/>
    </row>
    <row r="263" spans="40:40" ht="9" customHeight="1">
      <c r="AN263" s="220"/>
    </row>
    <row r="264" spans="40:40" ht="9" customHeight="1">
      <c r="AN264" s="220"/>
    </row>
    <row r="265" spans="40:40" ht="9" customHeight="1">
      <c r="AN265" s="220"/>
    </row>
    <row r="266" spans="40:40" ht="9" customHeight="1">
      <c r="AN266" s="220"/>
    </row>
    <row r="267" spans="40:40" ht="9" customHeight="1">
      <c r="AN267" s="220"/>
    </row>
    <row r="268" spans="40:40" ht="9" customHeight="1">
      <c r="AN268" s="220"/>
    </row>
    <row r="269" spans="40:40" ht="9" customHeight="1">
      <c r="AN269" s="220"/>
    </row>
    <row r="270" spans="40:40" ht="9" customHeight="1">
      <c r="AN270" s="220"/>
    </row>
    <row r="271" spans="40:40" ht="9" customHeight="1">
      <c r="AN271" s="220"/>
    </row>
    <row r="272" spans="40:40" ht="9" customHeight="1">
      <c r="AN272" s="220"/>
    </row>
    <row r="273" spans="40:40" ht="9" customHeight="1">
      <c r="AN273" s="220"/>
    </row>
    <row r="274" spans="40:40" ht="9" customHeight="1">
      <c r="AN274" s="220"/>
    </row>
    <row r="275" spans="40:40" ht="9" customHeight="1">
      <c r="AN275" s="220"/>
    </row>
    <row r="276" spans="40:40" ht="9" customHeight="1">
      <c r="AN276" s="220"/>
    </row>
    <row r="277" spans="40:40" ht="9" customHeight="1">
      <c r="AN277" s="220"/>
    </row>
    <row r="278" spans="40:40" ht="9" customHeight="1">
      <c r="AN278" s="220"/>
    </row>
    <row r="279" spans="40:40" ht="9" customHeight="1">
      <c r="AN279" s="220"/>
    </row>
    <row r="280" spans="40:40" ht="9" customHeight="1">
      <c r="AN280" s="220"/>
    </row>
    <row r="281" spans="40:40" ht="9" customHeight="1">
      <c r="AN281" s="220"/>
    </row>
    <row r="282" spans="40:40" ht="9" customHeight="1">
      <c r="AN282" s="220"/>
    </row>
    <row r="283" spans="40:40" ht="9" customHeight="1">
      <c r="AN283" s="220"/>
    </row>
    <row r="284" spans="40:40" ht="9" customHeight="1">
      <c r="AN284" s="220"/>
    </row>
    <row r="285" spans="40:40" ht="9" customHeight="1">
      <c r="AN285" s="220"/>
    </row>
    <row r="286" spans="40:40" ht="9" customHeight="1">
      <c r="AN286" s="220"/>
    </row>
    <row r="287" spans="40:40" ht="9" customHeight="1">
      <c r="AN287" s="220"/>
    </row>
    <row r="288" spans="40:40" ht="9" customHeight="1">
      <c r="AN288" s="220"/>
    </row>
    <row r="289" spans="40:40" ht="9" customHeight="1">
      <c r="AN289" s="220"/>
    </row>
    <row r="290" spans="40:40" ht="9" customHeight="1">
      <c r="AN290" s="220"/>
    </row>
    <row r="291" spans="40:40" ht="9" customHeight="1">
      <c r="AN291" s="220"/>
    </row>
    <row r="292" spans="40:40" ht="9" customHeight="1">
      <c r="AN292" s="220"/>
    </row>
    <row r="293" spans="40:40" ht="9" customHeight="1">
      <c r="AN293" s="220"/>
    </row>
    <row r="294" spans="40:40" ht="9" customHeight="1">
      <c r="AN294" s="220"/>
    </row>
    <row r="295" spans="40:40" ht="9" customHeight="1">
      <c r="AN295" s="220"/>
    </row>
    <row r="296" spans="40:40" ht="9" customHeight="1">
      <c r="AN296" s="220"/>
    </row>
    <row r="297" spans="40:40" ht="9" customHeight="1">
      <c r="AN297" s="220"/>
    </row>
    <row r="298" spans="40:40" ht="9" customHeight="1">
      <c r="AN298" s="220"/>
    </row>
    <row r="299" spans="40:40" ht="9" customHeight="1">
      <c r="AN299" s="220"/>
    </row>
    <row r="300" spans="40:40" ht="9" customHeight="1">
      <c r="AN300" s="220"/>
    </row>
    <row r="301" spans="40:40" ht="9" customHeight="1">
      <c r="AN301" s="220"/>
    </row>
    <row r="302" spans="40:40" ht="9" customHeight="1">
      <c r="AN302" s="220"/>
    </row>
    <row r="303" spans="40:40" ht="9" customHeight="1">
      <c r="AN303" s="220"/>
    </row>
    <row r="304" spans="40:40" ht="9" customHeight="1">
      <c r="AN304" s="220"/>
    </row>
    <row r="305" spans="40:40" ht="9" customHeight="1">
      <c r="AN305" s="220"/>
    </row>
    <row r="306" spans="40:40" ht="9" customHeight="1">
      <c r="AN306" s="220"/>
    </row>
    <row r="307" spans="40:40" ht="9" customHeight="1">
      <c r="AN307" s="220"/>
    </row>
    <row r="308" spans="40:40" ht="9" customHeight="1">
      <c r="AN308" s="220"/>
    </row>
    <row r="309" spans="40:40" ht="9" customHeight="1">
      <c r="AN309" s="220"/>
    </row>
    <row r="310" spans="40:40" ht="9" customHeight="1">
      <c r="AN310" s="220"/>
    </row>
    <row r="311" spans="40:40" ht="9" customHeight="1">
      <c r="AN311" s="220"/>
    </row>
    <row r="312" spans="40:40" ht="9" customHeight="1">
      <c r="AN312" s="220"/>
    </row>
    <row r="313" spans="40:40" ht="9" customHeight="1">
      <c r="AN313" s="220"/>
    </row>
  </sheetData>
  <sheetProtection selectLockedCells="1"/>
  <mergeCells count="618">
    <mergeCell ref="S90:W92"/>
    <mergeCell ref="S98:W99"/>
    <mergeCell ref="AH90:AL92"/>
    <mergeCell ref="BU94:BY95"/>
    <mergeCell ref="Y90:AF92"/>
    <mergeCell ref="Y105:AD106"/>
    <mergeCell ref="CJ32:CP36"/>
    <mergeCell ref="CJ49:CP53"/>
    <mergeCell ref="CJ58:CP62"/>
    <mergeCell ref="CJ67:CP71"/>
    <mergeCell ref="AO67:AU71"/>
    <mergeCell ref="AS99:BB101"/>
    <mergeCell ref="S93:W94"/>
    <mergeCell ref="AH93:AL94"/>
    <mergeCell ref="AB70:AB71"/>
    <mergeCell ref="AC70:AD71"/>
    <mergeCell ref="L105:T107"/>
    <mergeCell ref="C90:N92"/>
    <mergeCell ref="BC98:BM101"/>
    <mergeCell ref="CG98:CQ101"/>
    <mergeCell ref="V104:X105"/>
    <mergeCell ref="AE102:AI104"/>
    <mergeCell ref="BN102:CI105"/>
    <mergeCell ref="S88:W89"/>
    <mergeCell ref="AO23:AU27"/>
    <mergeCell ref="CJ14:CP18"/>
    <mergeCell ref="CJ23:CP27"/>
    <mergeCell ref="AO58:AU62"/>
    <mergeCell ref="AO49:AU53"/>
    <mergeCell ref="BF47:CI48"/>
    <mergeCell ref="AS91:BB93"/>
    <mergeCell ref="AS87:BB89"/>
    <mergeCell ref="AS94:BB96"/>
    <mergeCell ref="CG58:CG59"/>
    <mergeCell ref="CH58:CI59"/>
    <mergeCell ref="BF58:BG59"/>
    <mergeCell ref="AX76:BS78"/>
    <mergeCell ref="AX79:CP80"/>
    <mergeCell ref="BD91:BT92"/>
    <mergeCell ref="CB91:CS92"/>
    <mergeCell ref="AM96:AQ99"/>
    <mergeCell ref="BO95:BR98"/>
    <mergeCell ref="CA95:CD98"/>
    <mergeCell ref="BS97:BZ99"/>
    <mergeCell ref="BE87:CJ90"/>
    <mergeCell ref="AX70:BE72"/>
    <mergeCell ref="BF70:BG71"/>
    <mergeCell ref="BH70:BH71"/>
    <mergeCell ref="C94:N96"/>
    <mergeCell ref="X94:AB95"/>
    <mergeCell ref="AC94:AG95"/>
    <mergeCell ref="C98:N100"/>
    <mergeCell ref="AH98:AL99"/>
    <mergeCell ref="AH100:AL100"/>
    <mergeCell ref="S96:W97"/>
    <mergeCell ref="X96:AB96"/>
    <mergeCell ref="AC96:AG96"/>
    <mergeCell ref="AH96:AL97"/>
    <mergeCell ref="X97:AB97"/>
    <mergeCell ref="AC97:AG97"/>
    <mergeCell ref="P96:R99"/>
    <mergeCell ref="U100:AD102"/>
    <mergeCell ref="AH88:AL89"/>
    <mergeCell ref="O84:AS86"/>
    <mergeCell ref="C86:N89"/>
    <mergeCell ref="L102:T104"/>
    <mergeCell ref="Y87:AE88"/>
    <mergeCell ref="B93:B95"/>
    <mergeCell ref="CN73:CP75"/>
    <mergeCell ref="BC93:BM95"/>
    <mergeCell ref="CG93:CQ95"/>
    <mergeCell ref="BP73:BQ74"/>
    <mergeCell ref="BR73:BR74"/>
    <mergeCell ref="BS73:BT74"/>
    <mergeCell ref="BU73:BV74"/>
    <mergeCell ref="BW73:BW74"/>
    <mergeCell ref="BX73:BY74"/>
    <mergeCell ref="B84:B86"/>
    <mergeCell ref="AX73:BE75"/>
    <mergeCell ref="BF73:BG74"/>
    <mergeCell ref="BH73:BH74"/>
    <mergeCell ref="BI73:BJ74"/>
    <mergeCell ref="BK73:BL74"/>
    <mergeCell ref="BM73:BM74"/>
    <mergeCell ref="BN73:BO74"/>
    <mergeCell ref="P88:R91"/>
    <mergeCell ref="BM67:BM68"/>
    <mergeCell ref="AX81:CP86"/>
    <mergeCell ref="BW70:BW71"/>
    <mergeCell ref="BX70:BY71"/>
    <mergeCell ref="BI70:BJ71"/>
    <mergeCell ref="BK70:BL71"/>
    <mergeCell ref="BX67:BY68"/>
    <mergeCell ref="BZ67:CI75"/>
    <mergeCell ref="BN67:BO68"/>
    <mergeCell ref="BP67:BQ68"/>
    <mergeCell ref="BR67:BR68"/>
    <mergeCell ref="BS67:BT68"/>
    <mergeCell ref="BU67:BV68"/>
    <mergeCell ref="BW67:BW68"/>
    <mergeCell ref="CN64:CP66"/>
    <mergeCell ref="CB64:CB65"/>
    <mergeCell ref="CC64:CD65"/>
    <mergeCell ref="CE64:CF65"/>
    <mergeCell ref="CG64:CG65"/>
    <mergeCell ref="CH64:CI65"/>
    <mergeCell ref="C76:AU79"/>
    <mergeCell ref="AX64:BE66"/>
    <mergeCell ref="BF64:BG65"/>
    <mergeCell ref="BH64:BH65"/>
    <mergeCell ref="BI64:BJ65"/>
    <mergeCell ref="BK64:BL65"/>
    <mergeCell ref="BM64:BM65"/>
    <mergeCell ref="BN64:BO65"/>
    <mergeCell ref="BZ64:CA65"/>
    <mergeCell ref="W73:W74"/>
    <mergeCell ref="X73:Y74"/>
    <mergeCell ref="Z73:AA74"/>
    <mergeCell ref="AB73:AB74"/>
    <mergeCell ref="AC73:AD74"/>
    <mergeCell ref="AS73:AU75"/>
    <mergeCell ref="W70:W71"/>
    <mergeCell ref="X70:Y71"/>
    <mergeCell ref="Z70:AA71"/>
    <mergeCell ref="BH58:BH59"/>
    <mergeCell ref="BI58:BJ59"/>
    <mergeCell ref="R70:R71"/>
    <mergeCell ref="S70:T71"/>
    <mergeCell ref="U70:V71"/>
    <mergeCell ref="CH61:CI62"/>
    <mergeCell ref="BN61:BO62"/>
    <mergeCell ref="BZ61:CA62"/>
    <mergeCell ref="CB61:CB62"/>
    <mergeCell ref="CC61:CD62"/>
    <mergeCell ref="CE61:CF62"/>
    <mergeCell ref="CG61:CG62"/>
    <mergeCell ref="AX61:BE63"/>
    <mergeCell ref="BF61:BG62"/>
    <mergeCell ref="BH61:BH62"/>
    <mergeCell ref="BI61:BJ62"/>
    <mergeCell ref="BK61:BL62"/>
    <mergeCell ref="BM61:BM62"/>
    <mergeCell ref="BM70:BM71"/>
    <mergeCell ref="AX67:BE69"/>
    <mergeCell ref="BF67:BG68"/>
    <mergeCell ref="BH67:BH68"/>
    <mergeCell ref="BI67:BJ68"/>
    <mergeCell ref="BK67:BL68"/>
    <mergeCell ref="C73:J75"/>
    <mergeCell ref="K73:L74"/>
    <mergeCell ref="M73:M74"/>
    <mergeCell ref="N73:O74"/>
    <mergeCell ref="P73:Q74"/>
    <mergeCell ref="R73:R74"/>
    <mergeCell ref="S73:T74"/>
    <mergeCell ref="U73:V74"/>
    <mergeCell ref="BZ58:CA59"/>
    <mergeCell ref="BN70:BO71"/>
    <mergeCell ref="BP70:BQ71"/>
    <mergeCell ref="BR70:BR71"/>
    <mergeCell ref="BS70:BT71"/>
    <mergeCell ref="BU70:BV71"/>
    <mergeCell ref="AH64:AI65"/>
    <mergeCell ref="AJ64:AK65"/>
    <mergeCell ref="AL64:AL65"/>
    <mergeCell ref="AM64:AN65"/>
    <mergeCell ref="AS64:AU66"/>
    <mergeCell ref="AH61:AI62"/>
    <mergeCell ref="P58:Q59"/>
    <mergeCell ref="C61:J63"/>
    <mergeCell ref="K61:L62"/>
    <mergeCell ref="M61:M62"/>
    <mergeCell ref="CN55:CP57"/>
    <mergeCell ref="C70:J72"/>
    <mergeCell ref="K70:L71"/>
    <mergeCell ref="M70:M71"/>
    <mergeCell ref="N70:O71"/>
    <mergeCell ref="P70:Q71"/>
    <mergeCell ref="CC55:CD56"/>
    <mergeCell ref="CE55:CF56"/>
    <mergeCell ref="CG55:CG56"/>
    <mergeCell ref="CH55:CI56"/>
    <mergeCell ref="BS55:BT56"/>
    <mergeCell ref="BU55:BV56"/>
    <mergeCell ref="BW55:BW56"/>
    <mergeCell ref="BX55:BY56"/>
    <mergeCell ref="BZ55:CA56"/>
    <mergeCell ref="CB55:CB56"/>
    <mergeCell ref="AE67:AN75"/>
    <mergeCell ref="C58:J60"/>
    <mergeCell ref="K58:L59"/>
    <mergeCell ref="M58:M59"/>
    <mergeCell ref="N58:O59"/>
    <mergeCell ref="K64:L65"/>
    <mergeCell ref="M64:M65"/>
    <mergeCell ref="N64:O65"/>
    <mergeCell ref="CE52:CF53"/>
    <mergeCell ref="B67:B70"/>
    <mergeCell ref="C67:J69"/>
    <mergeCell ref="K67:L68"/>
    <mergeCell ref="M67:M68"/>
    <mergeCell ref="N67:O68"/>
    <mergeCell ref="P67:Q68"/>
    <mergeCell ref="R67:R68"/>
    <mergeCell ref="S67:T68"/>
    <mergeCell ref="U67:V68"/>
    <mergeCell ref="W67:W68"/>
    <mergeCell ref="X67:Y68"/>
    <mergeCell ref="Z67:AA68"/>
    <mergeCell ref="AB67:AB68"/>
    <mergeCell ref="AC67:AD68"/>
    <mergeCell ref="S64:T65"/>
    <mergeCell ref="AE64:AF65"/>
    <mergeCell ref="AG64:AG65"/>
    <mergeCell ref="B58:B61"/>
    <mergeCell ref="AX55:BE57"/>
    <mergeCell ref="CB58:CB59"/>
    <mergeCell ref="CC58:CD59"/>
    <mergeCell ref="CE58:CF59"/>
    <mergeCell ref="C64:J66"/>
    <mergeCell ref="P64:Q65"/>
    <mergeCell ref="R64:R65"/>
    <mergeCell ref="CG49:CG50"/>
    <mergeCell ref="CH49:CI50"/>
    <mergeCell ref="BW49:BW50"/>
    <mergeCell ref="BX49:BY50"/>
    <mergeCell ref="BZ49:CA50"/>
    <mergeCell ref="CB49:CB50"/>
    <mergeCell ref="CH52:CI53"/>
    <mergeCell ref="AM61:AN62"/>
    <mergeCell ref="R58:R59"/>
    <mergeCell ref="S58:T59"/>
    <mergeCell ref="U58:AD66"/>
    <mergeCell ref="AE58:AF59"/>
    <mergeCell ref="AG58:AG59"/>
    <mergeCell ref="CC49:CD50"/>
    <mergeCell ref="CE49:CF50"/>
    <mergeCell ref="AX49:BE51"/>
    <mergeCell ref="BP55:BQ56"/>
    <mergeCell ref="BR55:BR56"/>
    <mergeCell ref="AW47:AW49"/>
    <mergeCell ref="CG52:CG53"/>
    <mergeCell ref="BX52:BY53"/>
    <mergeCell ref="BZ52:CA53"/>
    <mergeCell ref="N61:O62"/>
    <mergeCell ref="P61:Q62"/>
    <mergeCell ref="R61:R62"/>
    <mergeCell ref="S61:T62"/>
    <mergeCell ref="AE61:AF62"/>
    <mergeCell ref="AG61:AG62"/>
    <mergeCell ref="AG55:AG56"/>
    <mergeCell ref="AH55:AI56"/>
    <mergeCell ref="AJ55:AK56"/>
    <mergeCell ref="AC55:AD56"/>
    <mergeCell ref="AE55:AF56"/>
    <mergeCell ref="CJ43:CP44"/>
    <mergeCell ref="BF45:BO46"/>
    <mergeCell ref="BP45:BY46"/>
    <mergeCell ref="BZ45:CI46"/>
    <mergeCell ref="CJ45:CP48"/>
    <mergeCell ref="AH58:AI59"/>
    <mergeCell ref="AJ58:AK59"/>
    <mergeCell ref="AL58:AL59"/>
    <mergeCell ref="AM58:AN59"/>
    <mergeCell ref="AW59:AW61"/>
    <mergeCell ref="AJ61:AK62"/>
    <mergeCell ref="AL61:AL62"/>
    <mergeCell ref="AL52:AL53"/>
    <mergeCell ref="AM52:AN53"/>
    <mergeCell ref="AW53:AW55"/>
    <mergeCell ref="BK58:BL59"/>
    <mergeCell ref="BM58:BM59"/>
    <mergeCell ref="BN58:BO59"/>
    <mergeCell ref="BP58:BY66"/>
    <mergeCell ref="AX58:BE60"/>
    <mergeCell ref="AX43:BE48"/>
    <mergeCell ref="BF43:BO44"/>
    <mergeCell ref="BP43:BY44"/>
    <mergeCell ref="BZ43:CI44"/>
    <mergeCell ref="CB52:CB53"/>
    <mergeCell ref="CC52:CD53"/>
    <mergeCell ref="AL55:AL56"/>
    <mergeCell ref="BF49:BO57"/>
    <mergeCell ref="BP49:BQ50"/>
    <mergeCell ref="BR49:BR50"/>
    <mergeCell ref="BS49:BT50"/>
    <mergeCell ref="BU49:BV50"/>
    <mergeCell ref="BP52:BQ53"/>
    <mergeCell ref="BR52:BR53"/>
    <mergeCell ref="BS52:BT53"/>
    <mergeCell ref="BU52:BV53"/>
    <mergeCell ref="AX52:BE54"/>
    <mergeCell ref="BW52:BW53"/>
    <mergeCell ref="B49:B51"/>
    <mergeCell ref="C49:J51"/>
    <mergeCell ref="K49:T57"/>
    <mergeCell ref="U49:V50"/>
    <mergeCell ref="W49:W50"/>
    <mergeCell ref="X49:Y50"/>
    <mergeCell ref="AJ52:AK53"/>
    <mergeCell ref="AM55:AN56"/>
    <mergeCell ref="AS55:AU57"/>
    <mergeCell ref="C55:J57"/>
    <mergeCell ref="U55:V56"/>
    <mergeCell ref="W55:W56"/>
    <mergeCell ref="X55:Y56"/>
    <mergeCell ref="Z55:AA56"/>
    <mergeCell ref="AB55:AB56"/>
    <mergeCell ref="AB52:AB53"/>
    <mergeCell ref="AC52:AD53"/>
    <mergeCell ref="AE52:AF53"/>
    <mergeCell ref="W52:W53"/>
    <mergeCell ref="X52:Y53"/>
    <mergeCell ref="Z52:AA53"/>
    <mergeCell ref="AG52:AG53"/>
    <mergeCell ref="AH52:AI53"/>
    <mergeCell ref="C43:J48"/>
    <mergeCell ref="K43:T44"/>
    <mergeCell ref="AJ49:AK50"/>
    <mergeCell ref="AL49:AL50"/>
    <mergeCell ref="AM49:AN50"/>
    <mergeCell ref="C52:J54"/>
    <mergeCell ref="U52:V53"/>
    <mergeCell ref="K45:T46"/>
    <mergeCell ref="U45:AD46"/>
    <mergeCell ref="AE45:AN46"/>
    <mergeCell ref="AO45:AU48"/>
    <mergeCell ref="K47:AN48"/>
    <mergeCell ref="U43:AD44"/>
    <mergeCell ref="AE43:AN44"/>
    <mergeCell ref="AO43:AU44"/>
    <mergeCell ref="Z49:AA50"/>
    <mergeCell ref="AB49:AB50"/>
    <mergeCell ref="AC49:AD50"/>
    <mergeCell ref="AE49:AF50"/>
    <mergeCell ref="AG49:AG50"/>
    <mergeCell ref="AH49:AI50"/>
    <mergeCell ref="AX41:CP41"/>
    <mergeCell ref="CN38:CP40"/>
    <mergeCell ref="C41:AU42"/>
    <mergeCell ref="BP38:BQ39"/>
    <mergeCell ref="BR38:BR39"/>
    <mergeCell ref="BS38:BT39"/>
    <mergeCell ref="BU38:BV39"/>
    <mergeCell ref="BW38:BW39"/>
    <mergeCell ref="BX38:BY39"/>
    <mergeCell ref="BF38:BG39"/>
    <mergeCell ref="BH38:BH39"/>
    <mergeCell ref="M38:M39"/>
    <mergeCell ref="N38:O39"/>
    <mergeCell ref="P38:Q39"/>
    <mergeCell ref="R38:R39"/>
    <mergeCell ref="S38:T39"/>
    <mergeCell ref="U38:V39"/>
    <mergeCell ref="BI38:BJ39"/>
    <mergeCell ref="BK38:BL39"/>
    <mergeCell ref="BM38:BM39"/>
    <mergeCell ref="BN38:BO39"/>
    <mergeCell ref="W38:W39"/>
    <mergeCell ref="X38:Y39"/>
    <mergeCell ref="Z38:AA39"/>
    <mergeCell ref="BU35:BV36"/>
    <mergeCell ref="BW35:BW36"/>
    <mergeCell ref="BX35:BY36"/>
    <mergeCell ref="BF35:BG36"/>
    <mergeCell ref="BH35:BH36"/>
    <mergeCell ref="BI35:BJ36"/>
    <mergeCell ref="BK35:BL36"/>
    <mergeCell ref="BM35:BM36"/>
    <mergeCell ref="BN35:BO36"/>
    <mergeCell ref="BP35:BQ36"/>
    <mergeCell ref="BR35:BR36"/>
    <mergeCell ref="BS35:BT36"/>
    <mergeCell ref="AB38:AB39"/>
    <mergeCell ref="AC38:AD39"/>
    <mergeCell ref="AS38:AU40"/>
    <mergeCell ref="C35:J37"/>
    <mergeCell ref="K35:L36"/>
    <mergeCell ref="M35:M36"/>
    <mergeCell ref="N35:O36"/>
    <mergeCell ref="P35:Q36"/>
    <mergeCell ref="R35:R36"/>
    <mergeCell ref="S35:T36"/>
    <mergeCell ref="BZ32:CI40"/>
    <mergeCell ref="C38:J40"/>
    <mergeCell ref="K38:L39"/>
    <mergeCell ref="BP32:BQ33"/>
    <mergeCell ref="BR32:BR33"/>
    <mergeCell ref="BS32:BT33"/>
    <mergeCell ref="BU32:BV33"/>
    <mergeCell ref="BW32:BW33"/>
    <mergeCell ref="BX32:BY33"/>
    <mergeCell ref="BF32:BG33"/>
    <mergeCell ref="BH32:BH33"/>
    <mergeCell ref="BI32:BJ33"/>
    <mergeCell ref="BK32:BL33"/>
    <mergeCell ref="BM32:BM33"/>
    <mergeCell ref="BN32:BO33"/>
    <mergeCell ref="AC32:AD33"/>
    <mergeCell ref="AE32:AN40"/>
    <mergeCell ref="AO32:AR36"/>
    <mergeCell ref="AS32:AU36"/>
    <mergeCell ref="AW32:AW33"/>
    <mergeCell ref="AX32:BE34"/>
    <mergeCell ref="AX35:BE37"/>
    <mergeCell ref="AX38:BE40"/>
    <mergeCell ref="AC35:AD36"/>
    <mergeCell ref="S32:T33"/>
    <mergeCell ref="U32:V33"/>
    <mergeCell ref="W32:W33"/>
    <mergeCell ref="X32:Y33"/>
    <mergeCell ref="Z32:AA33"/>
    <mergeCell ref="AB32:AB33"/>
    <mergeCell ref="X35:Y36"/>
    <mergeCell ref="Z35:AA36"/>
    <mergeCell ref="AB35:AB36"/>
    <mergeCell ref="U35:V36"/>
    <mergeCell ref="W35:W36"/>
    <mergeCell ref="CN29:CP31"/>
    <mergeCell ref="B32:B34"/>
    <mergeCell ref="C32:J34"/>
    <mergeCell ref="K32:L33"/>
    <mergeCell ref="M32:M33"/>
    <mergeCell ref="N32:O33"/>
    <mergeCell ref="P32:Q33"/>
    <mergeCell ref="R32:R33"/>
    <mergeCell ref="CG29:CG30"/>
    <mergeCell ref="CH29:CI30"/>
    <mergeCell ref="BM29:BM30"/>
    <mergeCell ref="BN29:BO30"/>
    <mergeCell ref="BZ29:CA30"/>
    <mergeCell ref="CB29:CB30"/>
    <mergeCell ref="CC29:CD30"/>
    <mergeCell ref="CE29:CF30"/>
    <mergeCell ref="AS29:AU31"/>
    <mergeCell ref="AX29:BE31"/>
    <mergeCell ref="BF29:BG30"/>
    <mergeCell ref="BH29:BH30"/>
    <mergeCell ref="BI29:BJ30"/>
    <mergeCell ref="BK29:BL30"/>
    <mergeCell ref="AE29:AF30"/>
    <mergeCell ref="AG29:AG30"/>
    <mergeCell ref="AH29:AI30"/>
    <mergeCell ref="AJ29:AK30"/>
    <mergeCell ref="AL29:AL30"/>
    <mergeCell ref="AM29:AN30"/>
    <mergeCell ref="C29:J31"/>
    <mergeCell ref="K29:L30"/>
    <mergeCell ref="M29:M30"/>
    <mergeCell ref="N29:O30"/>
    <mergeCell ref="P29:Q30"/>
    <mergeCell ref="R29:R30"/>
    <mergeCell ref="S29:T30"/>
    <mergeCell ref="CG26:CG27"/>
    <mergeCell ref="CH26:CI27"/>
    <mergeCell ref="AX26:BE28"/>
    <mergeCell ref="BF26:BG27"/>
    <mergeCell ref="BH26:BH27"/>
    <mergeCell ref="BI26:BJ27"/>
    <mergeCell ref="BK26:BL27"/>
    <mergeCell ref="BM26:BM27"/>
    <mergeCell ref="CB26:CB27"/>
    <mergeCell ref="CC26:CD27"/>
    <mergeCell ref="K26:L27"/>
    <mergeCell ref="M26:M27"/>
    <mergeCell ref="N26:O27"/>
    <mergeCell ref="P26:Q27"/>
    <mergeCell ref="R26:R27"/>
    <mergeCell ref="CG23:CG24"/>
    <mergeCell ref="CH23:CI24"/>
    <mergeCell ref="BN23:BO24"/>
    <mergeCell ref="BP23:BY31"/>
    <mergeCell ref="BZ23:CA24"/>
    <mergeCell ref="CB23:CB24"/>
    <mergeCell ref="CC23:CD24"/>
    <mergeCell ref="CE23:CF24"/>
    <mergeCell ref="BN26:BO27"/>
    <mergeCell ref="BZ26:CA27"/>
    <mergeCell ref="BH23:BH24"/>
    <mergeCell ref="BI23:BJ24"/>
    <mergeCell ref="BK23:BL24"/>
    <mergeCell ref="BM23:BM24"/>
    <mergeCell ref="AJ23:AK24"/>
    <mergeCell ref="S26:T27"/>
    <mergeCell ref="AE26:AF27"/>
    <mergeCell ref="AL23:AL24"/>
    <mergeCell ref="CE26:CF27"/>
    <mergeCell ref="AE20:AF21"/>
    <mergeCell ref="AG20:AG21"/>
    <mergeCell ref="AG26:AG27"/>
    <mergeCell ref="AH26:AI27"/>
    <mergeCell ref="AX23:BE25"/>
    <mergeCell ref="BF23:BG24"/>
    <mergeCell ref="B23:B25"/>
    <mergeCell ref="C23:J25"/>
    <mergeCell ref="K23:L24"/>
    <mergeCell ref="M23:M24"/>
    <mergeCell ref="N23:O24"/>
    <mergeCell ref="P23:Q24"/>
    <mergeCell ref="R23:R24"/>
    <mergeCell ref="S23:T24"/>
    <mergeCell ref="U23:AD31"/>
    <mergeCell ref="AM23:AN24"/>
    <mergeCell ref="AW23:AW26"/>
    <mergeCell ref="AJ26:AK27"/>
    <mergeCell ref="AL26:AL27"/>
    <mergeCell ref="AM26:AN27"/>
    <mergeCell ref="AE23:AF24"/>
    <mergeCell ref="AG23:AG24"/>
    <mergeCell ref="AH23:AI24"/>
    <mergeCell ref="C26:J28"/>
    <mergeCell ref="AH20:AI21"/>
    <mergeCell ref="CG17:CG18"/>
    <mergeCell ref="CH17:CI18"/>
    <mergeCell ref="CE17:CF18"/>
    <mergeCell ref="AJ20:AK21"/>
    <mergeCell ref="AL20:AL21"/>
    <mergeCell ref="AM20:AN21"/>
    <mergeCell ref="AS20:AU22"/>
    <mergeCell ref="AX20:BE22"/>
    <mergeCell ref="CN20:CP22"/>
    <mergeCell ref="CB20:CB21"/>
    <mergeCell ref="CC20:CD21"/>
    <mergeCell ref="CE20:CF21"/>
    <mergeCell ref="CG20:CG21"/>
    <mergeCell ref="CH20:CI21"/>
    <mergeCell ref="BW20:BW21"/>
    <mergeCell ref="BX20:BY21"/>
    <mergeCell ref="BZ20:CA21"/>
    <mergeCell ref="BP20:BQ21"/>
    <mergeCell ref="AL14:AL15"/>
    <mergeCell ref="AM14:AN15"/>
    <mergeCell ref="CB14:CB15"/>
    <mergeCell ref="CC14:CD15"/>
    <mergeCell ref="AW14:AW15"/>
    <mergeCell ref="AX14:BE16"/>
    <mergeCell ref="BF14:BO22"/>
    <mergeCell ref="BP14:BQ15"/>
    <mergeCell ref="BR20:BR21"/>
    <mergeCell ref="BS20:BT21"/>
    <mergeCell ref="BU20:BV21"/>
    <mergeCell ref="BW14:BW15"/>
    <mergeCell ref="BX14:BY15"/>
    <mergeCell ref="BZ14:CA15"/>
    <mergeCell ref="AL17:AL18"/>
    <mergeCell ref="AM17:AN18"/>
    <mergeCell ref="AX17:BE19"/>
    <mergeCell ref="BP17:BQ18"/>
    <mergeCell ref="CC17:CD18"/>
    <mergeCell ref="B14:B16"/>
    <mergeCell ref="C14:J16"/>
    <mergeCell ref="K14:T22"/>
    <mergeCell ref="U14:V15"/>
    <mergeCell ref="W14:W15"/>
    <mergeCell ref="X14:Y15"/>
    <mergeCell ref="Z14:AA15"/>
    <mergeCell ref="AB14:AB15"/>
    <mergeCell ref="AC14:AD15"/>
    <mergeCell ref="AC17:AD18"/>
    <mergeCell ref="C17:J19"/>
    <mergeCell ref="U17:V18"/>
    <mergeCell ref="W17:W18"/>
    <mergeCell ref="X17:Y18"/>
    <mergeCell ref="Z17:AA18"/>
    <mergeCell ref="AB17:AB18"/>
    <mergeCell ref="C20:J22"/>
    <mergeCell ref="U20:V21"/>
    <mergeCell ref="W20:W21"/>
    <mergeCell ref="X20:Y21"/>
    <mergeCell ref="Z20:AA21"/>
    <mergeCell ref="AB20:AB21"/>
    <mergeCell ref="AC20:AD21"/>
    <mergeCell ref="C2:CP3"/>
    <mergeCell ref="C4:CP5"/>
    <mergeCell ref="C6:AU7"/>
    <mergeCell ref="AX6:CP7"/>
    <mergeCell ref="C8:J13"/>
    <mergeCell ref="K8:T9"/>
    <mergeCell ref="U8:AD9"/>
    <mergeCell ref="AE8:AN9"/>
    <mergeCell ref="AO8:AU9"/>
    <mergeCell ref="AX8:BE13"/>
    <mergeCell ref="BF8:BO9"/>
    <mergeCell ref="BP8:BY9"/>
    <mergeCell ref="BZ8:CI9"/>
    <mergeCell ref="CJ8:CP9"/>
    <mergeCell ref="K10:T11"/>
    <mergeCell ref="U10:AD11"/>
    <mergeCell ref="AE10:AN11"/>
    <mergeCell ref="AO10:AU13"/>
    <mergeCell ref="BF10:BO11"/>
    <mergeCell ref="BP10:BY11"/>
    <mergeCell ref="BZ10:CI11"/>
    <mergeCell ref="CJ10:CP13"/>
    <mergeCell ref="BF12:CI13"/>
    <mergeCell ref="K12:AN13"/>
    <mergeCell ref="CH14:CI15"/>
    <mergeCell ref="BR14:BR15"/>
    <mergeCell ref="BS14:BT15"/>
    <mergeCell ref="BU14:BV15"/>
    <mergeCell ref="AE14:AF15"/>
    <mergeCell ref="BX17:BY18"/>
    <mergeCell ref="BZ17:CA18"/>
    <mergeCell ref="AG14:AG15"/>
    <mergeCell ref="AH14:AI15"/>
    <mergeCell ref="AJ14:AK15"/>
    <mergeCell ref="AE17:AF18"/>
    <mergeCell ref="AG17:AG18"/>
    <mergeCell ref="CB17:CB18"/>
    <mergeCell ref="CE14:CF15"/>
    <mergeCell ref="CG14:CG15"/>
    <mergeCell ref="BR17:BR18"/>
    <mergeCell ref="BS17:BT18"/>
    <mergeCell ref="BU17:BV18"/>
    <mergeCell ref="BW17:BW18"/>
    <mergeCell ref="AO14:AU18"/>
    <mergeCell ref="AH17:AI18"/>
    <mergeCell ref="AJ17:AK18"/>
  </mergeCells>
  <phoneticPr fontId="44"/>
  <pageMargins left="0" right="0" top="0" bottom="0" header="0.31496062992125984" footer="0.31496062992125984"/>
  <pageSetup paperSize="9" scale="94"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CC00"/>
  </sheetPr>
  <dimension ref="A1:P157"/>
  <sheetViews>
    <sheetView workbookViewId="0">
      <selection activeCell="M41" sqref="M41"/>
    </sheetView>
  </sheetViews>
  <sheetFormatPr defaultColWidth="8.875" defaultRowHeight="13.5"/>
  <cols>
    <col min="1" max="1" width="0.875" style="5" customWidth="1"/>
    <col min="2" max="3" width="6.375" style="5" customWidth="1"/>
    <col min="4" max="4" width="7.125" style="5" customWidth="1"/>
    <col min="5" max="5" width="8.375" style="5" customWidth="1"/>
    <col min="6" max="15" width="7.125" style="5" customWidth="1"/>
    <col min="16" max="16384" width="8.875" style="5"/>
  </cols>
  <sheetData>
    <row r="1" spans="1:16" s="6" customFormat="1" ht="13.5" customHeight="1">
      <c r="A1" s="5"/>
      <c r="B1" s="742" t="s">
        <v>1423</v>
      </c>
      <c r="C1" s="742"/>
      <c r="D1" s="742"/>
      <c r="E1" s="742"/>
      <c r="F1" s="742"/>
      <c r="G1" s="742"/>
      <c r="H1" s="742"/>
      <c r="I1" s="742"/>
      <c r="J1" s="742"/>
      <c r="K1" s="742"/>
      <c r="L1" s="742"/>
      <c r="M1" s="742"/>
      <c r="N1" s="742"/>
      <c r="O1" s="742"/>
    </row>
    <row r="2" spans="1:16" s="6" customFormat="1" ht="13.5" customHeight="1">
      <c r="B2" s="742"/>
      <c r="C2" s="742"/>
      <c r="D2" s="742"/>
      <c r="E2" s="742"/>
      <c r="F2" s="742"/>
      <c r="G2" s="742"/>
      <c r="H2" s="742"/>
      <c r="I2" s="742"/>
      <c r="J2" s="742"/>
      <c r="K2" s="742"/>
      <c r="L2" s="742"/>
      <c r="M2" s="742"/>
      <c r="N2" s="742"/>
      <c r="O2" s="742"/>
    </row>
    <row r="3" spans="1:16" s="6" customFormat="1">
      <c r="A3" s="7"/>
      <c r="B3" s="739" t="s">
        <v>166</v>
      </c>
      <c r="C3" s="739"/>
      <c r="D3" s="7"/>
      <c r="E3" s="7"/>
      <c r="F3" s="7"/>
      <c r="G3" s="7"/>
      <c r="H3" s="7"/>
      <c r="I3" s="7"/>
    </row>
    <row r="4" spans="1:16" s="6" customFormat="1" ht="14.25" thickBot="1">
      <c r="A4" s="7"/>
      <c r="B4" s="739"/>
      <c r="C4" s="739"/>
      <c r="D4" s="8"/>
      <c r="E4" s="8"/>
      <c r="F4" s="8"/>
      <c r="G4" s="8"/>
      <c r="H4" s="8"/>
      <c r="I4" s="8"/>
      <c r="J4" s="9"/>
      <c r="K4" s="9"/>
    </row>
    <row r="5" spans="1:16" ht="7.9" customHeight="1">
      <c r="A5" s="6"/>
      <c r="B5" s="740" t="s">
        <v>1261</v>
      </c>
      <c r="C5" s="741" t="s">
        <v>1266</v>
      </c>
      <c r="D5" s="725" t="str">
        <f>IF(B5="","",VLOOKUP(B5,登録ナンバー!$A$4:$I$575,8,0))</f>
        <v>Ｋテニスカレッジ</v>
      </c>
      <c r="E5" s="725"/>
      <c r="F5" s="725"/>
      <c r="G5" s="10"/>
      <c r="H5" s="10"/>
      <c r="I5" s="10"/>
      <c r="J5" s="10"/>
      <c r="K5" s="15"/>
      <c r="L5" s="10"/>
      <c r="M5" s="10"/>
      <c r="N5" s="10"/>
      <c r="O5" s="11"/>
    </row>
    <row r="6" spans="1:16" ht="7.9" customHeight="1">
      <c r="B6" s="713"/>
      <c r="C6" s="714"/>
      <c r="D6" s="717"/>
      <c r="E6" s="717"/>
      <c r="F6" s="717"/>
      <c r="G6" s="12"/>
      <c r="H6" s="12"/>
      <c r="I6" s="12"/>
      <c r="J6" s="12"/>
      <c r="K6" s="14"/>
      <c r="L6" s="12"/>
      <c r="M6" s="12"/>
      <c r="N6" s="12"/>
      <c r="O6" s="13"/>
    </row>
    <row r="7" spans="1:16" ht="7.9" customHeight="1">
      <c r="B7" s="713" t="s">
        <v>1262</v>
      </c>
      <c r="C7" s="714" t="s">
        <v>1267</v>
      </c>
      <c r="D7" s="717"/>
      <c r="E7" s="717"/>
      <c r="F7" s="717"/>
      <c r="G7" s="12"/>
      <c r="H7" s="12"/>
      <c r="I7" s="12"/>
      <c r="J7" s="717"/>
      <c r="K7" s="743"/>
      <c r="L7" s="12"/>
      <c r="M7" s="12"/>
      <c r="N7" s="717"/>
      <c r="O7" s="721"/>
    </row>
    <row r="8" spans="1:16" ht="7.9" customHeight="1">
      <c r="B8" s="713"/>
      <c r="C8" s="714"/>
      <c r="D8" s="717"/>
      <c r="E8" s="717"/>
      <c r="F8" s="717"/>
      <c r="G8" s="12"/>
      <c r="H8" s="12"/>
      <c r="I8" s="12"/>
      <c r="J8" s="717"/>
      <c r="K8" s="743"/>
      <c r="L8" s="12"/>
      <c r="M8" s="12"/>
      <c r="N8" s="717"/>
      <c r="O8" s="721"/>
    </row>
    <row r="9" spans="1:16" ht="7.9" customHeight="1">
      <c r="B9" s="713" t="s">
        <v>1263</v>
      </c>
      <c r="C9" s="714" t="s">
        <v>1268</v>
      </c>
      <c r="D9" s="717"/>
      <c r="E9" s="717"/>
      <c r="F9" s="723" t="str">
        <f>IF(B7="","",VLOOKUP(B7,登録ナンバー!$A$4:$I$575,7,0))</f>
        <v>山口直彦</v>
      </c>
      <c r="G9" s="717"/>
      <c r="H9" s="723" t="str">
        <f>IF(B9="","",VLOOKUP(B9,登録ナンバー!$A$4:$I$575,7,0))</f>
        <v>本多勇輝</v>
      </c>
      <c r="I9" s="717"/>
      <c r="J9" s="723" t="str">
        <f>IF(B11="","",VLOOKUP(B11,登録ナンバー!$A$4:$I$575,7,0))</f>
        <v>木村善和</v>
      </c>
      <c r="K9" s="718"/>
      <c r="L9" s="717" t="str">
        <f>IF(B13="","",VLOOKUP(B13,登録ナンバー!$A$4:$I$575,7,0))</f>
        <v>川上悠作</v>
      </c>
      <c r="M9" s="718"/>
      <c r="N9" s="717" t="str">
        <f>IF(B15="","",VLOOKUP(B15,登録ナンバー!$A$4:$I$575,7,0))</f>
        <v/>
      </c>
      <c r="O9" s="721"/>
    </row>
    <row r="10" spans="1:16" ht="7.9" customHeight="1">
      <c r="B10" s="713"/>
      <c r="C10" s="714"/>
      <c r="D10" s="717"/>
      <c r="E10" s="717"/>
      <c r="F10" s="723"/>
      <c r="G10" s="717"/>
      <c r="H10" s="723"/>
      <c r="I10" s="717"/>
      <c r="J10" s="723"/>
      <c r="K10" s="718"/>
      <c r="L10" s="717"/>
      <c r="M10" s="718"/>
      <c r="N10" s="717"/>
      <c r="O10" s="721"/>
    </row>
    <row r="11" spans="1:16" ht="7.9" customHeight="1">
      <c r="B11" s="713" t="s">
        <v>1264</v>
      </c>
      <c r="C11" s="714"/>
      <c r="D11" s="717"/>
      <c r="E11" s="717"/>
      <c r="F11" s="723"/>
      <c r="G11" s="717"/>
      <c r="H11" s="723"/>
      <c r="I11" s="717"/>
      <c r="J11" s="723"/>
      <c r="K11" s="718"/>
      <c r="L11" s="717"/>
      <c r="M11" s="718"/>
      <c r="N11" s="717"/>
      <c r="O11" s="721"/>
    </row>
    <row r="12" spans="1:16" ht="7.9" customHeight="1">
      <c r="B12" s="713"/>
      <c r="C12" s="714"/>
      <c r="D12" s="717"/>
      <c r="E12" s="717"/>
      <c r="F12" s="723"/>
      <c r="G12" s="717"/>
      <c r="H12" s="723"/>
      <c r="I12" s="717"/>
      <c r="J12" s="723"/>
      <c r="K12" s="718"/>
      <c r="L12" s="717"/>
      <c r="M12" s="718"/>
      <c r="N12" s="717"/>
      <c r="O12" s="721"/>
    </row>
    <row r="13" spans="1:16" ht="7.9" customHeight="1">
      <c r="B13" s="713" t="s">
        <v>1265</v>
      </c>
      <c r="C13" s="714"/>
      <c r="D13" s="717" t="str">
        <f>IF(C5="","",VLOOKUP(C5,登録ナンバー!$A$4:$I$575,7,0))</f>
        <v>山口美由希</v>
      </c>
      <c r="E13" s="717"/>
      <c r="F13" s="723" t="str">
        <f>IF(C7="","",VLOOKUP(C7,登録ナンバー!$A$4:$I$575,7,0))</f>
        <v>池尻陽香</v>
      </c>
      <c r="G13" s="717"/>
      <c r="H13" s="723" t="str">
        <f>IF(C9="","",VLOOKUP(C9,登録ナンバー!$A$4:$I$575,7,0))</f>
        <v>本多姫欧</v>
      </c>
      <c r="I13" s="717"/>
      <c r="J13" s="723" t="str">
        <f>IF(C11="","",VLOOKUP(C11,登録ナンバー!$A$4:$I$575,7,0))</f>
        <v/>
      </c>
      <c r="K13" s="718"/>
      <c r="L13" s="717" t="str">
        <f>IF(C13="","",VLOOKUP(C13,登録ナンバー!$A$4:$I$575,7,0))</f>
        <v/>
      </c>
      <c r="M13" s="718"/>
      <c r="N13" s="717" t="str">
        <f>IF(C15="","",VLOOKUP(C15,登録ナンバー!$A$4:$I$575,7,0))</f>
        <v/>
      </c>
      <c r="O13" s="721"/>
      <c r="P13" s="745">
        <v>7</v>
      </c>
    </row>
    <row r="14" spans="1:16" ht="7.9" customHeight="1">
      <c r="B14" s="713"/>
      <c r="C14" s="714"/>
      <c r="D14" s="717"/>
      <c r="E14" s="717"/>
      <c r="F14" s="723"/>
      <c r="G14" s="717"/>
      <c r="H14" s="723"/>
      <c r="I14" s="717"/>
      <c r="J14" s="723"/>
      <c r="K14" s="718"/>
      <c r="L14" s="717"/>
      <c r="M14" s="718"/>
      <c r="N14" s="717"/>
      <c r="O14" s="721"/>
      <c r="P14" s="745"/>
    </row>
    <row r="15" spans="1:16" ht="7.9" customHeight="1">
      <c r="B15" s="713"/>
      <c r="C15" s="714"/>
      <c r="D15" s="717"/>
      <c r="E15" s="717"/>
      <c r="F15" s="723"/>
      <c r="G15" s="717"/>
      <c r="H15" s="723"/>
      <c r="I15" s="717"/>
      <c r="J15" s="723"/>
      <c r="K15" s="718"/>
      <c r="L15" s="717"/>
      <c r="M15" s="718"/>
      <c r="N15" s="717"/>
      <c r="O15" s="721"/>
      <c r="P15" s="745"/>
    </row>
    <row r="16" spans="1:16" ht="7.9" customHeight="1" thickBot="1">
      <c r="B16" s="730"/>
      <c r="C16" s="727"/>
      <c r="D16" s="719"/>
      <c r="E16" s="719"/>
      <c r="F16" s="724"/>
      <c r="G16" s="719"/>
      <c r="H16" s="724"/>
      <c r="I16" s="719"/>
      <c r="J16" s="724"/>
      <c r="K16" s="720"/>
      <c r="L16" s="717"/>
      <c r="M16" s="718"/>
      <c r="N16" s="717"/>
      <c r="O16" s="721"/>
      <c r="P16" s="745"/>
    </row>
    <row r="17" spans="2:16" ht="7.9" customHeight="1" thickTop="1">
      <c r="B17" s="737" t="s">
        <v>1269</v>
      </c>
      <c r="C17" s="716" t="s">
        <v>1273</v>
      </c>
      <c r="D17" s="717" t="str">
        <f>IF(B17="","",VLOOKUP(B17,登録ナンバー!$A$4:$I$575,8,0))</f>
        <v>うさぎとかめの集い</v>
      </c>
      <c r="E17" s="717"/>
      <c r="F17" s="725" t="s">
        <v>1276</v>
      </c>
      <c r="G17" s="10"/>
      <c r="H17" s="10"/>
      <c r="I17" s="10"/>
      <c r="J17" s="10"/>
      <c r="K17" s="18"/>
      <c r="L17" s="16"/>
      <c r="M17" s="21"/>
      <c r="N17" s="16"/>
      <c r="O17" s="17"/>
    </row>
    <row r="18" spans="2:16" ht="7.9" customHeight="1">
      <c r="B18" s="713"/>
      <c r="C18" s="714"/>
      <c r="D18" s="717"/>
      <c r="E18" s="717"/>
      <c r="F18" s="717"/>
      <c r="G18" s="12"/>
      <c r="H18" s="12"/>
      <c r="I18" s="12"/>
      <c r="J18" s="12"/>
      <c r="K18" s="19"/>
      <c r="L18" s="12"/>
      <c r="M18" s="19"/>
      <c r="N18" s="12"/>
      <c r="O18" s="13"/>
    </row>
    <row r="19" spans="2:16" ht="7.9" customHeight="1">
      <c r="B19" s="713" t="s">
        <v>1270</v>
      </c>
      <c r="C19" s="714" t="s">
        <v>1274</v>
      </c>
      <c r="D19" s="717"/>
      <c r="E19" s="717"/>
      <c r="F19" s="717"/>
      <c r="G19" s="12"/>
      <c r="H19" s="12"/>
      <c r="I19" s="12"/>
      <c r="J19" s="717"/>
      <c r="K19" s="718"/>
      <c r="L19" s="12"/>
      <c r="M19" s="19"/>
      <c r="N19" s="717"/>
      <c r="O19" s="721"/>
    </row>
    <row r="20" spans="2:16" ht="7.9" customHeight="1">
      <c r="B20" s="713"/>
      <c r="C20" s="714"/>
      <c r="D20" s="717"/>
      <c r="E20" s="717"/>
      <c r="F20" s="717"/>
      <c r="G20" s="12"/>
      <c r="H20" s="12"/>
      <c r="I20" s="12"/>
      <c r="J20" s="717"/>
      <c r="K20" s="718"/>
      <c r="L20" s="12"/>
      <c r="M20" s="19"/>
      <c r="N20" s="717"/>
      <c r="O20" s="721"/>
    </row>
    <row r="21" spans="2:16" ht="7.9" customHeight="1">
      <c r="B21" s="713" t="s">
        <v>1271</v>
      </c>
      <c r="C21" s="714" t="s">
        <v>1275</v>
      </c>
      <c r="D21" s="717" t="str">
        <f>IF(B17="","",VLOOKUP(B17,登録ナンバー!$A$4:$I$575,7,0))</f>
        <v>竹田圭佑</v>
      </c>
      <c r="E21" s="717"/>
      <c r="F21" s="723" t="str">
        <f>IF(B19="","",VLOOKUP(B19,登録ナンバー!$A$4:$I$575,7,0))</f>
        <v>牛道雄介</v>
      </c>
      <c r="G21" s="717"/>
      <c r="H21" s="723" t="str">
        <f>IF(B21="","",VLOOKUP(B21,登録ナンバー!$A$4:$I$575,7,0))</f>
        <v>渡辺啓</v>
      </c>
      <c r="I21" s="717"/>
      <c r="J21" s="723" t="str">
        <f>IF(B23="","",VLOOKUP(B23,登録ナンバー!$A$4:$I$575,7,0))</f>
        <v>松本啓吾</v>
      </c>
      <c r="K21" s="718"/>
      <c r="L21" s="717" t="str">
        <f>IF(B25="","",VLOOKUP(B25,登録ナンバー!$A$4:$I$575,7,0))</f>
        <v/>
      </c>
      <c r="M21" s="718"/>
      <c r="N21" s="717" t="str">
        <f>IF(B27="","",VLOOKUP(B27,登録ナンバー!$A$4:$I$575,7,0))</f>
        <v/>
      </c>
      <c r="O21" s="721"/>
    </row>
    <row r="22" spans="2:16" ht="7.9" customHeight="1">
      <c r="B22" s="713"/>
      <c r="C22" s="714"/>
      <c r="D22" s="717"/>
      <c r="E22" s="717"/>
      <c r="F22" s="723"/>
      <c r="G22" s="717"/>
      <c r="H22" s="723"/>
      <c r="I22" s="717"/>
      <c r="J22" s="723"/>
      <c r="K22" s="718"/>
      <c r="L22" s="717"/>
      <c r="M22" s="718"/>
      <c r="N22" s="717"/>
      <c r="O22" s="721"/>
    </row>
    <row r="23" spans="2:16" ht="7.9" customHeight="1">
      <c r="B23" s="713" t="s">
        <v>1272</v>
      </c>
      <c r="C23" s="714"/>
      <c r="D23" s="717"/>
      <c r="E23" s="717"/>
      <c r="F23" s="723"/>
      <c r="G23" s="717"/>
      <c r="H23" s="723"/>
      <c r="I23" s="717"/>
      <c r="J23" s="723"/>
      <c r="K23" s="718"/>
      <c r="L23" s="717"/>
      <c r="M23" s="718"/>
      <c r="N23" s="717"/>
      <c r="O23" s="721"/>
    </row>
    <row r="24" spans="2:16" ht="7.9" customHeight="1">
      <c r="B24" s="713"/>
      <c r="C24" s="714"/>
      <c r="D24" s="717"/>
      <c r="E24" s="717"/>
      <c r="F24" s="723"/>
      <c r="G24" s="717"/>
      <c r="H24" s="723"/>
      <c r="I24" s="717"/>
      <c r="J24" s="723"/>
      <c r="K24" s="718"/>
      <c r="L24" s="717"/>
      <c r="M24" s="718"/>
      <c r="N24" s="717"/>
      <c r="O24" s="721"/>
    </row>
    <row r="25" spans="2:16" ht="7.9" customHeight="1">
      <c r="B25" s="713"/>
      <c r="C25" s="714"/>
      <c r="D25" s="717" t="str">
        <f>IF(C17="","",VLOOKUP(C17,登録ナンバー!$A$4:$I$575,7,0))</f>
        <v>今井順子</v>
      </c>
      <c r="E25" s="717"/>
      <c r="F25" s="723" t="str">
        <f>IF(C19="","",VLOOKUP(C19,登録ナンバー!$A$4:$I$575,7,0))</f>
        <v>藤村加代子</v>
      </c>
      <c r="G25" s="717"/>
      <c r="H25" s="723" t="str">
        <f>IF(C21="","",VLOOKUP(C21,登録ナンバー!$A$4:$I$575,7,0))</f>
        <v>田中由紀</v>
      </c>
      <c r="I25" s="717"/>
      <c r="J25" s="723" t="str">
        <f>IF(C23="","",VLOOKUP(C23,登録ナンバー!$A$4:$I$575,7,0))</f>
        <v/>
      </c>
      <c r="K25" s="718"/>
      <c r="L25" s="717" t="str">
        <f>IF(C25="","",VLOOKUP(C25,登録ナンバー!$A$4:$I$575,7,0))</f>
        <v/>
      </c>
      <c r="M25" s="718"/>
      <c r="N25" s="717" t="str">
        <f>IF(C27="","",VLOOKUP(C27,登録ナンバー!$A$4:$I$575,7,0))</f>
        <v/>
      </c>
      <c r="O25" s="721"/>
      <c r="P25" s="745">
        <v>7</v>
      </c>
    </row>
    <row r="26" spans="2:16" ht="7.9" customHeight="1">
      <c r="B26" s="713"/>
      <c r="C26" s="714"/>
      <c r="D26" s="717"/>
      <c r="E26" s="717"/>
      <c r="F26" s="723"/>
      <c r="G26" s="717"/>
      <c r="H26" s="723"/>
      <c r="I26" s="717"/>
      <c r="J26" s="723"/>
      <c r="K26" s="718"/>
      <c r="L26" s="717"/>
      <c r="M26" s="718"/>
      <c r="N26" s="717"/>
      <c r="O26" s="721"/>
      <c r="P26" s="745"/>
    </row>
    <row r="27" spans="2:16" ht="7.9" customHeight="1">
      <c r="B27" s="713"/>
      <c r="C27" s="714"/>
      <c r="D27" s="717"/>
      <c r="E27" s="717"/>
      <c r="F27" s="723"/>
      <c r="G27" s="717"/>
      <c r="H27" s="723"/>
      <c r="I27" s="717"/>
      <c r="J27" s="723"/>
      <c r="K27" s="718"/>
      <c r="L27" s="717"/>
      <c r="M27" s="718"/>
      <c r="N27" s="717"/>
      <c r="O27" s="721"/>
      <c r="P27" s="745"/>
    </row>
    <row r="28" spans="2:16" ht="7.9" customHeight="1" thickBot="1">
      <c r="B28" s="730"/>
      <c r="C28" s="727"/>
      <c r="D28" s="719"/>
      <c r="E28" s="719"/>
      <c r="F28" s="724"/>
      <c r="G28" s="719"/>
      <c r="H28" s="724"/>
      <c r="I28" s="719"/>
      <c r="J28" s="724"/>
      <c r="K28" s="720"/>
      <c r="L28" s="719"/>
      <c r="M28" s="720"/>
      <c r="N28" s="719"/>
      <c r="O28" s="722"/>
      <c r="P28" s="745"/>
    </row>
    <row r="29" spans="2:16" ht="7.9" customHeight="1" thickTop="1">
      <c r="B29" s="737" t="s">
        <v>1277</v>
      </c>
      <c r="C29" s="716" t="s">
        <v>1281</v>
      </c>
      <c r="D29" s="717" t="str">
        <f>IF(B29="","",VLOOKUP(B29,登録ナンバー!$A$4:$I$575,8,0))</f>
        <v>うさぎとかめの集い</v>
      </c>
      <c r="E29" s="717"/>
      <c r="F29" s="725" t="s">
        <v>1284</v>
      </c>
      <c r="G29" s="10"/>
      <c r="H29" s="10"/>
      <c r="I29" s="10"/>
      <c r="J29" s="10"/>
      <c r="K29" s="18"/>
      <c r="L29" s="12"/>
      <c r="M29" s="19"/>
      <c r="N29" s="12"/>
      <c r="O29" s="13"/>
    </row>
    <row r="30" spans="2:16" ht="7.9" customHeight="1">
      <c r="B30" s="713"/>
      <c r="C30" s="714"/>
      <c r="D30" s="717"/>
      <c r="E30" s="717"/>
      <c r="F30" s="717"/>
      <c r="G30" s="12"/>
      <c r="H30" s="12"/>
      <c r="I30" s="12"/>
      <c r="J30" s="12"/>
      <c r="K30" s="19"/>
      <c r="L30" s="12"/>
      <c r="M30" s="19"/>
      <c r="N30" s="12"/>
      <c r="O30" s="13"/>
    </row>
    <row r="31" spans="2:16" ht="7.9" customHeight="1">
      <c r="B31" s="713" t="s">
        <v>1278</v>
      </c>
      <c r="C31" s="714" t="s">
        <v>1282</v>
      </c>
      <c r="D31" s="717"/>
      <c r="E31" s="717"/>
      <c r="F31" s="717"/>
      <c r="G31" s="12"/>
      <c r="H31" s="12"/>
      <c r="I31" s="12"/>
      <c r="J31" s="717"/>
      <c r="K31" s="718"/>
      <c r="L31" s="12"/>
      <c r="M31" s="19"/>
      <c r="N31" s="717"/>
      <c r="O31" s="721"/>
    </row>
    <row r="32" spans="2:16" ht="7.9" customHeight="1">
      <c r="B32" s="713"/>
      <c r="C32" s="714"/>
      <c r="D32" s="717"/>
      <c r="E32" s="717"/>
      <c r="F32" s="717"/>
      <c r="G32" s="12"/>
      <c r="H32" s="12"/>
      <c r="I32" s="12"/>
      <c r="J32" s="717"/>
      <c r="K32" s="718"/>
      <c r="L32" s="12"/>
      <c r="M32" s="19"/>
      <c r="N32" s="717"/>
      <c r="O32" s="721"/>
    </row>
    <row r="33" spans="2:16" ht="7.9" customHeight="1">
      <c r="B33" s="713" t="s">
        <v>1279</v>
      </c>
      <c r="C33" s="714" t="s">
        <v>1283</v>
      </c>
      <c r="D33" s="717" t="str">
        <f>IF(B29="","",VLOOKUP(B29,登録ナンバー!$A$4:$I$575,7,0))</f>
        <v>堤内昭仁</v>
      </c>
      <c r="E33" s="717"/>
      <c r="F33" s="723" t="str">
        <f>IF(B31="","",VLOOKUP(B31,登録ナンバー!$A$4:$I$575,7,0))</f>
        <v>奥内栄治</v>
      </c>
      <c r="G33" s="717"/>
      <c r="H33" s="723" t="str">
        <f>IF(B33="","",VLOOKUP(B33,登録ナンバー!$A$4:$I$575,7,0))</f>
        <v>脇野佳邦</v>
      </c>
      <c r="I33" s="717"/>
      <c r="J33" s="723" t="str">
        <f>IF(B35="","",VLOOKUP(B35,登録ナンバー!$A$4:$I$575,7,0))</f>
        <v>上野和彦</v>
      </c>
      <c r="K33" s="718"/>
      <c r="L33" s="717" t="str">
        <f>IF(B37="","",VLOOKUP(B37,登録ナンバー!$A$4:$I$575,7,0))</f>
        <v/>
      </c>
      <c r="M33" s="718"/>
      <c r="N33" s="717" t="str">
        <f>IF(B39="","",VLOOKUP(B39,登録ナンバー!$A$4:$I$575,7,0))</f>
        <v/>
      </c>
      <c r="O33" s="721"/>
    </row>
    <row r="34" spans="2:16" ht="7.9" customHeight="1">
      <c r="B34" s="713"/>
      <c r="C34" s="714"/>
      <c r="D34" s="717"/>
      <c r="E34" s="717"/>
      <c r="F34" s="723"/>
      <c r="G34" s="717"/>
      <c r="H34" s="723"/>
      <c r="I34" s="717"/>
      <c r="J34" s="723"/>
      <c r="K34" s="718"/>
      <c r="L34" s="717"/>
      <c r="M34" s="718"/>
      <c r="N34" s="717"/>
      <c r="O34" s="721"/>
    </row>
    <row r="35" spans="2:16" ht="7.9" customHeight="1">
      <c r="B35" s="713" t="s">
        <v>1280</v>
      </c>
      <c r="C35" s="714"/>
      <c r="D35" s="717"/>
      <c r="E35" s="717"/>
      <c r="F35" s="723"/>
      <c r="G35" s="717"/>
      <c r="H35" s="723"/>
      <c r="I35" s="717"/>
      <c r="J35" s="723"/>
      <c r="K35" s="718"/>
      <c r="L35" s="717"/>
      <c r="M35" s="718"/>
      <c r="N35" s="717"/>
      <c r="O35" s="721"/>
    </row>
    <row r="36" spans="2:16" ht="7.9" customHeight="1">
      <c r="B36" s="713"/>
      <c r="C36" s="714"/>
      <c r="D36" s="717"/>
      <c r="E36" s="717"/>
      <c r="F36" s="723"/>
      <c r="G36" s="717"/>
      <c r="H36" s="723"/>
      <c r="I36" s="717"/>
      <c r="J36" s="723"/>
      <c r="K36" s="718"/>
      <c r="L36" s="717"/>
      <c r="M36" s="718"/>
      <c r="N36" s="717"/>
      <c r="O36" s="721"/>
    </row>
    <row r="37" spans="2:16" ht="7.9" customHeight="1">
      <c r="B37" s="713"/>
      <c r="C37" s="714"/>
      <c r="D37" s="717" t="str">
        <f>IF(C29="","",VLOOKUP(C29,登録ナンバー!$A$4:$I$575,7,0))</f>
        <v>辻佳子</v>
      </c>
      <c r="E37" s="717"/>
      <c r="F37" s="738" t="str">
        <f>IF(C31="","",VLOOKUP(C31,登録ナンバー!$A$4:$I$575,7,0))</f>
        <v>西崎友香</v>
      </c>
      <c r="G37" s="738"/>
      <c r="H37" s="717"/>
      <c r="I37" s="717"/>
      <c r="J37" s="723" t="str">
        <f>IF(C35="","",VLOOKUP(C35,登録ナンバー!$A$4:$I$575,7,0))</f>
        <v/>
      </c>
      <c r="K37" s="718"/>
      <c r="L37" s="717" t="str">
        <f>IF(C37="","",VLOOKUP(C37,登録ナンバー!$A$4:$I$575,7,0))</f>
        <v/>
      </c>
      <c r="M37" s="718"/>
      <c r="N37" s="717" t="str">
        <f>IF(C39="","",VLOOKUP(C39,登録ナンバー!$A$4:$I$575,7,0))</f>
        <v/>
      </c>
      <c r="O37" s="721"/>
      <c r="P37" s="745">
        <v>6</v>
      </c>
    </row>
    <row r="38" spans="2:16" ht="7.9" customHeight="1">
      <c r="B38" s="713"/>
      <c r="C38" s="714"/>
      <c r="D38" s="717"/>
      <c r="E38" s="717"/>
      <c r="F38" s="738"/>
      <c r="G38" s="738"/>
      <c r="H38" s="717"/>
      <c r="I38" s="717"/>
      <c r="J38" s="723"/>
      <c r="K38" s="718"/>
      <c r="L38" s="717"/>
      <c r="M38" s="718"/>
      <c r="N38" s="717"/>
      <c r="O38" s="721"/>
      <c r="P38" s="745"/>
    </row>
    <row r="39" spans="2:16" ht="7.9" customHeight="1">
      <c r="B39" s="713"/>
      <c r="C39" s="714"/>
      <c r="D39" s="717"/>
      <c r="E39" s="717"/>
      <c r="F39" s="738"/>
      <c r="G39" s="738"/>
      <c r="H39" s="717"/>
      <c r="I39" s="717"/>
      <c r="J39" s="723"/>
      <c r="K39" s="718"/>
      <c r="L39" s="717"/>
      <c r="M39" s="718"/>
      <c r="N39" s="717"/>
      <c r="O39" s="721"/>
      <c r="P39" s="745"/>
    </row>
    <row r="40" spans="2:16" ht="7.9" customHeight="1" thickBot="1">
      <c r="B40" s="730"/>
      <c r="C40" s="727"/>
      <c r="D40" s="719"/>
      <c r="E40" s="719"/>
      <c r="F40" s="738"/>
      <c r="G40" s="738"/>
      <c r="H40" s="719"/>
      <c r="I40" s="719"/>
      <c r="J40" s="724"/>
      <c r="K40" s="720"/>
      <c r="L40" s="719"/>
      <c r="M40" s="720"/>
      <c r="N40" s="719"/>
      <c r="O40" s="722"/>
      <c r="P40" s="745"/>
    </row>
    <row r="41" spans="2:16" ht="7.9" customHeight="1" thickTop="1" thickBot="1">
      <c r="B41" s="737" t="s">
        <v>1285</v>
      </c>
      <c r="C41" s="716" t="s">
        <v>1290</v>
      </c>
      <c r="D41" s="717" t="str">
        <f>IF(B41="","",VLOOKUP(B41,登録ナンバー!$A$4:$I$575,8,0))</f>
        <v>うさぎとかめの集い</v>
      </c>
      <c r="E41" s="717"/>
      <c r="F41" s="744" t="s">
        <v>1294</v>
      </c>
      <c r="G41" s="744"/>
      <c r="H41" s="10"/>
      <c r="I41" s="10"/>
      <c r="J41" s="10"/>
      <c r="K41" s="18"/>
      <c r="L41" s="12"/>
      <c r="M41" s="20"/>
      <c r="N41" s="12"/>
      <c r="O41" s="13"/>
    </row>
    <row r="42" spans="2:16" ht="7.9" customHeight="1" thickTop="1">
      <c r="B42" s="713"/>
      <c r="C42" s="714"/>
      <c r="D42" s="717"/>
      <c r="E42" s="717"/>
      <c r="F42" s="717"/>
      <c r="G42" s="717"/>
      <c r="H42" s="12"/>
      <c r="I42" s="12"/>
      <c r="J42" s="12"/>
      <c r="K42" s="19"/>
      <c r="L42" s="12"/>
      <c r="M42" s="19"/>
      <c r="N42" s="12"/>
      <c r="O42" s="13"/>
    </row>
    <row r="43" spans="2:16" ht="7.9" customHeight="1">
      <c r="B43" s="713" t="s">
        <v>1286</v>
      </c>
      <c r="C43" s="714" t="s">
        <v>1291</v>
      </c>
      <c r="D43" s="717"/>
      <c r="E43" s="717"/>
      <c r="F43" s="717"/>
      <c r="G43" s="717"/>
      <c r="H43" s="12"/>
      <c r="I43" s="12"/>
      <c r="J43" s="717"/>
      <c r="K43" s="718"/>
      <c r="L43" s="12"/>
      <c r="M43" s="19"/>
      <c r="N43" s="717"/>
      <c r="O43" s="721"/>
    </row>
    <row r="44" spans="2:16" ht="7.9" customHeight="1">
      <c r="B44" s="713"/>
      <c r="C44" s="714"/>
      <c r="D44" s="717"/>
      <c r="E44" s="717"/>
      <c r="F44" s="717"/>
      <c r="G44" s="717"/>
      <c r="H44" s="12"/>
      <c r="I44" s="12"/>
      <c r="J44" s="717"/>
      <c r="K44" s="718"/>
      <c r="L44" s="12"/>
      <c r="M44" s="19"/>
      <c r="N44" s="717"/>
      <c r="O44" s="721"/>
    </row>
    <row r="45" spans="2:16" ht="7.9" customHeight="1">
      <c r="B45" s="713" t="s">
        <v>1287</v>
      </c>
      <c r="C45" s="714" t="s">
        <v>1293</v>
      </c>
      <c r="D45" s="717" t="str">
        <f>IF(B41="","",VLOOKUP(B41,登録ナンバー!$A$4:$I$575,7,0))</f>
        <v>片岡一寿</v>
      </c>
      <c r="E45" s="717"/>
      <c r="F45" s="723" t="str">
        <f>IF(B43="","",VLOOKUP(B43,登録ナンバー!$A$4:$I$575,7,0))</f>
        <v>山崎  豊</v>
      </c>
      <c r="G45" s="717"/>
      <c r="H45" s="723" t="str">
        <f>IF(B45="","",VLOOKUP(B45,登録ナンバー!$A$4:$I$575,7,0))</f>
        <v>峰　祥靖</v>
      </c>
      <c r="I45" s="717"/>
      <c r="J45" s="723" t="str">
        <f>IF(B47="","",VLOOKUP(B47,登録ナンバー!$A$4:$I$575,7,0))</f>
        <v>山本昌紀</v>
      </c>
      <c r="K45" s="718"/>
      <c r="L45" s="717" t="str">
        <f>IF(B49="","",VLOOKUP(B49,登録ナンバー!$A$4:$I$575,7,0))</f>
        <v>野村良平</v>
      </c>
      <c r="M45" s="718"/>
      <c r="N45" s="717" t="str">
        <f>IF(B51="","",VLOOKUP(B51,登録ナンバー!$A$4:$I$575,7,0))</f>
        <v/>
      </c>
      <c r="O45" s="721"/>
    </row>
    <row r="46" spans="2:16" ht="7.9" customHeight="1">
      <c r="B46" s="713"/>
      <c r="C46" s="714"/>
      <c r="D46" s="717"/>
      <c r="E46" s="717"/>
      <c r="F46" s="723"/>
      <c r="G46" s="717"/>
      <c r="H46" s="723"/>
      <c r="I46" s="717"/>
      <c r="J46" s="723"/>
      <c r="K46" s="718"/>
      <c r="L46" s="717"/>
      <c r="M46" s="718"/>
      <c r="N46" s="717"/>
      <c r="O46" s="721"/>
    </row>
    <row r="47" spans="2:16" ht="7.9" customHeight="1">
      <c r="B47" s="713" t="s">
        <v>1288</v>
      </c>
      <c r="C47" s="714"/>
      <c r="D47" s="717"/>
      <c r="E47" s="717"/>
      <c r="F47" s="723"/>
      <c r="G47" s="717"/>
      <c r="H47" s="723"/>
      <c r="I47" s="717"/>
      <c r="J47" s="723"/>
      <c r="K47" s="718"/>
      <c r="L47" s="717"/>
      <c r="M47" s="718"/>
      <c r="N47" s="717"/>
      <c r="O47" s="721"/>
    </row>
    <row r="48" spans="2:16" ht="7.9" customHeight="1" thickBot="1">
      <c r="B48" s="713"/>
      <c r="C48" s="714"/>
      <c r="D48" s="717"/>
      <c r="E48" s="717"/>
      <c r="F48" s="723"/>
      <c r="G48" s="717"/>
      <c r="H48" s="723"/>
      <c r="I48" s="717"/>
      <c r="J48" s="723"/>
      <c r="K48" s="718"/>
      <c r="L48" s="717"/>
      <c r="M48" s="718"/>
      <c r="N48" s="719"/>
      <c r="O48" s="722"/>
    </row>
    <row r="49" spans="2:16" ht="7.9" customHeight="1" thickTop="1">
      <c r="B49" s="713" t="s">
        <v>1289</v>
      </c>
      <c r="C49" s="714"/>
      <c r="D49" s="717" t="str">
        <f>IF(C41="","",VLOOKUP(C41,登録ナンバー!$A$4:$I$575,7,0))</f>
        <v>姫井亜利沙</v>
      </c>
      <c r="E49" s="717"/>
      <c r="F49" s="723" t="str">
        <f>IF(C43="","",VLOOKUP(C43,登録ナンバー!$A$4:$I$575,7,0))</f>
        <v>山岡千春</v>
      </c>
      <c r="G49" s="717"/>
      <c r="H49" s="723" t="str">
        <f>IF(C45="","",VLOOKUP(C45,登録ナンバー!$A$4:$I$575,7,0))</f>
        <v>苗村直子</v>
      </c>
      <c r="I49" s="717"/>
      <c r="J49" s="723" t="str">
        <f>IF(C47="","",VLOOKUP(C47,登録ナンバー!$A$4:$I$575,7,0))</f>
        <v/>
      </c>
      <c r="K49" s="718"/>
      <c r="L49" s="717" t="str">
        <f>IF(C49="","",VLOOKUP(C49,登録ナンバー!$A$4:$I$575,7,0))</f>
        <v/>
      </c>
      <c r="M49" s="718"/>
      <c r="N49" s="717" t="str">
        <f>IF(C51="","",VLOOKUP(C51,登録ナンバー!$A$4:$I$575,7,0))</f>
        <v/>
      </c>
      <c r="O49" s="721"/>
      <c r="P49" s="745">
        <v>8</v>
      </c>
    </row>
    <row r="50" spans="2:16" ht="7.9" customHeight="1">
      <c r="B50" s="713"/>
      <c r="C50" s="714"/>
      <c r="D50" s="717"/>
      <c r="E50" s="717"/>
      <c r="F50" s="723"/>
      <c r="G50" s="717"/>
      <c r="H50" s="723"/>
      <c r="I50" s="717"/>
      <c r="J50" s="723"/>
      <c r="K50" s="718"/>
      <c r="L50" s="717"/>
      <c r="M50" s="718"/>
      <c r="N50" s="717"/>
      <c r="O50" s="721"/>
      <c r="P50" s="745"/>
    </row>
    <row r="51" spans="2:16" ht="7.9" customHeight="1">
      <c r="B51" s="713"/>
      <c r="C51" s="714"/>
      <c r="D51" s="717"/>
      <c r="E51" s="717"/>
      <c r="F51" s="723"/>
      <c r="G51" s="717"/>
      <c r="H51" s="723"/>
      <c r="I51" s="717"/>
      <c r="J51" s="723"/>
      <c r="K51" s="718"/>
      <c r="L51" s="717"/>
      <c r="M51" s="718"/>
      <c r="N51" s="717"/>
      <c r="O51" s="721"/>
      <c r="P51" s="745"/>
    </row>
    <row r="52" spans="2:16" ht="7.9" customHeight="1" thickBot="1">
      <c r="B52" s="726"/>
      <c r="C52" s="736"/>
      <c r="D52" s="719"/>
      <c r="E52" s="719"/>
      <c r="F52" s="724"/>
      <c r="G52" s="719"/>
      <c r="H52" s="724"/>
      <c r="I52" s="719"/>
      <c r="J52" s="724"/>
      <c r="K52" s="720"/>
      <c r="L52" s="719"/>
      <c r="M52" s="720"/>
      <c r="N52" s="719"/>
      <c r="O52" s="722"/>
      <c r="P52" s="745"/>
    </row>
    <row r="53" spans="2:16" ht="7.9" customHeight="1" thickTop="1">
      <c r="B53" s="715" t="s">
        <v>1295</v>
      </c>
      <c r="C53" s="735" t="s">
        <v>1299</v>
      </c>
      <c r="D53" s="717" t="str">
        <f>IF(B53="","",VLOOKUP(B53,登録ナンバー!$A$4:$I$575,8,0))</f>
        <v>村田ＴＣ</v>
      </c>
      <c r="E53" s="717"/>
      <c r="F53" s="725" t="s">
        <v>1276</v>
      </c>
      <c r="G53" s="10"/>
      <c r="H53" s="10"/>
      <c r="I53" s="10"/>
      <c r="J53" s="10"/>
      <c r="K53" s="18"/>
      <c r="L53" s="12"/>
      <c r="M53" s="19"/>
      <c r="N53" s="12"/>
      <c r="O53" s="13"/>
    </row>
    <row r="54" spans="2:16" ht="7.9" customHeight="1">
      <c r="B54" s="713"/>
      <c r="C54" s="714"/>
      <c r="D54" s="717"/>
      <c r="E54" s="717"/>
      <c r="F54" s="717"/>
      <c r="G54" s="12"/>
      <c r="H54" s="12"/>
      <c r="I54" s="12"/>
      <c r="J54" s="12"/>
      <c r="K54" s="19"/>
      <c r="L54" s="12"/>
      <c r="M54" s="19"/>
      <c r="N54" s="12"/>
      <c r="O54" s="13"/>
    </row>
    <row r="55" spans="2:16" ht="7.9" customHeight="1">
      <c r="B55" s="713" t="s">
        <v>1296</v>
      </c>
      <c r="C55" s="714" t="s">
        <v>1300</v>
      </c>
      <c r="D55" s="717"/>
      <c r="E55" s="717"/>
      <c r="F55" s="717"/>
      <c r="G55" s="12"/>
      <c r="H55" s="12"/>
      <c r="I55" s="12"/>
      <c r="J55" s="717"/>
      <c r="K55" s="718"/>
      <c r="L55" s="12"/>
      <c r="M55" s="19"/>
      <c r="N55" s="717"/>
      <c r="O55" s="721"/>
    </row>
    <row r="56" spans="2:16" ht="7.9" customHeight="1">
      <c r="B56" s="713"/>
      <c r="C56" s="714"/>
      <c r="D56" s="717"/>
      <c r="E56" s="717"/>
      <c r="F56" s="717"/>
      <c r="G56" s="12"/>
      <c r="H56" s="12"/>
      <c r="I56" s="12"/>
      <c r="J56" s="717"/>
      <c r="K56" s="718"/>
      <c r="L56" s="12"/>
      <c r="M56" s="19"/>
      <c r="N56" s="717"/>
      <c r="O56" s="721"/>
    </row>
    <row r="57" spans="2:16" ht="7.9" customHeight="1">
      <c r="B57" s="713" t="s">
        <v>1297</v>
      </c>
      <c r="C57" s="714" t="s">
        <v>1301</v>
      </c>
      <c r="D57" s="717" t="str">
        <f>IF(B53="","",VLOOKUP(B53,登録ナンバー!$A$4:$I$575,7,0))</f>
        <v>岡川謙二</v>
      </c>
      <c r="E57" s="717"/>
      <c r="F57" s="723" t="str">
        <f>IF(B55="","",VLOOKUP(B55,登録ナンバー!$A$4:$I$575,7,0))</f>
        <v>徳永剛</v>
      </c>
      <c r="G57" s="717"/>
      <c r="H57" s="723" t="str">
        <f>IF(B57="","",VLOOKUP(B57,登録ナンバー!$A$4:$I$575,7,0))</f>
        <v>川上英二</v>
      </c>
      <c r="I57" s="717"/>
      <c r="J57" s="723" t="str">
        <f>IF(B59="","",VLOOKUP(B59,登録ナンバー!$A$4:$I$575,7,0))</f>
        <v>浅田隆昭</v>
      </c>
      <c r="K57" s="718"/>
      <c r="L57" s="717" t="str">
        <f>IF(B61="","",VLOOKUP(B61,登録ナンバー!$A$4:$I$575,7,0))</f>
        <v/>
      </c>
      <c r="M57" s="718"/>
      <c r="N57" s="717" t="str">
        <f>IF(B63="","",VLOOKUP(B63,登録ナンバー!$A$4:$I$575,7,0))</f>
        <v/>
      </c>
      <c r="O57" s="721"/>
    </row>
    <row r="58" spans="2:16" ht="7.9" customHeight="1">
      <c r="B58" s="713"/>
      <c r="C58" s="714"/>
      <c r="D58" s="717"/>
      <c r="E58" s="717"/>
      <c r="F58" s="723"/>
      <c r="G58" s="717"/>
      <c r="H58" s="723"/>
      <c r="I58" s="717"/>
      <c r="J58" s="723"/>
      <c r="K58" s="718"/>
      <c r="L58" s="717"/>
      <c r="M58" s="718"/>
      <c r="N58" s="717"/>
      <c r="O58" s="721"/>
    </row>
    <row r="59" spans="2:16" ht="7.9" customHeight="1">
      <c r="B59" s="713" t="s">
        <v>1298</v>
      </c>
      <c r="C59" s="714" t="s">
        <v>1302</v>
      </c>
      <c r="D59" s="717"/>
      <c r="E59" s="717"/>
      <c r="F59" s="723"/>
      <c r="G59" s="717"/>
      <c r="H59" s="723"/>
      <c r="I59" s="717"/>
      <c r="J59" s="723"/>
      <c r="K59" s="718"/>
      <c r="L59" s="717"/>
      <c r="M59" s="718"/>
      <c r="N59" s="717"/>
      <c r="O59" s="721"/>
    </row>
    <row r="60" spans="2:16" ht="7.9" customHeight="1">
      <c r="B60" s="713"/>
      <c r="C60" s="714"/>
      <c r="D60" s="717"/>
      <c r="E60" s="717"/>
      <c r="F60" s="723"/>
      <c r="G60" s="717"/>
      <c r="H60" s="723"/>
      <c r="I60" s="717"/>
      <c r="J60" s="723"/>
      <c r="K60" s="718"/>
      <c r="L60" s="717"/>
      <c r="M60" s="718"/>
      <c r="N60" s="717"/>
      <c r="O60" s="721"/>
    </row>
    <row r="61" spans="2:16" ht="7.9" customHeight="1">
      <c r="B61" s="713"/>
      <c r="C61" s="714"/>
      <c r="D61" s="717" t="str">
        <f>IF(C53="","",VLOOKUP(C53,登録ナンバー!$A$4:$I$575,7,0))</f>
        <v>速水直美</v>
      </c>
      <c r="E61" s="717"/>
      <c r="F61" s="723" t="str">
        <f>IF(C55="","",VLOOKUP(C55,登録ナンバー!$A$4:$I$575,7,0))</f>
        <v>村田彩子</v>
      </c>
      <c r="G61" s="717"/>
      <c r="H61" s="723" t="str">
        <f>IF(C57="","",VLOOKUP(C57,登録ナンバー!$A$4:$I$575,7,0))</f>
        <v>本池清子</v>
      </c>
      <c r="I61" s="717"/>
      <c r="J61" s="723" t="str">
        <f>IF(C59="","",VLOOKUP(C59,登録ナンバー!$A$4:$I$575,7,0))</f>
        <v>中野美和</v>
      </c>
      <c r="K61" s="718"/>
      <c r="L61" s="717" t="str">
        <f>IF(C61="","",VLOOKUP(C61,登録ナンバー!$A$4:$I$575,7,0))</f>
        <v/>
      </c>
      <c r="M61" s="718"/>
      <c r="N61" s="717" t="str">
        <f>IF(C63="","",VLOOKUP(C63,登録ナンバー!$A$4:$I$575,7,0))</f>
        <v/>
      </c>
      <c r="O61" s="721"/>
      <c r="P61" s="745">
        <v>8</v>
      </c>
    </row>
    <row r="62" spans="2:16" ht="7.9" customHeight="1">
      <c r="B62" s="713"/>
      <c r="C62" s="714"/>
      <c r="D62" s="717"/>
      <c r="E62" s="717"/>
      <c r="F62" s="723"/>
      <c r="G62" s="717"/>
      <c r="H62" s="723"/>
      <c r="I62" s="717"/>
      <c r="J62" s="723"/>
      <c r="K62" s="718"/>
      <c r="L62" s="717"/>
      <c r="M62" s="718"/>
      <c r="N62" s="717"/>
      <c r="O62" s="721"/>
      <c r="P62" s="745"/>
    </row>
    <row r="63" spans="2:16" ht="7.9" customHeight="1">
      <c r="B63" s="713"/>
      <c r="C63" s="714"/>
      <c r="D63" s="717"/>
      <c r="E63" s="717"/>
      <c r="F63" s="723"/>
      <c r="G63" s="717"/>
      <c r="H63" s="723"/>
      <c r="I63" s="717"/>
      <c r="J63" s="723"/>
      <c r="K63" s="718"/>
      <c r="L63" s="717"/>
      <c r="M63" s="718"/>
      <c r="N63" s="717"/>
      <c r="O63" s="721"/>
      <c r="P63" s="745"/>
    </row>
    <row r="64" spans="2:16" ht="7.9" customHeight="1" thickBot="1">
      <c r="B64" s="726"/>
      <c r="C64" s="727"/>
      <c r="D64" s="719"/>
      <c r="E64" s="719"/>
      <c r="F64" s="724"/>
      <c r="G64" s="719"/>
      <c r="H64" s="724"/>
      <c r="I64" s="719"/>
      <c r="J64" s="724"/>
      <c r="K64" s="720"/>
      <c r="L64" s="719"/>
      <c r="M64" s="720"/>
      <c r="N64" s="719"/>
      <c r="O64" s="722"/>
      <c r="P64" s="745"/>
    </row>
    <row r="65" spans="2:16" ht="7.9" customHeight="1" thickTop="1">
      <c r="B65" s="715" t="s">
        <v>1303</v>
      </c>
      <c r="C65" s="716" t="s">
        <v>1307</v>
      </c>
      <c r="D65" s="717" t="str">
        <f>IF(B65="","",VLOOKUP(B65,登録ナンバー!$A$4:$I$575,8,0))</f>
        <v>村田ＴＣ</v>
      </c>
      <c r="E65" s="717"/>
      <c r="F65" s="725" t="s">
        <v>1284</v>
      </c>
      <c r="G65" s="10"/>
      <c r="H65" s="10"/>
      <c r="I65" s="10"/>
      <c r="J65" s="10"/>
      <c r="K65" s="18"/>
      <c r="L65" s="12"/>
      <c r="M65" s="19"/>
      <c r="N65" s="12"/>
      <c r="O65" s="13"/>
    </row>
    <row r="66" spans="2:16" ht="7.9" customHeight="1">
      <c r="B66" s="713"/>
      <c r="C66" s="714"/>
      <c r="D66" s="717"/>
      <c r="E66" s="717"/>
      <c r="F66" s="717"/>
      <c r="G66" s="12"/>
      <c r="H66" s="12"/>
      <c r="I66" s="12"/>
      <c r="J66" s="12"/>
      <c r="K66" s="19"/>
      <c r="L66" s="12"/>
      <c r="M66" s="19"/>
      <c r="N66" s="12"/>
      <c r="O66" s="13"/>
    </row>
    <row r="67" spans="2:16" ht="7.9" customHeight="1">
      <c r="B67" s="713" t="s">
        <v>1304</v>
      </c>
      <c r="C67" s="714" t="s">
        <v>1308</v>
      </c>
      <c r="D67" s="717"/>
      <c r="E67" s="717"/>
      <c r="F67" s="717"/>
      <c r="G67" s="12"/>
      <c r="H67" s="12"/>
      <c r="I67" s="12"/>
      <c r="J67" s="717"/>
      <c r="K67" s="718"/>
      <c r="L67" s="12"/>
      <c r="M67" s="19"/>
      <c r="N67" s="717"/>
      <c r="O67" s="721"/>
    </row>
    <row r="68" spans="2:16" ht="7.9" customHeight="1">
      <c r="B68" s="713"/>
      <c r="C68" s="714"/>
      <c r="D68" s="717"/>
      <c r="E68" s="717"/>
      <c r="F68" s="717"/>
      <c r="G68" s="12"/>
      <c r="H68" s="12"/>
      <c r="I68" s="12"/>
      <c r="J68" s="717"/>
      <c r="K68" s="718"/>
      <c r="L68" s="12"/>
      <c r="M68" s="19"/>
      <c r="N68" s="717"/>
      <c r="O68" s="721"/>
    </row>
    <row r="69" spans="2:16" ht="7.9" customHeight="1">
      <c r="B69" s="713" t="s">
        <v>1305</v>
      </c>
      <c r="C69" s="714" t="s">
        <v>1309</v>
      </c>
      <c r="D69" s="717" t="str">
        <f>IF(B65="","",VLOOKUP(B65,登録ナンバー!$A$4:$I$575,7,0))</f>
        <v>辰巳悟朗</v>
      </c>
      <c r="E69" s="717"/>
      <c r="F69" s="723" t="str">
        <f>IF(B67="","",VLOOKUP(B67,登録ナンバー!$A$4:$I$575,7,0))</f>
        <v>杉山春澄</v>
      </c>
      <c r="G69" s="717"/>
      <c r="H69" s="723" t="str">
        <f>IF(B69="","",VLOOKUP(B69,登録ナンバー!$A$4:$I$575,7,0))</f>
        <v>土田典人</v>
      </c>
      <c r="I69" s="717"/>
      <c r="J69" s="723" t="str">
        <f>IF(B71="","",VLOOKUP(B71,登録ナンバー!$A$4:$I$575,7,0))</f>
        <v>荒深透</v>
      </c>
      <c r="K69" s="718"/>
      <c r="L69" s="717" t="str">
        <f>IF(B73="","",VLOOKUP(B73,登録ナンバー!$A$4:$I$575,7,0))</f>
        <v/>
      </c>
      <c r="M69" s="718"/>
      <c r="N69" s="717" t="str">
        <f>IF(B75="","",VLOOKUP(B75,登録ナンバー!$A$4:$I$575,7,0))</f>
        <v/>
      </c>
      <c r="O69" s="721"/>
    </row>
    <row r="70" spans="2:16" ht="7.9" customHeight="1">
      <c r="B70" s="713"/>
      <c r="C70" s="714"/>
      <c r="D70" s="717"/>
      <c r="E70" s="717"/>
      <c r="F70" s="723"/>
      <c r="G70" s="717"/>
      <c r="H70" s="723"/>
      <c r="I70" s="717"/>
      <c r="J70" s="723"/>
      <c r="K70" s="718"/>
      <c r="L70" s="717"/>
      <c r="M70" s="718"/>
      <c r="N70" s="717"/>
      <c r="O70" s="721"/>
    </row>
    <row r="71" spans="2:16" ht="7.9" customHeight="1">
      <c r="B71" s="713" t="s">
        <v>1306</v>
      </c>
      <c r="C71" s="714" t="s">
        <v>1310</v>
      </c>
      <c r="D71" s="717"/>
      <c r="E71" s="717"/>
      <c r="F71" s="723"/>
      <c r="G71" s="717"/>
      <c r="H71" s="723"/>
      <c r="I71" s="717"/>
      <c r="J71" s="723"/>
      <c r="K71" s="718"/>
      <c r="L71" s="717"/>
      <c r="M71" s="718"/>
      <c r="N71" s="717"/>
      <c r="O71" s="721"/>
    </row>
    <row r="72" spans="2:16" ht="7.9" customHeight="1">
      <c r="B72" s="713"/>
      <c r="C72" s="714"/>
      <c r="D72" s="717"/>
      <c r="E72" s="717"/>
      <c r="F72" s="723"/>
      <c r="G72" s="717"/>
      <c r="H72" s="723"/>
      <c r="I72" s="717"/>
      <c r="J72" s="723"/>
      <c r="K72" s="718"/>
      <c r="L72" s="717"/>
      <c r="M72" s="718"/>
      <c r="N72" s="717"/>
      <c r="O72" s="721"/>
    </row>
    <row r="73" spans="2:16" ht="7.9" customHeight="1">
      <c r="B73" s="713"/>
      <c r="C73" s="714" t="s">
        <v>1311</v>
      </c>
      <c r="D73" s="717" t="str">
        <f>IF(C65="","",VLOOKUP(C65,登録ナンバー!$A$4:$I$575,7,0))</f>
        <v>大脇和世</v>
      </c>
      <c r="E73" s="717"/>
      <c r="F73" s="723" t="str">
        <f>IF(C67="","",VLOOKUP(C67,登録ナンバー!$A$4:$I$575,7,0))</f>
        <v>村川庸子</v>
      </c>
      <c r="G73" s="717"/>
      <c r="H73" s="723" t="str">
        <f>IF(C69="","",VLOOKUP(C69,登録ナンバー!$A$4:$I$575,7,0))</f>
        <v>藤原まい</v>
      </c>
      <c r="I73" s="717"/>
      <c r="J73" s="723" t="str">
        <f>IF(C71="","",VLOOKUP(C71,登録ナンバー!$A$4:$I$575,7,0))</f>
        <v>川上美弥子</v>
      </c>
      <c r="K73" s="718"/>
      <c r="L73" s="717" t="str">
        <f>IF(C73="","",VLOOKUP(C73,登録ナンバー!$A$4:$I$575,7,0))</f>
        <v>西村文代</v>
      </c>
      <c r="M73" s="718"/>
      <c r="N73" s="717" t="str">
        <f>IF(C75="","",VLOOKUP(C75,登録ナンバー!$A$4:$I$575,7,0))</f>
        <v/>
      </c>
      <c r="O73" s="721"/>
      <c r="P73" s="745">
        <v>9</v>
      </c>
    </row>
    <row r="74" spans="2:16" ht="7.9" customHeight="1">
      <c r="B74" s="713"/>
      <c r="C74" s="714"/>
      <c r="D74" s="717"/>
      <c r="E74" s="717"/>
      <c r="F74" s="723"/>
      <c r="G74" s="717"/>
      <c r="H74" s="723"/>
      <c r="I74" s="717"/>
      <c r="J74" s="723"/>
      <c r="K74" s="718"/>
      <c r="L74" s="717"/>
      <c r="M74" s="718"/>
      <c r="N74" s="717"/>
      <c r="O74" s="721"/>
      <c r="P74" s="745"/>
    </row>
    <row r="75" spans="2:16" ht="7.9" customHeight="1">
      <c r="B75" s="713"/>
      <c r="C75" s="714"/>
      <c r="D75" s="717"/>
      <c r="E75" s="717"/>
      <c r="F75" s="723"/>
      <c r="G75" s="717"/>
      <c r="H75" s="723"/>
      <c r="I75" s="717"/>
      <c r="J75" s="723"/>
      <c r="K75" s="718"/>
      <c r="L75" s="717"/>
      <c r="M75" s="718"/>
      <c r="N75" s="717"/>
      <c r="O75" s="721"/>
      <c r="P75" s="745"/>
    </row>
    <row r="76" spans="2:16" ht="7.9" customHeight="1" thickBot="1">
      <c r="B76" s="726"/>
      <c r="C76" s="727"/>
      <c r="D76" s="719"/>
      <c r="E76" s="719"/>
      <c r="F76" s="724"/>
      <c r="G76" s="719"/>
      <c r="H76" s="724"/>
      <c r="I76" s="719"/>
      <c r="J76" s="724"/>
      <c r="K76" s="720"/>
      <c r="L76" s="719"/>
      <c r="M76" s="720"/>
      <c r="N76" s="719"/>
      <c r="O76" s="722"/>
      <c r="P76" s="745"/>
    </row>
    <row r="77" spans="2:16" ht="7.9" customHeight="1" thickTop="1">
      <c r="B77" s="715" t="s">
        <v>1312</v>
      </c>
      <c r="C77" s="716" t="s">
        <v>1316</v>
      </c>
      <c r="D77" s="717" t="str">
        <f>IF(B77="","",VLOOKUP(B77,登録ナンバー!$A$4:$I$575,8,0))</f>
        <v>フレンズ</v>
      </c>
      <c r="E77" s="717"/>
      <c r="F77" s="725" t="s">
        <v>1276</v>
      </c>
      <c r="G77" s="10"/>
      <c r="H77" s="10"/>
      <c r="I77" s="10"/>
      <c r="J77" s="10"/>
      <c r="K77" s="18"/>
      <c r="L77" s="12"/>
      <c r="M77" s="19"/>
      <c r="N77" s="12"/>
      <c r="O77" s="13"/>
    </row>
    <row r="78" spans="2:16" ht="7.9" customHeight="1">
      <c r="B78" s="713"/>
      <c r="C78" s="714"/>
      <c r="D78" s="717"/>
      <c r="E78" s="717"/>
      <c r="F78" s="717"/>
      <c r="G78" s="12"/>
      <c r="H78" s="12"/>
      <c r="I78" s="12"/>
      <c r="J78" s="12"/>
      <c r="K78" s="19"/>
      <c r="L78" s="12"/>
      <c r="M78" s="19"/>
      <c r="N78" s="12"/>
      <c r="O78" s="13"/>
    </row>
    <row r="79" spans="2:16" ht="7.9" customHeight="1">
      <c r="B79" s="713" t="s">
        <v>1313</v>
      </c>
      <c r="C79" s="714" t="s">
        <v>1317</v>
      </c>
      <c r="D79" s="717"/>
      <c r="E79" s="717"/>
      <c r="F79" s="717"/>
      <c r="G79" s="12"/>
      <c r="H79" s="12"/>
      <c r="I79" s="12"/>
      <c r="J79" s="717"/>
      <c r="K79" s="718"/>
      <c r="L79" s="12"/>
      <c r="M79" s="19"/>
      <c r="N79" s="717"/>
      <c r="O79" s="721"/>
    </row>
    <row r="80" spans="2:16" ht="7.9" customHeight="1">
      <c r="B80" s="713"/>
      <c r="C80" s="714"/>
      <c r="D80" s="717"/>
      <c r="E80" s="717"/>
      <c r="F80" s="717"/>
      <c r="G80" s="12"/>
      <c r="H80" s="12"/>
      <c r="I80" s="12"/>
      <c r="J80" s="717"/>
      <c r="K80" s="718"/>
      <c r="L80" s="12"/>
      <c r="M80" s="19"/>
      <c r="N80" s="717"/>
      <c r="O80" s="721"/>
    </row>
    <row r="81" spans="2:16" ht="7.9" customHeight="1">
      <c r="B81" s="713" t="s">
        <v>1314</v>
      </c>
      <c r="C81" s="714" t="s">
        <v>1318</v>
      </c>
      <c r="D81" s="717" t="str">
        <f>IF(B77="","",VLOOKUP(B77,登録ナンバー!$A$4:$I$575,7,0))</f>
        <v>成宮康弘</v>
      </c>
      <c r="E81" s="717"/>
      <c r="F81" s="723" t="str">
        <f>IF(B79="","",VLOOKUP(B79,登録ナンバー!$A$4:$I$575,7,0))</f>
        <v>平塚 聡</v>
      </c>
      <c r="G81" s="717"/>
      <c r="H81" s="723" t="str">
        <f>IF(B81="","",VLOOKUP(B81,登録ナンバー!$A$4:$I$575,7,0))</f>
        <v>三代康成</v>
      </c>
      <c r="I81" s="717"/>
      <c r="J81" s="723" t="str">
        <f>IF(B83="","",VLOOKUP(B83,登録ナンバー!$A$4:$I$575,7,0))</f>
        <v>古市卓志</v>
      </c>
      <c r="K81" s="718"/>
      <c r="L81" s="717" t="str">
        <f>IF(B85="","",VLOOKUP(B85,登録ナンバー!$A$4:$I$575,7,0))</f>
        <v/>
      </c>
      <c r="M81" s="718"/>
      <c r="N81" s="717" t="str">
        <f>IF(B87="","",VLOOKUP(B87,登録ナンバー!$A$4:$I$575,7,0))</f>
        <v/>
      </c>
      <c r="O81" s="721"/>
    </row>
    <row r="82" spans="2:16" ht="7.9" customHeight="1">
      <c r="B82" s="713"/>
      <c r="C82" s="714"/>
      <c r="D82" s="717"/>
      <c r="E82" s="717"/>
      <c r="F82" s="723"/>
      <c r="G82" s="717"/>
      <c r="H82" s="723"/>
      <c r="I82" s="717"/>
      <c r="J82" s="723"/>
      <c r="K82" s="718"/>
      <c r="L82" s="717"/>
      <c r="M82" s="718"/>
      <c r="N82" s="717"/>
      <c r="O82" s="721"/>
    </row>
    <row r="83" spans="2:16" ht="7.9" customHeight="1">
      <c r="B83" s="713" t="s">
        <v>1315</v>
      </c>
      <c r="C83" s="714" t="s">
        <v>1319</v>
      </c>
      <c r="D83" s="717"/>
      <c r="E83" s="717"/>
      <c r="F83" s="723"/>
      <c r="G83" s="717"/>
      <c r="H83" s="723"/>
      <c r="I83" s="717"/>
      <c r="J83" s="723"/>
      <c r="K83" s="718"/>
      <c r="L83" s="717"/>
      <c r="M83" s="718"/>
      <c r="N83" s="717"/>
      <c r="O83" s="721"/>
    </row>
    <row r="84" spans="2:16" ht="7.9" customHeight="1">
      <c r="B84" s="713"/>
      <c r="C84" s="714"/>
      <c r="D84" s="717"/>
      <c r="E84" s="717"/>
      <c r="F84" s="723"/>
      <c r="G84" s="717"/>
      <c r="H84" s="723"/>
      <c r="I84" s="717"/>
      <c r="J84" s="723"/>
      <c r="K84" s="718"/>
      <c r="L84" s="717"/>
      <c r="M84" s="718"/>
      <c r="N84" s="717"/>
      <c r="O84" s="721"/>
    </row>
    <row r="85" spans="2:16" ht="7.9" customHeight="1">
      <c r="B85" s="713"/>
      <c r="C85" s="714"/>
      <c r="D85" s="717" t="str">
        <f>IF(C77="","",VLOOKUP(C77,登録ナンバー!$A$4:$I$575,7,0))</f>
        <v>三代梨絵</v>
      </c>
      <c r="E85" s="717"/>
      <c r="F85" s="723" t="str">
        <f>IF(C79="","",VLOOKUP(C79,登録ナンバー!$A$4:$I$575,7,0))</f>
        <v>土肥祐子</v>
      </c>
      <c r="G85" s="717"/>
      <c r="H85" s="723" t="str">
        <f>IF(C81="","",VLOOKUP(C81,登録ナンバー!$A$4:$I$575,7,0))</f>
        <v>大野美南</v>
      </c>
      <c r="I85" s="717"/>
      <c r="J85" s="723" t="str">
        <f>IF(C83="","",VLOOKUP(C83,登録ナンバー!$A$4:$I$575,7,0))</f>
        <v>鍵弥初美</v>
      </c>
      <c r="K85" s="718"/>
      <c r="L85" s="717" t="str">
        <f>IF(C85="","",VLOOKUP(C85,登録ナンバー!$A$4:$I$575,7,0))</f>
        <v/>
      </c>
      <c r="M85" s="718"/>
      <c r="N85" s="717" t="str">
        <f>IF(C87="","",VLOOKUP(C87,登録ナンバー!$A$4:$I$575,7,0))</f>
        <v/>
      </c>
      <c r="O85" s="721"/>
      <c r="P85" s="745">
        <v>8</v>
      </c>
    </row>
    <row r="86" spans="2:16" ht="7.9" customHeight="1">
      <c r="B86" s="713"/>
      <c r="C86" s="714"/>
      <c r="D86" s="717"/>
      <c r="E86" s="717"/>
      <c r="F86" s="723"/>
      <c r="G86" s="717"/>
      <c r="H86" s="723"/>
      <c r="I86" s="717"/>
      <c r="J86" s="723"/>
      <c r="K86" s="718"/>
      <c r="L86" s="717"/>
      <c r="M86" s="718"/>
      <c r="N86" s="717"/>
      <c r="O86" s="721"/>
      <c r="P86" s="745"/>
    </row>
    <row r="87" spans="2:16" ht="7.9" customHeight="1">
      <c r="B87" s="713"/>
      <c r="C87" s="714"/>
      <c r="D87" s="717"/>
      <c r="E87" s="717"/>
      <c r="F87" s="723"/>
      <c r="G87" s="717"/>
      <c r="H87" s="723"/>
      <c r="I87" s="717"/>
      <c r="J87" s="723"/>
      <c r="K87" s="718"/>
      <c r="L87" s="717"/>
      <c r="M87" s="718"/>
      <c r="N87" s="717"/>
      <c r="O87" s="721"/>
      <c r="P87" s="745"/>
    </row>
    <row r="88" spans="2:16" ht="7.9" customHeight="1" thickBot="1">
      <c r="B88" s="726"/>
      <c r="C88" s="727"/>
      <c r="D88" s="719"/>
      <c r="E88" s="719"/>
      <c r="F88" s="724"/>
      <c r="G88" s="719"/>
      <c r="H88" s="724"/>
      <c r="I88" s="719"/>
      <c r="J88" s="724"/>
      <c r="K88" s="720"/>
      <c r="L88" s="719"/>
      <c r="M88" s="720"/>
      <c r="N88" s="719"/>
      <c r="O88" s="722"/>
      <c r="P88" s="745"/>
    </row>
    <row r="89" spans="2:16" ht="7.9" customHeight="1" thickTop="1">
      <c r="B89" s="715" t="s">
        <v>1320</v>
      </c>
      <c r="C89" s="716" t="s">
        <v>1324</v>
      </c>
      <c r="D89" s="717" t="str">
        <f>IF(B89="","",VLOOKUP(B89,登録ナンバー!$A$4:$I$575,8,0))</f>
        <v>フレンズ</v>
      </c>
      <c r="E89" s="717"/>
      <c r="F89" s="725" t="s">
        <v>1284</v>
      </c>
      <c r="G89" s="10"/>
      <c r="H89" s="10"/>
      <c r="I89" s="10"/>
      <c r="J89" s="10"/>
      <c r="K89" s="18"/>
      <c r="L89" s="12"/>
      <c r="M89" s="19"/>
      <c r="N89" s="12"/>
      <c r="O89" s="13"/>
    </row>
    <row r="90" spans="2:16" ht="7.9" customHeight="1">
      <c r="B90" s="713"/>
      <c r="C90" s="714"/>
      <c r="D90" s="717"/>
      <c r="E90" s="717"/>
      <c r="F90" s="717"/>
      <c r="G90" s="12"/>
      <c r="H90" s="12"/>
      <c r="I90" s="12"/>
      <c r="J90" s="12"/>
      <c r="K90" s="19"/>
      <c r="L90" s="12"/>
      <c r="M90" s="19"/>
      <c r="N90" s="12"/>
      <c r="O90" s="13"/>
    </row>
    <row r="91" spans="2:16" ht="7.9" customHeight="1">
      <c r="B91" s="713" t="s">
        <v>1321</v>
      </c>
      <c r="C91" s="714" t="s">
        <v>1325</v>
      </c>
      <c r="D91" s="717"/>
      <c r="E91" s="717"/>
      <c r="F91" s="717"/>
      <c r="G91" s="12"/>
      <c r="H91" s="12"/>
      <c r="I91" s="12"/>
      <c r="J91" s="717"/>
      <c r="K91" s="718"/>
      <c r="L91" s="12"/>
      <c r="M91" s="19"/>
      <c r="N91" s="717"/>
      <c r="O91" s="721"/>
    </row>
    <row r="92" spans="2:16" ht="7.9" customHeight="1">
      <c r="B92" s="713"/>
      <c r="C92" s="714"/>
      <c r="D92" s="717"/>
      <c r="E92" s="717"/>
      <c r="F92" s="717"/>
      <c r="G92" s="12"/>
      <c r="H92" s="12"/>
      <c r="I92" s="12"/>
      <c r="J92" s="717"/>
      <c r="K92" s="718"/>
      <c r="L92" s="12"/>
      <c r="M92" s="19"/>
      <c r="N92" s="717"/>
      <c r="O92" s="721"/>
    </row>
    <row r="93" spans="2:16" ht="7.9" customHeight="1">
      <c r="B93" s="713" t="s">
        <v>1322</v>
      </c>
      <c r="C93" s="714"/>
      <c r="D93" s="717" t="str">
        <f>IF(B89="","",VLOOKUP(B89,登録ナンバー!$A$4:$I$575,7,0))</f>
        <v>清水善弘</v>
      </c>
      <c r="E93" s="717"/>
      <c r="F93" s="723" t="str">
        <f>IF(B91="","",VLOOKUP(B91,登録ナンバー!$A$4:$I$575,7,0))</f>
        <v>岡本大樹</v>
      </c>
      <c r="G93" s="717"/>
      <c r="H93" s="723" t="str">
        <f>IF(B93="","",VLOOKUP(B93,登録ナンバー!$A$4:$I$575,7,0))</f>
        <v>北野照幸</v>
      </c>
      <c r="I93" s="717"/>
      <c r="J93" s="723" t="str">
        <f>IF(B95="","",VLOOKUP(B95,登録ナンバー!$A$4:$I$575,7,0))</f>
        <v>西和田昌恭</v>
      </c>
      <c r="K93" s="718"/>
      <c r="L93" s="717" t="str">
        <f>IF(B97="","",VLOOKUP(B97,登録ナンバー!$A$4:$I$575,7,0))</f>
        <v/>
      </c>
      <c r="M93" s="718"/>
      <c r="N93" s="717" t="str">
        <f>IF(B99="","",VLOOKUP(B99,登録ナンバー!$A$4:$I$575,7,0))</f>
        <v/>
      </c>
      <c r="O93" s="721"/>
    </row>
    <row r="94" spans="2:16" ht="7.9" customHeight="1">
      <c r="B94" s="713"/>
      <c r="C94" s="714"/>
      <c r="D94" s="717"/>
      <c r="E94" s="717"/>
      <c r="F94" s="723"/>
      <c r="G94" s="717"/>
      <c r="H94" s="723"/>
      <c r="I94" s="717"/>
      <c r="J94" s="723"/>
      <c r="K94" s="718"/>
      <c r="L94" s="717"/>
      <c r="M94" s="718"/>
      <c r="N94" s="717"/>
      <c r="O94" s="721"/>
    </row>
    <row r="95" spans="2:16" ht="7.9" customHeight="1">
      <c r="B95" s="713" t="s">
        <v>1323</v>
      </c>
      <c r="C95" s="714"/>
      <c r="D95" s="717"/>
      <c r="E95" s="717"/>
      <c r="F95" s="723"/>
      <c r="G95" s="717"/>
      <c r="H95" s="723"/>
      <c r="I95" s="717"/>
      <c r="J95" s="723"/>
      <c r="K95" s="718"/>
      <c r="L95" s="717"/>
      <c r="M95" s="718"/>
      <c r="N95" s="717"/>
      <c r="O95" s="721"/>
    </row>
    <row r="96" spans="2:16" ht="7.9" customHeight="1">
      <c r="B96" s="713"/>
      <c r="C96" s="714"/>
      <c r="D96" s="717"/>
      <c r="E96" s="717"/>
      <c r="F96" s="723"/>
      <c r="G96" s="717"/>
      <c r="H96" s="723"/>
      <c r="I96" s="717"/>
      <c r="J96" s="723"/>
      <c r="K96" s="718"/>
      <c r="L96" s="717"/>
      <c r="M96" s="718"/>
      <c r="N96" s="717"/>
      <c r="O96" s="721"/>
    </row>
    <row r="97" spans="2:16" ht="7.9" customHeight="1">
      <c r="B97" s="713"/>
      <c r="C97" s="714"/>
      <c r="D97" s="717" t="str">
        <f>IF(C89="","",VLOOKUP(C89,登録ナンバー!$A$4:$I$575,7,0))</f>
        <v>吉岡京子</v>
      </c>
      <c r="E97" s="717"/>
      <c r="F97" s="723" t="str">
        <f>IF(C91="","",VLOOKUP(C91,登録ナンバー!$A$4:$I$575,7,0))</f>
        <v>松井美和子</v>
      </c>
      <c r="G97" s="717"/>
      <c r="H97" s="723" t="str">
        <f>IF(C93="","",VLOOKUP(C93,登録ナンバー!$A$4:$I$575,7,0))</f>
        <v/>
      </c>
      <c r="I97" s="717"/>
      <c r="J97" s="723" t="str">
        <f>IF(C95="","",VLOOKUP(C95,登録ナンバー!$A$4:$I$575,7,0))</f>
        <v/>
      </c>
      <c r="K97" s="718"/>
      <c r="L97" s="717" t="str">
        <f>IF(C97="","",VLOOKUP(C97,登録ナンバー!$A$4:$I$575,7,0))</f>
        <v/>
      </c>
      <c r="M97" s="718"/>
      <c r="N97" s="717" t="str">
        <f>IF(C99="","",VLOOKUP(C99,登録ナンバー!$A$4:$I$575,7,0))</f>
        <v/>
      </c>
      <c r="O97" s="721"/>
      <c r="P97" s="745">
        <v>6</v>
      </c>
    </row>
    <row r="98" spans="2:16" ht="7.9" customHeight="1">
      <c r="B98" s="713"/>
      <c r="C98" s="714"/>
      <c r="D98" s="717"/>
      <c r="E98" s="717"/>
      <c r="F98" s="723"/>
      <c r="G98" s="717"/>
      <c r="H98" s="723"/>
      <c r="I98" s="717"/>
      <c r="J98" s="723"/>
      <c r="K98" s="718"/>
      <c r="L98" s="717"/>
      <c r="M98" s="718"/>
      <c r="N98" s="717"/>
      <c r="O98" s="721"/>
      <c r="P98" s="745"/>
    </row>
    <row r="99" spans="2:16" ht="7.9" customHeight="1">
      <c r="B99" s="713"/>
      <c r="C99" s="714"/>
      <c r="D99" s="717"/>
      <c r="E99" s="717"/>
      <c r="F99" s="723"/>
      <c r="G99" s="717"/>
      <c r="H99" s="723"/>
      <c r="I99" s="717"/>
      <c r="J99" s="723"/>
      <c r="K99" s="718"/>
      <c r="L99" s="717"/>
      <c r="M99" s="718"/>
      <c r="N99" s="717"/>
      <c r="O99" s="721"/>
      <c r="P99" s="745"/>
    </row>
    <row r="100" spans="2:16" ht="7.9" customHeight="1" thickBot="1">
      <c r="B100" s="728"/>
      <c r="C100" s="729"/>
      <c r="D100" s="731"/>
      <c r="E100" s="731"/>
      <c r="F100" s="734"/>
      <c r="G100" s="731"/>
      <c r="H100" s="734"/>
      <c r="I100" s="731"/>
      <c r="J100" s="734"/>
      <c r="K100" s="732"/>
      <c r="L100" s="731"/>
      <c r="M100" s="732"/>
      <c r="N100" s="731"/>
      <c r="O100" s="733"/>
      <c r="P100" s="745"/>
    </row>
    <row r="101" spans="2:16" ht="7.9" customHeight="1">
      <c r="M101" s="22"/>
    </row>
    <row r="107" spans="2:16" ht="32.25" customHeight="1" thickBot="1">
      <c r="B107" s="731" t="s">
        <v>1373</v>
      </c>
      <c r="C107" s="731"/>
      <c r="D107" s="731"/>
      <c r="E107" s="731"/>
      <c r="F107" s="731"/>
      <c r="G107" s="731"/>
      <c r="H107" s="731"/>
      <c r="I107" s="731"/>
      <c r="J107" s="731"/>
      <c r="K107" s="731"/>
      <c r="L107" s="731"/>
      <c r="M107" s="731"/>
      <c r="N107" s="731" t="s">
        <v>1372</v>
      </c>
      <c r="O107" s="731"/>
    </row>
    <row r="108" spans="2:16" s="295" customFormat="1" ht="7.9" customHeight="1">
      <c r="B108" s="737" t="s">
        <v>1326</v>
      </c>
      <c r="C108" s="716" t="s">
        <v>1330</v>
      </c>
      <c r="D108" s="717" t="str">
        <f>IF(B108="","",VLOOKUP(B108,登録ナンバー!$A$4:$I$575,8,0))</f>
        <v>アビック</v>
      </c>
      <c r="E108" s="717"/>
      <c r="F108" s="717" t="s">
        <v>1276</v>
      </c>
      <c r="G108" s="12"/>
      <c r="H108" s="12"/>
      <c r="I108" s="12"/>
      <c r="J108" s="12"/>
      <c r="K108" s="19"/>
      <c r="L108" s="12"/>
      <c r="M108" s="19"/>
      <c r="N108" s="12"/>
      <c r="O108" s="13"/>
    </row>
    <row r="109" spans="2:16" s="295" customFormat="1" ht="7.9" customHeight="1">
      <c r="B109" s="713"/>
      <c r="C109" s="714"/>
      <c r="D109" s="717"/>
      <c r="E109" s="717"/>
      <c r="F109" s="717"/>
      <c r="G109" s="12"/>
      <c r="H109" s="12"/>
      <c r="I109" s="12"/>
      <c r="J109" s="12"/>
      <c r="K109" s="19"/>
      <c r="L109" s="12"/>
      <c r="M109" s="19"/>
      <c r="N109" s="12"/>
      <c r="O109" s="13"/>
    </row>
    <row r="110" spans="2:16" s="295" customFormat="1" ht="7.9" customHeight="1">
      <c r="B110" s="713" t="s">
        <v>1327</v>
      </c>
      <c r="C110" s="714" t="s">
        <v>1331</v>
      </c>
      <c r="D110" s="717"/>
      <c r="E110" s="717"/>
      <c r="F110" s="717"/>
      <c r="G110" s="12"/>
      <c r="H110" s="12"/>
      <c r="I110" s="12"/>
      <c r="J110" s="717"/>
      <c r="K110" s="718"/>
      <c r="L110" s="12"/>
      <c r="M110" s="19"/>
      <c r="N110" s="717"/>
      <c r="O110" s="721"/>
    </row>
    <row r="111" spans="2:16" s="295" customFormat="1" ht="7.9" customHeight="1">
      <c r="B111" s="713"/>
      <c r="C111" s="714"/>
      <c r="D111" s="717"/>
      <c r="E111" s="717"/>
      <c r="F111" s="717"/>
      <c r="G111" s="12"/>
      <c r="H111" s="12"/>
      <c r="I111" s="12"/>
      <c r="J111" s="717"/>
      <c r="K111" s="718"/>
      <c r="L111" s="12"/>
      <c r="M111" s="19"/>
      <c r="N111" s="717"/>
      <c r="O111" s="721"/>
    </row>
    <row r="112" spans="2:16" s="295" customFormat="1" ht="7.9" customHeight="1">
      <c r="B112" s="713" t="s">
        <v>1328</v>
      </c>
      <c r="C112" s="714" t="s">
        <v>1332</v>
      </c>
      <c r="D112" s="717" t="str">
        <f>IF(B108="","",VLOOKUP(B108,登録ナンバー!$A$4:$I$575,7,0))</f>
        <v>小路貴</v>
      </c>
      <c r="E112" s="717"/>
      <c r="F112" s="723" t="str">
        <f>IF(B110="","",VLOOKUP(B110,登録ナンバー!$A$4:$I$575,7,0))</f>
        <v>西川昌一</v>
      </c>
      <c r="G112" s="717"/>
      <c r="H112" s="723" t="str">
        <f>IF(B112="","",VLOOKUP(B112,登録ナンバー!$A$4:$I$575,7,0))</f>
        <v>平居崇</v>
      </c>
      <c r="I112" s="717"/>
      <c r="J112" s="723" t="str">
        <f>IF(B114="","",VLOOKUP(B114,登録ナンバー!$A$4:$I$575,7,0))</f>
        <v>青木重之</v>
      </c>
      <c r="K112" s="718"/>
      <c r="L112" s="717" t="str">
        <f>IF(B116="","",VLOOKUP(B116,登録ナンバー!$A$4:$I$575,7,0))</f>
        <v/>
      </c>
      <c r="M112" s="718"/>
      <c r="N112" s="717" t="str">
        <f>IF(B118="","",VLOOKUP(B118,登録ナンバー!$A$4:$I$575,7,0))</f>
        <v/>
      </c>
      <c r="O112" s="721"/>
    </row>
    <row r="113" spans="2:16" s="295" customFormat="1" ht="7.9" customHeight="1">
      <c r="B113" s="713"/>
      <c r="C113" s="714"/>
      <c r="D113" s="717"/>
      <c r="E113" s="717"/>
      <c r="F113" s="723"/>
      <c r="G113" s="717"/>
      <c r="H113" s="723"/>
      <c r="I113" s="717"/>
      <c r="J113" s="723"/>
      <c r="K113" s="718"/>
      <c r="L113" s="717"/>
      <c r="M113" s="718"/>
      <c r="N113" s="717"/>
      <c r="O113" s="721"/>
    </row>
    <row r="114" spans="2:16" s="295" customFormat="1" ht="7.9" customHeight="1">
      <c r="B114" s="713" t="s">
        <v>1329</v>
      </c>
      <c r="C114" s="714" t="s">
        <v>1333</v>
      </c>
      <c r="D114" s="717"/>
      <c r="E114" s="717"/>
      <c r="F114" s="723"/>
      <c r="G114" s="717"/>
      <c r="H114" s="723"/>
      <c r="I114" s="717"/>
      <c r="J114" s="723"/>
      <c r="K114" s="718"/>
      <c r="L114" s="717"/>
      <c r="M114" s="718"/>
      <c r="N114" s="717"/>
      <c r="O114" s="721"/>
    </row>
    <row r="115" spans="2:16" s="295" customFormat="1" ht="7.9" customHeight="1">
      <c r="B115" s="713"/>
      <c r="C115" s="714"/>
      <c r="D115" s="717"/>
      <c r="E115" s="717"/>
      <c r="F115" s="723"/>
      <c r="G115" s="717"/>
      <c r="H115" s="723"/>
      <c r="I115" s="717"/>
      <c r="J115" s="723"/>
      <c r="K115" s="718"/>
      <c r="L115" s="717"/>
      <c r="M115" s="718"/>
      <c r="N115" s="717"/>
      <c r="O115" s="721"/>
    </row>
    <row r="116" spans="2:16" s="295" customFormat="1" ht="7.9" customHeight="1">
      <c r="B116" s="713"/>
      <c r="C116" s="714"/>
      <c r="D116" s="717" t="str">
        <f>IF(C108="","",VLOOKUP(C108,登録ナンバー!$A$4:$I$575,7,0))</f>
        <v>齋田優子</v>
      </c>
      <c r="E116" s="717"/>
      <c r="F116" s="723" t="str">
        <f>IF(C110="","",VLOOKUP(C110,登録ナンバー!$A$4:$I$575,7,0))</f>
        <v>野上恵梨子</v>
      </c>
      <c r="G116" s="717"/>
      <c r="H116" s="723" t="str">
        <f>IF(C112="","",VLOOKUP(C112,登録ナンバー!$A$4:$I$575,7,0))</f>
        <v>西山抄千代</v>
      </c>
      <c r="I116" s="717"/>
      <c r="J116" s="723" t="str">
        <f>IF(C114="","",VLOOKUP(C114,登録ナンバー!$A$4:$I$575,7,0))</f>
        <v>成宮まき</v>
      </c>
      <c r="K116" s="718"/>
      <c r="L116" s="717" t="str">
        <f>IF(C116="","",VLOOKUP(C116,登録ナンバー!$A$4:$I$575,7,0))</f>
        <v/>
      </c>
      <c r="M116" s="718"/>
      <c r="N116" s="717" t="str">
        <f>IF(C118="","",VLOOKUP(C118,登録ナンバー!$A$4:$I$575,7,0))</f>
        <v/>
      </c>
      <c r="O116" s="721"/>
      <c r="P116" s="745">
        <v>8</v>
      </c>
    </row>
    <row r="117" spans="2:16" s="295" customFormat="1" ht="7.9" customHeight="1">
      <c r="B117" s="713"/>
      <c r="C117" s="714"/>
      <c r="D117" s="717"/>
      <c r="E117" s="717"/>
      <c r="F117" s="723"/>
      <c r="G117" s="717"/>
      <c r="H117" s="723"/>
      <c r="I117" s="717"/>
      <c r="J117" s="723"/>
      <c r="K117" s="718"/>
      <c r="L117" s="717"/>
      <c r="M117" s="718"/>
      <c r="N117" s="717"/>
      <c r="O117" s="721"/>
      <c r="P117" s="745"/>
    </row>
    <row r="118" spans="2:16" s="295" customFormat="1" ht="7.9" customHeight="1">
      <c r="B118" s="713"/>
      <c r="C118" s="714"/>
      <c r="D118" s="717"/>
      <c r="E118" s="717"/>
      <c r="F118" s="723"/>
      <c r="G118" s="717"/>
      <c r="H118" s="723"/>
      <c r="I118" s="717"/>
      <c r="J118" s="723"/>
      <c r="K118" s="718"/>
      <c r="L118" s="717"/>
      <c r="M118" s="718"/>
      <c r="N118" s="717"/>
      <c r="O118" s="721"/>
      <c r="P118" s="745"/>
    </row>
    <row r="119" spans="2:16" s="295" customFormat="1" ht="7.9" customHeight="1" thickBot="1">
      <c r="B119" s="726"/>
      <c r="C119" s="727"/>
      <c r="D119" s="719"/>
      <c r="E119" s="719"/>
      <c r="F119" s="724"/>
      <c r="G119" s="719"/>
      <c r="H119" s="724"/>
      <c r="I119" s="719"/>
      <c r="J119" s="724"/>
      <c r="K119" s="720"/>
      <c r="L119" s="719"/>
      <c r="M119" s="720"/>
      <c r="N119" s="719"/>
      <c r="O119" s="722"/>
      <c r="P119" s="745"/>
    </row>
    <row r="120" spans="2:16" s="295" customFormat="1" ht="7.9" customHeight="1" thickTop="1">
      <c r="B120" s="715" t="s">
        <v>1334</v>
      </c>
      <c r="C120" s="716" t="s">
        <v>1338</v>
      </c>
      <c r="D120" s="717" t="str">
        <f>IF(B120="","",VLOOKUP(B120,登録ナンバー!$A$4:$I$575,8,0))</f>
        <v>アビック</v>
      </c>
      <c r="E120" s="717"/>
      <c r="F120" s="725" t="s">
        <v>1284</v>
      </c>
      <c r="G120" s="10"/>
      <c r="H120" s="10"/>
      <c r="I120" s="10"/>
      <c r="J120" s="10"/>
      <c r="K120" s="18"/>
      <c r="L120" s="12"/>
      <c r="M120" s="19"/>
      <c r="N120" s="12"/>
      <c r="O120" s="13"/>
    </row>
    <row r="121" spans="2:16" s="295" customFormat="1" ht="7.9" customHeight="1">
      <c r="B121" s="713"/>
      <c r="C121" s="714"/>
      <c r="D121" s="717"/>
      <c r="E121" s="717"/>
      <c r="F121" s="717"/>
      <c r="G121" s="12"/>
      <c r="H121" s="12"/>
      <c r="I121" s="12"/>
      <c r="J121" s="12"/>
      <c r="K121" s="19"/>
      <c r="L121" s="12"/>
      <c r="M121" s="19"/>
      <c r="N121" s="12"/>
      <c r="O121" s="13"/>
    </row>
    <row r="122" spans="2:16" s="295" customFormat="1" ht="7.9" customHeight="1">
      <c r="B122" s="713" t="s">
        <v>1335</v>
      </c>
      <c r="C122" s="714" t="s">
        <v>1339</v>
      </c>
      <c r="D122" s="717"/>
      <c r="E122" s="717"/>
      <c r="F122" s="717"/>
      <c r="G122" s="12"/>
      <c r="H122" s="12"/>
      <c r="I122" s="12"/>
      <c r="J122" s="717"/>
      <c r="K122" s="718"/>
      <c r="L122" s="12"/>
      <c r="M122" s="19"/>
      <c r="N122" s="717"/>
      <c r="O122" s="721"/>
    </row>
    <row r="123" spans="2:16" s="295" customFormat="1" ht="7.9" customHeight="1">
      <c r="B123" s="713"/>
      <c r="C123" s="714"/>
      <c r="D123" s="717"/>
      <c r="E123" s="717"/>
      <c r="F123" s="717"/>
      <c r="G123" s="12"/>
      <c r="H123" s="12"/>
      <c r="I123" s="12"/>
      <c r="J123" s="717"/>
      <c r="K123" s="718"/>
      <c r="L123" s="12"/>
      <c r="M123" s="19"/>
      <c r="N123" s="717"/>
      <c r="O123" s="721"/>
    </row>
    <row r="124" spans="2:16" s="295" customFormat="1" ht="7.9" customHeight="1">
      <c r="B124" s="713" t="s">
        <v>1336</v>
      </c>
      <c r="C124" s="714" t="s">
        <v>1340</v>
      </c>
      <c r="D124" s="717" t="str">
        <f>IF(B120="","",VLOOKUP(B120,登録ナンバー!$A$4:$I$575,7,0))</f>
        <v>落合良弘</v>
      </c>
      <c r="E124" s="717"/>
      <c r="F124" s="723" t="str">
        <f>IF(B122="","",VLOOKUP(B122,登録ナンバー!$A$4:$I$575,7,0))</f>
        <v>大林弘典</v>
      </c>
      <c r="G124" s="717"/>
      <c r="H124" s="723" t="str">
        <f>IF(B124="","",VLOOKUP(B124,登録ナンバー!$A$4:$I$575,7,0))</f>
        <v>松井寛司</v>
      </c>
      <c r="I124" s="717"/>
      <c r="J124" s="723" t="str">
        <f>IF(B126="","",VLOOKUP(B126,登録ナンバー!$A$4:$I$575,7,0))</f>
        <v xml:space="preserve">松井傳樹 </v>
      </c>
      <c r="K124" s="718"/>
      <c r="L124" s="717" t="str">
        <f>IF(B128="","",VLOOKUP(B128,登録ナンバー!$A$4:$I$575,7,0))</f>
        <v/>
      </c>
      <c r="M124" s="718"/>
      <c r="N124" s="717" t="str">
        <f>IF(B130="","",VLOOKUP(B130,登録ナンバー!$A$4:$I$575,7,0))</f>
        <v/>
      </c>
      <c r="O124" s="721"/>
    </row>
    <row r="125" spans="2:16" s="295" customFormat="1" ht="7.9" customHeight="1">
      <c r="B125" s="713"/>
      <c r="C125" s="714"/>
      <c r="D125" s="717"/>
      <c r="E125" s="717"/>
      <c r="F125" s="723"/>
      <c r="G125" s="717"/>
      <c r="H125" s="723"/>
      <c r="I125" s="717"/>
      <c r="J125" s="723"/>
      <c r="K125" s="718"/>
      <c r="L125" s="717"/>
      <c r="M125" s="718"/>
      <c r="N125" s="717"/>
      <c r="O125" s="721"/>
    </row>
    <row r="126" spans="2:16" s="295" customFormat="1" ht="7.9" customHeight="1">
      <c r="B126" s="713" t="s">
        <v>1337</v>
      </c>
      <c r="C126" s="714"/>
      <c r="D126" s="717"/>
      <c r="E126" s="717"/>
      <c r="F126" s="723"/>
      <c r="G126" s="717"/>
      <c r="H126" s="723"/>
      <c r="I126" s="717"/>
      <c r="J126" s="723"/>
      <c r="K126" s="718"/>
      <c r="L126" s="717"/>
      <c r="M126" s="718"/>
      <c r="N126" s="717"/>
      <c r="O126" s="721"/>
    </row>
    <row r="127" spans="2:16" s="295" customFormat="1" ht="7.9" customHeight="1">
      <c r="B127" s="713"/>
      <c r="C127" s="714"/>
      <c r="D127" s="717"/>
      <c r="E127" s="717"/>
      <c r="F127" s="723"/>
      <c r="G127" s="717"/>
      <c r="H127" s="723"/>
      <c r="I127" s="717"/>
      <c r="J127" s="723"/>
      <c r="K127" s="718"/>
      <c r="L127" s="717"/>
      <c r="M127" s="718"/>
      <c r="N127" s="717"/>
      <c r="O127" s="721"/>
    </row>
    <row r="128" spans="2:16" s="295" customFormat="1" ht="7.9" customHeight="1">
      <c r="B128" s="713"/>
      <c r="C128" s="714"/>
      <c r="D128" s="717" t="str">
        <f>IF(C120="","",VLOOKUP(C120,登録ナンバー!$A$4:$I$575,7,0))</f>
        <v>三原啓子</v>
      </c>
      <c r="E128" s="717"/>
      <c r="F128" s="723" t="str">
        <f>IF(C122="","",VLOOKUP(C122,登録ナンバー!$A$4:$I$575,7,0))</f>
        <v>治田沙映子</v>
      </c>
      <c r="G128" s="717"/>
      <c r="H128" s="723" t="str">
        <f>IF(C124="","",VLOOKUP(C124,登録ナンバー!$A$4:$I$575,7,0))</f>
        <v>鹿取あつみ</v>
      </c>
      <c r="I128" s="717"/>
      <c r="J128" s="723" t="str">
        <f>IF(C126="","",VLOOKUP(C126,登録ナンバー!$A$4:$I$575,7,0))</f>
        <v/>
      </c>
      <c r="K128" s="718"/>
      <c r="L128" s="717" t="str">
        <f>IF(C128="","",VLOOKUP(C128,登録ナンバー!$A$4:$I$575,7,0))</f>
        <v/>
      </c>
      <c r="M128" s="718"/>
      <c r="N128" s="717" t="str">
        <f>IF(C130="","",VLOOKUP(C130,登録ナンバー!$A$4:$I$575,7,0))</f>
        <v/>
      </c>
      <c r="O128" s="721"/>
      <c r="P128" s="745">
        <v>7</v>
      </c>
    </row>
    <row r="129" spans="2:16" s="295" customFormat="1" ht="7.9" customHeight="1">
      <c r="B129" s="713"/>
      <c r="C129" s="714"/>
      <c r="D129" s="717"/>
      <c r="E129" s="717"/>
      <c r="F129" s="723"/>
      <c r="G129" s="717"/>
      <c r="H129" s="723"/>
      <c r="I129" s="717"/>
      <c r="J129" s="723"/>
      <c r="K129" s="718"/>
      <c r="L129" s="717"/>
      <c r="M129" s="718"/>
      <c r="N129" s="717"/>
      <c r="O129" s="721"/>
      <c r="P129" s="745"/>
    </row>
    <row r="130" spans="2:16" s="295" customFormat="1" ht="7.9" customHeight="1">
      <c r="B130" s="713"/>
      <c r="C130" s="714"/>
      <c r="D130" s="717"/>
      <c r="E130" s="717"/>
      <c r="F130" s="723"/>
      <c r="G130" s="717"/>
      <c r="H130" s="723"/>
      <c r="I130" s="717"/>
      <c r="J130" s="723"/>
      <c r="K130" s="718"/>
      <c r="L130" s="717"/>
      <c r="M130" s="718"/>
      <c r="N130" s="717"/>
      <c r="O130" s="721"/>
      <c r="P130" s="745"/>
    </row>
    <row r="131" spans="2:16" s="295" customFormat="1" ht="7.9" customHeight="1" thickBot="1">
      <c r="B131" s="728"/>
      <c r="C131" s="729"/>
      <c r="D131" s="731"/>
      <c r="E131" s="731"/>
      <c r="F131" s="734"/>
      <c r="G131" s="731"/>
      <c r="H131" s="734"/>
      <c r="I131" s="731"/>
      <c r="J131" s="734"/>
      <c r="K131" s="732"/>
      <c r="L131" s="731"/>
      <c r="M131" s="732"/>
      <c r="N131" s="731"/>
      <c r="O131" s="733"/>
      <c r="P131" s="745"/>
    </row>
    <row r="132" spans="2:16" s="295" customFormat="1" ht="7.9" customHeight="1" thickTop="1">
      <c r="B132" s="715" t="s">
        <v>1341</v>
      </c>
      <c r="C132" s="716" t="s">
        <v>1345</v>
      </c>
      <c r="D132" s="717" t="str">
        <f>IF(B132="","",VLOOKUP(B132,登録ナンバー!$A$4:$I$575,8,0))</f>
        <v>京セラTC</v>
      </c>
      <c r="E132" s="717"/>
      <c r="F132" s="725"/>
      <c r="G132" s="10"/>
      <c r="H132" s="10"/>
      <c r="I132" s="10"/>
      <c r="J132" s="10"/>
      <c r="K132" s="18"/>
      <c r="L132" s="12"/>
      <c r="M132" s="19"/>
      <c r="N132" s="12"/>
      <c r="O132" s="13"/>
    </row>
    <row r="133" spans="2:16" s="295" customFormat="1" ht="7.9" customHeight="1">
      <c r="B133" s="713"/>
      <c r="C133" s="714"/>
      <c r="D133" s="717"/>
      <c r="E133" s="717"/>
      <c r="F133" s="717"/>
      <c r="G133" s="12"/>
      <c r="H133" s="12"/>
      <c r="I133" s="12"/>
      <c r="J133" s="12"/>
      <c r="K133" s="19"/>
      <c r="L133" s="12"/>
      <c r="M133" s="19"/>
      <c r="N133" s="12"/>
      <c r="O133" s="13"/>
    </row>
    <row r="134" spans="2:16" s="295" customFormat="1" ht="7.9" customHeight="1">
      <c r="B134" s="713" t="s">
        <v>1342</v>
      </c>
      <c r="C134" s="714" t="s">
        <v>1346</v>
      </c>
      <c r="D134" s="717"/>
      <c r="E134" s="717"/>
      <c r="F134" s="717"/>
      <c r="G134" s="12"/>
      <c r="H134" s="12"/>
      <c r="I134" s="12"/>
      <c r="J134" s="717"/>
      <c r="K134" s="718"/>
      <c r="L134" s="12"/>
      <c r="M134" s="19"/>
      <c r="N134" s="717"/>
      <c r="O134" s="721"/>
    </row>
    <row r="135" spans="2:16" s="295" customFormat="1" ht="7.9" customHeight="1">
      <c r="B135" s="713"/>
      <c r="C135" s="714"/>
      <c r="D135" s="717"/>
      <c r="E135" s="717"/>
      <c r="F135" s="717"/>
      <c r="G135" s="12"/>
      <c r="H135" s="12"/>
      <c r="I135" s="12"/>
      <c r="J135" s="717"/>
      <c r="K135" s="718"/>
      <c r="L135" s="12"/>
      <c r="M135" s="19"/>
      <c r="N135" s="717"/>
      <c r="O135" s="721"/>
    </row>
    <row r="136" spans="2:16" s="295" customFormat="1" ht="7.9" customHeight="1">
      <c r="B136" s="713" t="s">
        <v>1343</v>
      </c>
      <c r="C136" s="714" t="s">
        <v>1347</v>
      </c>
      <c r="D136" s="717" t="str">
        <f>IF(B132="","",VLOOKUP(B132,登録ナンバー!$A$4:$I$575,7,0))</f>
        <v>石田文彦</v>
      </c>
      <c r="E136" s="717"/>
      <c r="F136" s="723" t="str">
        <f>IF(B134="","",VLOOKUP(B134,登録ナンバー!$A$4:$I$575,7,0))</f>
        <v>一色翼</v>
      </c>
      <c r="G136" s="717"/>
      <c r="H136" s="723" t="str">
        <f>IF(B136="","",VLOOKUP(B136,登録ナンバー!$A$4:$I$575,7,0))</f>
        <v>中尾慶太</v>
      </c>
      <c r="I136" s="717"/>
      <c r="J136" s="723" t="str">
        <f>IF(B138="","",VLOOKUP(B138,登録ナンバー!$A$4:$I$575,7,0))</f>
        <v>大峯啓志</v>
      </c>
      <c r="K136" s="718"/>
      <c r="L136" s="717" t="str">
        <f>IF(B140="","",VLOOKUP(B140,登録ナンバー!$A$4:$I$575,7,0))</f>
        <v/>
      </c>
      <c r="M136" s="718"/>
      <c r="N136" s="717" t="str">
        <f>IF(B142="","",VLOOKUP(B142,登録ナンバー!$A$4:$I$575,7,0))</f>
        <v/>
      </c>
      <c r="O136" s="721"/>
    </row>
    <row r="137" spans="2:16" s="295" customFormat="1" ht="7.9" customHeight="1">
      <c r="B137" s="713"/>
      <c r="C137" s="714"/>
      <c r="D137" s="717"/>
      <c r="E137" s="717"/>
      <c r="F137" s="723"/>
      <c r="G137" s="717"/>
      <c r="H137" s="723"/>
      <c r="I137" s="717"/>
      <c r="J137" s="723"/>
      <c r="K137" s="718"/>
      <c r="L137" s="717"/>
      <c r="M137" s="718"/>
      <c r="N137" s="717"/>
      <c r="O137" s="721"/>
    </row>
    <row r="138" spans="2:16" s="295" customFormat="1" ht="7.9" customHeight="1">
      <c r="B138" s="713" t="s">
        <v>1344</v>
      </c>
      <c r="C138" s="714"/>
      <c r="D138" s="717"/>
      <c r="E138" s="717"/>
      <c r="F138" s="723"/>
      <c r="G138" s="717"/>
      <c r="H138" s="723"/>
      <c r="I138" s="717"/>
      <c r="J138" s="723"/>
      <c r="K138" s="718"/>
      <c r="L138" s="717"/>
      <c r="M138" s="718"/>
      <c r="N138" s="717"/>
      <c r="O138" s="721"/>
    </row>
    <row r="139" spans="2:16" s="295" customFormat="1" ht="7.9" customHeight="1">
      <c r="B139" s="713"/>
      <c r="C139" s="714"/>
      <c r="D139" s="717"/>
      <c r="E139" s="717"/>
      <c r="F139" s="723"/>
      <c r="G139" s="717"/>
      <c r="H139" s="723"/>
      <c r="I139" s="717"/>
      <c r="J139" s="723"/>
      <c r="K139" s="718"/>
      <c r="L139" s="717"/>
      <c r="M139" s="718"/>
      <c r="N139" s="717"/>
      <c r="O139" s="721"/>
    </row>
    <row r="140" spans="2:16" s="295" customFormat="1" ht="7.9" customHeight="1">
      <c r="B140" s="713"/>
      <c r="C140" s="714"/>
      <c r="D140" s="717" t="str">
        <f>IF(C132="","",VLOOKUP(C132,登録ナンバー!$A$4:$I$575,7,0))</f>
        <v>石田愛捺花</v>
      </c>
      <c r="E140" s="717"/>
      <c r="F140" s="723" t="str">
        <f>IF(C134="","",VLOOKUP(C134,登録ナンバー!$A$4:$I$575,7,0))</f>
        <v>濵口里穂</v>
      </c>
      <c r="G140" s="717"/>
      <c r="H140" s="723" t="str">
        <f>IF(C136="","",VLOOKUP(C136,登録ナンバー!$A$4:$I$575,7,0))</f>
        <v>片渕友結</v>
      </c>
      <c r="I140" s="717"/>
      <c r="J140" s="723" t="str">
        <f>IF(C138="","",VLOOKUP(C138,登録ナンバー!$A$4:$I$575,7,0))</f>
        <v/>
      </c>
      <c r="K140" s="718"/>
      <c r="L140" s="717" t="str">
        <f>IF(C140="","",VLOOKUP(C140,登録ナンバー!$A$4:$I$575,7,0))</f>
        <v/>
      </c>
      <c r="M140" s="718"/>
      <c r="N140" s="717" t="str">
        <f>IF(C142="","",VLOOKUP(C142,登録ナンバー!$A$4:$I$575,7,0))</f>
        <v/>
      </c>
      <c r="O140" s="721"/>
      <c r="P140" s="745">
        <v>7</v>
      </c>
    </row>
    <row r="141" spans="2:16" s="295" customFormat="1" ht="7.9" customHeight="1">
      <c r="B141" s="713"/>
      <c r="C141" s="714"/>
      <c r="D141" s="717"/>
      <c r="E141" s="717"/>
      <c r="F141" s="723"/>
      <c r="G141" s="717"/>
      <c r="H141" s="723"/>
      <c r="I141" s="717"/>
      <c r="J141" s="723"/>
      <c r="K141" s="718"/>
      <c r="L141" s="717"/>
      <c r="M141" s="718"/>
      <c r="N141" s="717"/>
      <c r="O141" s="721"/>
      <c r="P141" s="745"/>
    </row>
    <row r="142" spans="2:16" s="295" customFormat="1" ht="7.9" customHeight="1">
      <c r="B142" s="713"/>
      <c r="C142" s="714"/>
      <c r="D142" s="717"/>
      <c r="E142" s="717"/>
      <c r="F142" s="723"/>
      <c r="G142" s="717"/>
      <c r="H142" s="723"/>
      <c r="I142" s="717"/>
      <c r="J142" s="723"/>
      <c r="K142" s="718"/>
      <c r="L142" s="717"/>
      <c r="M142" s="718"/>
      <c r="N142" s="717"/>
      <c r="O142" s="721"/>
      <c r="P142" s="745"/>
    </row>
    <row r="143" spans="2:16" s="295" customFormat="1" ht="7.9" customHeight="1" thickBot="1">
      <c r="B143" s="726"/>
      <c r="C143" s="727"/>
      <c r="D143" s="719"/>
      <c r="E143" s="719"/>
      <c r="F143" s="724"/>
      <c r="G143" s="719"/>
      <c r="H143" s="724"/>
      <c r="I143" s="719"/>
      <c r="J143" s="724"/>
      <c r="K143" s="720"/>
      <c r="L143" s="719"/>
      <c r="M143" s="720"/>
      <c r="N143" s="719"/>
      <c r="O143" s="722"/>
      <c r="P143" s="745"/>
    </row>
    <row r="144" spans="2:16" s="295" customFormat="1" ht="7.9" customHeight="1" thickTop="1">
      <c r="B144" s="715" t="s">
        <v>1348</v>
      </c>
      <c r="C144" s="716" t="s">
        <v>1379</v>
      </c>
      <c r="D144" s="717" t="str">
        <f>IF(B144="","",VLOOKUP(B144,登録ナンバー!$A$4:$I$575,8,0))</f>
        <v>アンヴァース</v>
      </c>
      <c r="E144" s="717"/>
      <c r="F144" s="725"/>
      <c r="G144" s="10"/>
      <c r="H144" s="10"/>
      <c r="I144" s="10"/>
      <c r="J144" s="10"/>
      <c r="K144" s="18"/>
      <c r="L144" s="12"/>
      <c r="M144" s="19"/>
      <c r="N144" s="12"/>
      <c r="O144" s="13"/>
    </row>
    <row r="145" spans="2:16" s="295" customFormat="1" ht="7.9" customHeight="1">
      <c r="B145" s="713"/>
      <c r="C145" s="714"/>
      <c r="D145" s="717"/>
      <c r="E145" s="717"/>
      <c r="F145" s="717"/>
      <c r="G145" s="12"/>
      <c r="H145" s="12"/>
      <c r="I145" s="12"/>
      <c r="J145" s="12"/>
      <c r="K145" s="19"/>
      <c r="L145" s="12"/>
      <c r="M145" s="19"/>
      <c r="N145" s="12"/>
      <c r="O145" s="13"/>
    </row>
    <row r="146" spans="2:16" s="295" customFormat="1" ht="7.9" customHeight="1">
      <c r="B146" s="713" t="s">
        <v>1349</v>
      </c>
      <c r="C146" s="714" t="s">
        <v>1352</v>
      </c>
      <c r="D146" s="717"/>
      <c r="E146" s="717"/>
      <c r="F146" s="717"/>
      <c r="G146" s="12"/>
      <c r="H146" s="12"/>
      <c r="I146" s="12"/>
      <c r="J146" s="717"/>
      <c r="K146" s="718"/>
      <c r="L146" s="12"/>
      <c r="M146" s="19"/>
      <c r="N146" s="717"/>
      <c r="O146" s="721"/>
    </row>
    <row r="147" spans="2:16" s="295" customFormat="1" ht="7.9" customHeight="1">
      <c r="B147" s="713"/>
      <c r="C147" s="714"/>
      <c r="D147" s="717"/>
      <c r="E147" s="717"/>
      <c r="F147" s="717"/>
      <c r="G147" s="12"/>
      <c r="H147" s="12"/>
      <c r="I147" s="12"/>
      <c r="J147" s="717"/>
      <c r="K147" s="718"/>
      <c r="L147" s="12"/>
      <c r="M147" s="19"/>
      <c r="N147" s="717"/>
      <c r="O147" s="721"/>
    </row>
    <row r="148" spans="2:16" s="295" customFormat="1" ht="7.9" customHeight="1">
      <c r="B148" s="713" t="s">
        <v>1350</v>
      </c>
      <c r="C148" s="714"/>
      <c r="D148" s="717" t="str">
        <f>IF(B144="","",VLOOKUP(B144,登録ナンバー!$A$4:$I$575,7,0))</f>
        <v>上津慶和</v>
      </c>
      <c r="E148" s="717"/>
      <c r="F148" s="723" t="str">
        <f>IF(B146="","",VLOOKUP(B146,登録ナンバー!$A$4:$I$575,7,0))</f>
        <v>猪飼尚輝</v>
      </c>
      <c r="G148" s="717"/>
      <c r="H148" s="723" t="str">
        <f>IF(B148="","",VLOOKUP(B148,登録ナンバー!$A$4:$I$575,7,0))</f>
        <v>岡栄介</v>
      </c>
      <c r="I148" s="717"/>
      <c r="J148" s="723" t="str">
        <f>IF(B150="","",VLOOKUP(B150,登録ナンバー!$A$4:$I$575,7,0))</f>
        <v>山本竜平</v>
      </c>
      <c r="K148" s="718"/>
      <c r="L148" s="717" t="str">
        <f>IF(B152="","",VLOOKUP(B152,登録ナンバー!$A$4:$I$575,7,0))</f>
        <v/>
      </c>
      <c r="M148" s="718"/>
      <c r="N148" s="717" t="str">
        <f>IF(B154="","",VLOOKUP(B154,登録ナンバー!$A$4:$I$575,7,0))</f>
        <v/>
      </c>
      <c r="O148" s="721"/>
    </row>
    <row r="149" spans="2:16" s="295" customFormat="1" ht="7.9" customHeight="1">
      <c r="B149" s="713"/>
      <c r="C149" s="714"/>
      <c r="D149" s="717"/>
      <c r="E149" s="717"/>
      <c r="F149" s="723"/>
      <c r="G149" s="717"/>
      <c r="H149" s="723"/>
      <c r="I149" s="717"/>
      <c r="J149" s="723"/>
      <c r="K149" s="718"/>
      <c r="L149" s="717"/>
      <c r="M149" s="718"/>
      <c r="N149" s="717"/>
      <c r="O149" s="721"/>
    </row>
    <row r="150" spans="2:16" s="295" customFormat="1" ht="7.9" customHeight="1">
      <c r="B150" s="713" t="s">
        <v>1351</v>
      </c>
      <c r="C150" s="714"/>
      <c r="D150" s="717"/>
      <c r="E150" s="717"/>
      <c r="F150" s="723"/>
      <c r="G150" s="717"/>
      <c r="H150" s="723"/>
      <c r="I150" s="717"/>
      <c r="J150" s="723"/>
      <c r="K150" s="718"/>
      <c r="L150" s="717"/>
      <c r="M150" s="718"/>
      <c r="N150" s="717"/>
      <c r="O150" s="721"/>
    </row>
    <row r="151" spans="2:16" s="295" customFormat="1" ht="7.9" customHeight="1">
      <c r="B151" s="713"/>
      <c r="C151" s="714"/>
      <c r="D151" s="717"/>
      <c r="E151" s="717"/>
      <c r="F151" s="723"/>
      <c r="G151" s="717"/>
      <c r="H151" s="723"/>
      <c r="I151" s="717"/>
      <c r="J151" s="723"/>
      <c r="K151" s="718"/>
      <c r="L151" s="717"/>
      <c r="M151" s="718"/>
      <c r="N151" s="717"/>
      <c r="O151" s="721"/>
    </row>
    <row r="152" spans="2:16" s="295" customFormat="1" ht="7.9" customHeight="1">
      <c r="B152" s="713"/>
      <c r="C152" s="714"/>
      <c r="D152" s="717" t="str">
        <f>IF(C144="","",VLOOKUP(C144,登録ナンバー!$A$4:$I$575,7,0))</f>
        <v>片桐美里</v>
      </c>
      <c r="E152" s="717"/>
      <c r="F152" s="723" t="str">
        <f>IF(C146="","",VLOOKUP(C146,登録ナンバー!$A$4:$I$575,7,0))</f>
        <v>西野美恵</v>
      </c>
      <c r="G152" s="717"/>
      <c r="H152" s="723" t="str">
        <f>IF(C148="","",VLOOKUP(C148,登録ナンバー!$A$4:$I$575,7,0))</f>
        <v/>
      </c>
      <c r="I152" s="717"/>
      <c r="J152" s="723" t="str">
        <f>IF(C150="","",VLOOKUP(C150,登録ナンバー!$A$4:$I$575,7,0))</f>
        <v/>
      </c>
      <c r="K152" s="718"/>
      <c r="L152" s="717" t="str">
        <f>IF(C152="","",VLOOKUP(C152,登録ナンバー!$A$4:$I$575,7,0))</f>
        <v/>
      </c>
      <c r="M152" s="718"/>
      <c r="N152" s="717" t="str">
        <f>IF(C154="","",VLOOKUP(C154,登録ナンバー!$A$4:$I$575,7,0))</f>
        <v/>
      </c>
      <c r="O152" s="721"/>
      <c r="P152" s="745">
        <v>6</v>
      </c>
    </row>
    <row r="153" spans="2:16" s="295" customFormat="1" ht="7.9" customHeight="1">
      <c r="B153" s="713"/>
      <c r="C153" s="714"/>
      <c r="D153" s="717"/>
      <c r="E153" s="717"/>
      <c r="F153" s="723"/>
      <c r="G153" s="717"/>
      <c r="H153" s="723"/>
      <c r="I153" s="717"/>
      <c r="J153" s="723"/>
      <c r="K153" s="718"/>
      <c r="L153" s="717"/>
      <c r="M153" s="718"/>
      <c r="N153" s="717"/>
      <c r="O153" s="721"/>
      <c r="P153" s="745"/>
    </row>
    <row r="154" spans="2:16" s="295" customFormat="1" ht="7.9" customHeight="1">
      <c r="B154" s="713"/>
      <c r="C154" s="714"/>
      <c r="D154" s="717"/>
      <c r="E154" s="717"/>
      <c r="F154" s="723"/>
      <c r="G154" s="717"/>
      <c r="H154" s="723"/>
      <c r="I154" s="717"/>
      <c r="J154" s="723"/>
      <c r="K154" s="718"/>
      <c r="L154" s="717"/>
      <c r="M154" s="718"/>
      <c r="N154" s="717"/>
      <c r="O154" s="721"/>
      <c r="P154" s="745"/>
    </row>
    <row r="155" spans="2:16" s="295" customFormat="1" ht="7.9" customHeight="1" thickBot="1">
      <c r="B155" s="728"/>
      <c r="C155" s="729"/>
      <c r="D155" s="731"/>
      <c r="E155" s="731"/>
      <c r="F155" s="734"/>
      <c r="G155" s="731"/>
      <c r="H155" s="734"/>
      <c r="I155" s="731"/>
      <c r="J155" s="734"/>
      <c r="K155" s="732"/>
      <c r="L155" s="731"/>
      <c r="M155" s="732"/>
      <c r="N155" s="731"/>
      <c r="O155" s="733"/>
      <c r="P155" s="745"/>
    </row>
    <row r="157" spans="2:16">
      <c r="P157" s="5">
        <f>SUM(P13:P155)</f>
        <v>87</v>
      </c>
    </row>
  </sheetData>
  <mergeCells count="352">
    <mergeCell ref="B152:B153"/>
    <mergeCell ref="C152:C153"/>
    <mergeCell ref="D152:E155"/>
    <mergeCell ref="F152:G155"/>
    <mergeCell ref="H152:I155"/>
    <mergeCell ref="J152:K155"/>
    <mergeCell ref="L152:M155"/>
    <mergeCell ref="N152:O155"/>
    <mergeCell ref="P152:P155"/>
    <mergeCell ref="B154:B155"/>
    <mergeCell ref="C154:C155"/>
    <mergeCell ref="B144:B145"/>
    <mergeCell ref="C144:C145"/>
    <mergeCell ref="D144:E147"/>
    <mergeCell ref="F144:F147"/>
    <mergeCell ref="B146:B147"/>
    <mergeCell ref="C146:C147"/>
    <mergeCell ref="J146:K147"/>
    <mergeCell ref="N146:O147"/>
    <mergeCell ref="B148:B149"/>
    <mergeCell ref="C148:C149"/>
    <mergeCell ref="D148:E151"/>
    <mergeCell ref="F148:G151"/>
    <mergeCell ref="H148:I151"/>
    <mergeCell ref="J148:K151"/>
    <mergeCell ref="L148:M151"/>
    <mergeCell ref="N148:O151"/>
    <mergeCell ref="B150:B151"/>
    <mergeCell ref="C150:C151"/>
    <mergeCell ref="B140:B141"/>
    <mergeCell ref="C140:C141"/>
    <mergeCell ref="D140:E143"/>
    <mergeCell ref="F140:G143"/>
    <mergeCell ref="H140:I143"/>
    <mergeCell ref="J140:K143"/>
    <mergeCell ref="L140:M143"/>
    <mergeCell ref="N140:O143"/>
    <mergeCell ref="P140:P143"/>
    <mergeCell ref="B142:B143"/>
    <mergeCell ref="C142:C143"/>
    <mergeCell ref="B136:B137"/>
    <mergeCell ref="C136:C137"/>
    <mergeCell ref="D136:E139"/>
    <mergeCell ref="F136:G139"/>
    <mergeCell ref="H136:I139"/>
    <mergeCell ref="J136:K139"/>
    <mergeCell ref="L136:M139"/>
    <mergeCell ref="N136:O139"/>
    <mergeCell ref="B138:B139"/>
    <mergeCell ref="C138:C139"/>
    <mergeCell ref="P128:P131"/>
    <mergeCell ref="P116:P119"/>
    <mergeCell ref="P97:P100"/>
    <mergeCell ref="P85:P88"/>
    <mergeCell ref="P73:P76"/>
    <mergeCell ref="P61:P64"/>
    <mergeCell ref="B132:B133"/>
    <mergeCell ref="C132:C133"/>
    <mergeCell ref="D132:E135"/>
    <mergeCell ref="F132:F135"/>
    <mergeCell ref="B134:B135"/>
    <mergeCell ref="C134:C135"/>
    <mergeCell ref="J134:K135"/>
    <mergeCell ref="N134:O135"/>
    <mergeCell ref="N107:O107"/>
    <mergeCell ref="B107:M107"/>
    <mergeCell ref="B128:B129"/>
    <mergeCell ref="C128:C129"/>
    <mergeCell ref="D128:E131"/>
    <mergeCell ref="F128:G131"/>
    <mergeCell ref="H128:I131"/>
    <mergeCell ref="J128:K131"/>
    <mergeCell ref="L128:M131"/>
    <mergeCell ref="N128:O131"/>
    <mergeCell ref="B130:B131"/>
    <mergeCell ref="C130:C131"/>
    <mergeCell ref="B120:B121"/>
    <mergeCell ref="C120:C121"/>
    <mergeCell ref="D120:E123"/>
    <mergeCell ref="F120:F123"/>
    <mergeCell ref="B122:B123"/>
    <mergeCell ref="C122:C123"/>
    <mergeCell ref="J122:K123"/>
    <mergeCell ref="N122:O123"/>
    <mergeCell ref="B124:B125"/>
    <mergeCell ref="C124:C125"/>
    <mergeCell ref="D124:E127"/>
    <mergeCell ref="F124:G127"/>
    <mergeCell ref="H124:I127"/>
    <mergeCell ref="J124:K127"/>
    <mergeCell ref="L124:M127"/>
    <mergeCell ref="N124:O127"/>
    <mergeCell ref="B126:B127"/>
    <mergeCell ref="C126:C127"/>
    <mergeCell ref="B116:B117"/>
    <mergeCell ref="C116:C117"/>
    <mergeCell ref="D116:E119"/>
    <mergeCell ref="F116:G119"/>
    <mergeCell ref="H116:I119"/>
    <mergeCell ref="J116:K119"/>
    <mergeCell ref="L116:M119"/>
    <mergeCell ref="N116:O119"/>
    <mergeCell ref="B118:B119"/>
    <mergeCell ref="C118:C119"/>
    <mergeCell ref="B112:B113"/>
    <mergeCell ref="C112:C113"/>
    <mergeCell ref="D112:E115"/>
    <mergeCell ref="F112:G115"/>
    <mergeCell ref="H112:I115"/>
    <mergeCell ref="J112:K115"/>
    <mergeCell ref="L112:M115"/>
    <mergeCell ref="N112:O115"/>
    <mergeCell ref="B114:B115"/>
    <mergeCell ref="C114:C115"/>
    <mergeCell ref="F41:G44"/>
    <mergeCell ref="P13:P16"/>
    <mergeCell ref="P25:P28"/>
    <mergeCell ref="P37:P40"/>
    <mergeCell ref="P49:P52"/>
    <mergeCell ref="B108:B109"/>
    <mergeCell ref="C108:C109"/>
    <mergeCell ref="D108:E111"/>
    <mergeCell ref="F108:F111"/>
    <mergeCell ref="B110:B111"/>
    <mergeCell ref="C110:C111"/>
    <mergeCell ref="J110:K111"/>
    <mergeCell ref="N110:O111"/>
    <mergeCell ref="J25:K28"/>
    <mergeCell ref="D25:E28"/>
    <mergeCell ref="F13:G16"/>
    <mergeCell ref="H45:I48"/>
    <mergeCell ref="J45:K48"/>
    <mergeCell ref="J33:K36"/>
    <mergeCell ref="D41:E44"/>
    <mergeCell ref="D45:E48"/>
    <mergeCell ref="B41:B42"/>
    <mergeCell ref="C41:C42"/>
    <mergeCell ref="B43:B44"/>
    <mergeCell ref="B3:C4"/>
    <mergeCell ref="B5:B6"/>
    <mergeCell ref="C5:C6"/>
    <mergeCell ref="D5:E8"/>
    <mergeCell ref="F5:F8"/>
    <mergeCell ref="B7:B8"/>
    <mergeCell ref="B9:B10"/>
    <mergeCell ref="C9:C10"/>
    <mergeCell ref="B1:O2"/>
    <mergeCell ref="J7:K8"/>
    <mergeCell ref="J13:K16"/>
    <mergeCell ref="H13:I16"/>
    <mergeCell ref="F9:G12"/>
    <mergeCell ref="H9:I12"/>
    <mergeCell ref="C7:C8"/>
    <mergeCell ref="B11:B12"/>
    <mergeCell ref="J19:K20"/>
    <mergeCell ref="D21:E24"/>
    <mergeCell ref="J21:K24"/>
    <mergeCell ref="D9:E12"/>
    <mergeCell ref="D13:E16"/>
    <mergeCell ref="C17:C18"/>
    <mergeCell ref="B19:B20"/>
    <mergeCell ref="C19:C20"/>
    <mergeCell ref="B21:B22"/>
    <mergeCell ref="C21:C22"/>
    <mergeCell ref="B17:B18"/>
    <mergeCell ref="B15:B16"/>
    <mergeCell ref="C15:C16"/>
    <mergeCell ref="C11:C12"/>
    <mergeCell ref="B13:B14"/>
    <mergeCell ref="C13:C14"/>
    <mergeCell ref="J9:K12"/>
    <mergeCell ref="F29:F32"/>
    <mergeCell ref="J31:K32"/>
    <mergeCell ref="F33:G36"/>
    <mergeCell ref="H37:I40"/>
    <mergeCell ref="F17:F20"/>
    <mergeCell ref="F25:G28"/>
    <mergeCell ref="F21:G24"/>
    <mergeCell ref="F37:G40"/>
    <mergeCell ref="H33:I36"/>
    <mergeCell ref="H25:I28"/>
    <mergeCell ref="J37:K40"/>
    <mergeCell ref="H21:I24"/>
    <mergeCell ref="C43:C44"/>
    <mergeCell ref="B45:B46"/>
    <mergeCell ref="C45:C46"/>
    <mergeCell ref="D29:E32"/>
    <mergeCell ref="B37:B38"/>
    <mergeCell ref="C37:C38"/>
    <mergeCell ref="B39:B40"/>
    <mergeCell ref="C39:C40"/>
    <mergeCell ref="B29:B30"/>
    <mergeCell ref="B35:B36"/>
    <mergeCell ref="D33:E36"/>
    <mergeCell ref="D37:E40"/>
    <mergeCell ref="C35:C36"/>
    <mergeCell ref="D49:E52"/>
    <mergeCell ref="F49:G52"/>
    <mergeCell ref="F45:G48"/>
    <mergeCell ref="B73:B74"/>
    <mergeCell ref="C73:C74"/>
    <mergeCell ref="B49:B50"/>
    <mergeCell ref="C49:C50"/>
    <mergeCell ref="B51:B52"/>
    <mergeCell ref="C51:C52"/>
    <mergeCell ref="B53:B54"/>
    <mergeCell ref="F53:F56"/>
    <mergeCell ref="D57:E60"/>
    <mergeCell ref="F57:G60"/>
    <mergeCell ref="B59:B60"/>
    <mergeCell ref="C59:C60"/>
    <mergeCell ref="D61:E64"/>
    <mergeCell ref="F61:G64"/>
    <mergeCell ref="B61:B62"/>
    <mergeCell ref="B47:B48"/>
    <mergeCell ref="C47:C48"/>
    <mergeCell ref="D69:E72"/>
    <mergeCell ref="F69:G72"/>
    <mergeCell ref="F73:G76"/>
    <mergeCell ref="H69:I72"/>
    <mergeCell ref="J69:K72"/>
    <mergeCell ref="F65:F68"/>
    <mergeCell ref="C61:C62"/>
    <mergeCell ref="C53:C54"/>
    <mergeCell ref="B55:B56"/>
    <mergeCell ref="C55:C56"/>
    <mergeCell ref="B57:B58"/>
    <mergeCell ref="C57:C58"/>
    <mergeCell ref="D53:E56"/>
    <mergeCell ref="J55:K56"/>
    <mergeCell ref="H57:I60"/>
    <mergeCell ref="J57:K60"/>
    <mergeCell ref="H61:I64"/>
    <mergeCell ref="J61:K64"/>
    <mergeCell ref="D65:E68"/>
    <mergeCell ref="H73:I76"/>
    <mergeCell ref="N7:O8"/>
    <mergeCell ref="L9:M12"/>
    <mergeCell ref="N9:O12"/>
    <mergeCell ref="L13:M16"/>
    <mergeCell ref="N13:O16"/>
    <mergeCell ref="J73:K76"/>
    <mergeCell ref="N55:O56"/>
    <mergeCell ref="L57:M60"/>
    <mergeCell ref="N57:O60"/>
    <mergeCell ref="N19:O20"/>
    <mergeCell ref="N37:O40"/>
    <mergeCell ref="N43:O44"/>
    <mergeCell ref="L45:M48"/>
    <mergeCell ref="N45:O48"/>
    <mergeCell ref="L49:M52"/>
    <mergeCell ref="N49:O52"/>
    <mergeCell ref="L21:M24"/>
    <mergeCell ref="N21:O24"/>
    <mergeCell ref="J67:K68"/>
    <mergeCell ref="H49:I52"/>
    <mergeCell ref="J49:K52"/>
    <mergeCell ref="J43:K44"/>
    <mergeCell ref="N69:O72"/>
    <mergeCell ref="D17:E20"/>
    <mergeCell ref="L97:M100"/>
    <mergeCell ref="N97:O100"/>
    <mergeCell ref="N79:O80"/>
    <mergeCell ref="L81:M84"/>
    <mergeCell ref="N81:O84"/>
    <mergeCell ref="J97:K100"/>
    <mergeCell ref="D97:E100"/>
    <mergeCell ref="F97:G100"/>
    <mergeCell ref="N93:O96"/>
    <mergeCell ref="L85:M88"/>
    <mergeCell ref="N85:O88"/>
    <mergeCell ref="N91:O92"/>
    <mergeCell ref="L93:M96"/>
    <mergeCell ref="H93:I96"/>
    <mergeCell ref="D81:E84"/>
    <mergeCell ref="F81:G84"/>
    <mergeCell ref="H81:I84"/>
    <mergeCell ref="H97:I100"/>
    <mergeCell ref="D93:E96"/>
    <mergeCell ref="J85:K88"/>
    <mergeCell ref="J91:K92"/>
    <mergeCell ref="H85:I88"/>
    <mergeCell ref="D85:E88"/>
    <mergeCell ref="B23:B24"/>
    <mergeCell ref="C23:C24"/>
    <mergeCell ref="B25:B26"/>
    <mergeCell ref="C25:C26"/>
    <mergeCell ref="B31:B32"/>
    <mergeCell ref="C31:C32"/>
    <mergeCell ref="B33:B34"/>
    <mergeCell ref="C33:C34"/>
    <mergeCell ref="B27:B28"/>
    <mergeCell ref="C27:C28"/>
    <mergeCell ref="C29:C30"/>
    <mergeCell ref="L61:M64"/>
    <mergeCell ref="N61:O64"/>
    <mergeCell ref="N67:O68"/>
    <mergeCell ref="L69:M72"/>
    <mergeCell ref="L37:M40"/>
    <mergeCell ref="N25:O28"/>
    <mergeCell ref="N31:O32"/>
    <mergeCell ref="L33:M36"/>
    <mergeCell ref="N33:O36"/>
    <mergeCell ref="L25:M28"/>
    <mergeCell ref="B99:B100"/>
    <mergeCell ref="C99:C100"/>
    <mergeCell ref="B63:B64"/>
    <mergeCell ref="C63:C64"/>
    <mergeCell ref="B65:B66"/>
    <mergeCell ref="C65:C66"/>
    <mergeCell ref="B67:B68"/>
    <mergeCell ref="C67:C68"/>
    <mergeCell ref="C83:C84"/>
    <mergeCell ref="B85:B86"/>
    <mergeCell ref="B69:B70"/>
    <mergeCell ref="C69:C70"/>
    <mergeCell ref="B95:B96"/>
    <mergeCell ref="C95:C96"/>
    <mergeCell ref="B87:B88"/>
    <mergeCell ref="C87:C88"/>
    <mergeCell ref="B71:B72"/>
    <mergeCell ref="C71:C72"/>
    <mergeCell ref="B83:B84"/>
    <mergeCell ref="B77:B78"/>
    <mergeCell ref="C77:C78"/>
    <mergeCell ref="B79:B80"/>
    <mergeCell ref="C79:C80"/>
    <mergeCell ref="C91:C92"/>
    <mergeCell ref="B97:B98"/>
    <mergeCell ref="C97:C98"/>
    <mergeCell ref="B89:B90"/>
    <mergeCell ref="C89:C90"/>
    <mergeCell ref="B91:B92"/>
    <mergeCell ref="L73:M76"/>
    <mergeCell ref="N73:O76"/>
    <mergeCell ref="C81:C82"/>
    <mergeCell ref="C85:C86"/>
    <mergeCell ref="F85:G88"/>
    <mergeCell ref="F93:G96"/>
    <mergeCell ref="J81:K84"/>
    <mergeCell ref="J93:K96"/>
    <mergeCell ref="F89:F92"/>
    <mergeCell ref="D89:E92"/>
    <mergeCell ref="D77:E80"/>
    <mergeCell ref="J79:K80"/>
    <mergeCell ref="F77:F80"/>
    <mergeCell ref="B93:B94"/>
    <mergeCell ref="C93:C94"/>
    <mergeCell ref="B81:B82"/>
    <mergeCell ref="B75:B76"/>
    <mergeCell ref="C75:C76"/>
    <mergeCell ref="D73:E76"/>
  </mergeCells>
  <phoneticPr fontId="4"/>
  <pageMargins left="0" right="0" top="0" bottom="0" header="0.31496062992125984" footer="0.31496062992125984"/>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2:L83"/>
  <sheetViews>
    <sheetView tabSelected="1" topLeftCell="A59" workbookViewId="0">
      <selection activeCell="E84" sqref="E84"/>
    </sheetView>
  </sheetViews>
  <sheetFormatPr defaultColWidth="8.875" defaultRowHeight="13.5"/>
  <cols>
    <col min="1" max="3" width="8.875" style="23"/>
    <col min="4" max="4" width="11.25" style="23" customWidth="1"/>
    <col min="5" max="5" width="12.75" style="23" customWidth="1"/>
    <col min="6" max="6" width="10.5" style="23" customWidth="1"/>
    <col min="7" max="7" width="10.625" style="23" customWidth="1"/>
    <col min="8" max="8" width="12.125" style="23" customWidth="1"/>
    <col min="9" max="9" width="12.25" style="23" customWidth="1"/>
    <col min="10" max="259" width="8.875" style="23"/>
    <col min="260" max="260" width="11.25" style="23" customWidth="1"/>
    <col min="261" max="261" width="12.75" style="23" customWidth="1"/>
    <col min="262" max="262" width="10.5" style="23" customWidth="1"/>
    <col min="263" max="263" width="10.625" style="23" customWidth="1"/>
    <col min="264" max="264" width="12.125" style="23" customWidth="1"/>
    <col min="265" max="265" width="12.25" style="23" customWidth="1"/>
    <col min="266" max="515" width="8.875" style="23"/>
    <col min="516" max="516" width="11.25" style="23" customWidth="1"/>
    <col min="517" max="517" width="12.75" style="23" customWidth="1"/>
    <col min="518" max="518" width="10.5" style="23" customWidth="1"/>
    <col min="519" max="519" width="10.625" style="23" customWidth="1"/>
    <col min="520" max="520" width="12.125" style="23" customWidth="1"/>
    <col min="521" max="521" width="12.25" style="23" customWidth="1"/>
    <col min="522" max="771" width="8.875" style="23"/>
    <col min="772" max="772" width="11.25" style="23" customWidth="1"/>
    <col min="773" max="773" width="12.75" style="23" customWidth="1"/>
    <col min="774" max="774" width="10.5" style="23" customWidth="1"/>
    <col min="775" max="775" width="10.625" style="23" customWidth="1"/>
    <col min="776" max="776" width="12.125" style="23" customWidth="1"/>
    <col min="777" max="777" width="12.25" style="23" customWidth="1"/>
    <col min="778" max="1027" width="8.875" style="23"/>
    <col min="1028" max="1028" width="11.25" style="23" customWidth="1"/>
    <col min="1029" max="1029" width="12.75" style="23" customWidth="1"/>
    <col min="1030" max="1030" width="10.5" style="23" customWidth="1"/>
    <col min="1031" max="1031" width="10.625" style="23" customWidth="1"/>
    <col min="1032" max="1032" width="12.125" style="23" customWidth="1"/>
    <col min="1033" max="1033" width="12.25" style="23" customWidth="1"/>
    <col min="1034" max="1283" width="8.875" style="23"/>
    <col min="1284" max="1284" width="11.25" style="23" customWidth="1"/>
    <col min="1285" max="1285" width="12.75" style="23" customWidth="1"/>
    <col min="1286" max="1286" width="10.5" style="23" customWidth="1"/>
    <col min="1287" max="1287" width="10.625" style="23" customWidth="1"/>
    <col min="1288" max="1288" width="12.125" style="23" customWidth="1"/>
    <col min="1289" max="1289" width="12.25" style="23" customWidth="1"/>
    <col min="1290" max="1539" width="8.875" style="23"/>
    <col min="1540" max="1540" width="11.25" style="23" customWidth="1"/>
    <col min="1541" max="1541" width="12.75" style="23" customWidth="1"/>
    <col min="1542" max="1542" width="10.5" style="23" customWidth="1"/>
    <col min="1543" max="1543" width="10.625" style="23" customWidth="1"/>
    <col min="1544" max="1544" width="12.125" style="23" customWidth="1"/>
    <col min="1545" max="1545" width="12.25" style="23" customWidth="1"/>
    <col min="1546" max="1795" width="8.875" style="23"/>
    <col min="1796" max="1796" width="11.25" style="23" customWidth="1"/>
    <col min="1797" max="1797" width="12.75" style="23" customWidth="1"/>
    <col min="1798" max="1798" width="10.5" style="23" customWidth="1"/>
    <col min="1799" max="1799" width="10.625" style="23" customWidth="1"/>
    <col min="1800" max="1800" width="12.125" style="23" customWidth="1"/>
    <col min="1801" max="1801" width="12.25" style="23" customWidth="1"/>
    <col min="1802" max="2051" width="8.875" style="23"/>
    <col min="2052" max="2052" width="11.25" style="23" customWidth="1"/>
    <col min="2053" max="2053" width="12.75" style="23" customWidth="1"/>
    <col min="2054" max="2054" width="10.5" style="23" customWidth="1"/>
    <col min="2055" max="2055" width="10.625" style="23" customWidth="1"/>
    <col min="2056" max="2056" width="12.125" style="23" customWidth="1"/>
    <col min="2057" max="2057" width="12.25" style="23" customWidth="1"/>
    <col min="2058" max="2307" width="8.875" style="23"/>
    <col min="2308" max="2308" width="11.25" style="23" customWidth="1"/>
    <col min="2309" max="2309" width="12.75" style="23" customWidth="1"/>
    <col min="2310" max="2310" width="10.5" style="23" customWidth="1"/>
    <col min="2311" max="2311" width="10.625" style="23" customWidth="1"/>
    <col min="2312" max="2312" width="12.125" style="23" customWidth="1"/>
    <col min="2313" max="2313" width="12.25" style="23" customWidth="1"/>
    <col min="2314" max="2563" width="8.875" style="23"/>
    <col min="2564" max="2564" width="11.25" style="23" customWidth="1"/>
    <col min="2565" max="2565" width="12.75" style="23" customWidth="1"/>
    <col min="2566" max="2566" width="10.5" style="23" customWidth="1"/>
    <col min="2567" max="2567" width="10.625" style="23" customWidth="1"/>
    <col min="2568" max="2568" width="12.125" style="23" customWidth="1"/>
    <col min="2569" max="2569" width="12.25" style="23" customWidth="1"/>
    <col min="2570" max="2819" width="8.875" style="23"/>
    <col min="2820" max="2820" width="11.25" style="23" customWidth="1"/>
    <col min="2821" max="2821" width="12.75" style="23" customWidth="1"/>
    <col min="2822" max="2822" width="10.5" style="23" customWidth="1"/>
    <col min="2823" max="2823" width="10.625" style="23" customWidth="1"/>
    <col min="2824" max="2824" width="12.125" style="23" customWidth="1"/>
    <col min="2825" max="2825" width="12.25" style="23" customWidth="1"/>
    <col min="2826" max="3075" width="8.875" style="23"/>
    <col min="3076" max="3076" width="11.25" style="23" customWidth="1"/>
    <col min="3077" max="3077" width="12.75" style="23" customWidth="1"/>
    <col min="3078" max="3078" width="10.5" style="23" customWidth="1"/>
    <col min="3079" max="3079" width="10.625" style="23" customWidth="1"/>
    <col min="3080" max="3080" width="12.125" style="23" customWidth="1"/>
    <col min="3081" max="3081" width="12.25" style="23" customWidth="1"/>
    <col min="3082" max="3331" width="8.875" style="23"/>
    <col min="3332" max="3332" width="11.25" style="23" customWidth="1"/>
    <col min="3333" max="3333" width="12.75" style="23" customWidth="1"/>
    <col min="3334" max="3334" width="10.5" style="23" customWidth="1"/>
    <col min="3335" max="3335" width="10.625" style="23" customWidth="1"/>
    <col min="3336" max="3336" width="12.125" style="23" customWidth="1"/>
    <col min="3337" max="3337" width="12.25" style="23" customWidth="1"/>
    <col min="3338" max="3587" width="8.875" style="23"/>
    <col min="3588" max="3588" width="11.25" style="23" customWidth="1"/>
    <col min="3589" max="3589" width="12.75" style="23" customWidth="1"/>
    <col min="3590" max="3590" width="10.5" style="23" customWidth="1"/>
    <col min="3591" max="3591" width="10.625" style="23" customWidth="1"/>
    <col min="3592" max="3592" width="12.125" style="23" customWidth="1"/>
    <col min="3593" max="3593" width="12.25" style="23" customWidth="1"/>
    <col min="3594" max="3843" width="8.875" style="23"/>
    <col min="3844" max="3844" width="11.25" style="23" customWidth="1"/>
    <col min="3845" max="3845" width="12.75" style="23" customWidth="1"/>
    <col min="3846" max="3846" width="10.5" style="23" customWidth="1"/>
    <col min="3847" max="3847" width="10.625" style="23" customWidth="1"/>
    <col min="3848" max="3848" width="12.125" style="23" customWidth="1"/>
    <col min="3849" max="3849" width="12.25" style="23" customWidth="1"/>
    <col min="3850" max="4099" width="8.875" style="23"/>
    <col min="4100" max="4100" width="11.25" style="23" customWidth="1"/>
    <col min="4101" max="4101" width="12.75" style="23" customWidth="1"/>
    <col min="4102" max="4102" width="10.5" style="23" customWidth="1"/>
    <col min="4103" max="4103" width="10.625" style="23" customWidth="1"/>
    <col min="4104" max="4104" width="12.125" style="23" customWidth="1"/>
    <col min="4105" max="4105" width="12.25" style="23" customWidth="1"/>
    <col min="4106" max="4355" width="8.875" style="23"/>
    <col min="4356" max="4356" width="11.25" style="23" customWidth="1"/>
    <col min="4357" max="4357" width="12.75" style="23" customWidth="1"/>
    <col min="4358" max="4358" width="10.5" style="23" customWidth="1"/>
    <col min="4359" max="4359" width="10.625" style="23" customWidth="1"/>
    <col min="4360" max="4360" width="12.125" style="23" customWidth="1"/>
    <col min="4361" max="4361" width="12.25" style="23" customWidth="1"/>
    <col min="4362" max="4611" width="8.875" style="23"/>
    <col min="4612" max="4612" width="11.25" style="23" customWidth="1"/>
    <col min="4613" max="4613" width="12.75" style="23" customWidth="1"/>
    <col min="4614" max="4614" width="10.5" style="23" customWidth="1"/>
    <col min="4615" max="4615" width="10.625" style="23" customWidth="1"/>
    <col min="4616" max="4616" width="12.125" style="23" customWidth="1"/>
    <col min="4617" max="4617" width="12.25" style="23" customWidth="1"/>
    <col min="4618" max="4867" width="8.875" style="23"/>
    <col min="4868" max="4868" width="11.25" style="23" customWidth="1"/>
    <col min="4869" max="4869" width="12.75" style="23" customWidth="1"/>
    <col min="4870" max="4870" width="10.5" style="23" customWidth="1"/>
    <col min="4871" max="4871" width="10.625" style="23" customWidth="1"/>
    <col min="4872" max="4872" width="12.125" style="23" customWidth="1"/>
    <col min="4873" max="4873" width="12.25" style="23" customWidth="1"/>
    <col min="4874" max="5123" width="8.875" style="23"/>
    <col min="5124" max="5124" width="11.25" style="23" customWidth="1"/>
    <col min="5125" max="5125" width="12.75" style="23" customWidth="1"/>
    <col min="5126" max="5126" width="10.5" style="23" customWidth="1"/>
    <col min="5127" max="5127" width="10.625" style="23" customWidth="1"/>
    <col min="5128" max="5128" width="12.125" style="23" customWidth="1"/>
    <col min="5129" max="5129" width="12.25" style="23" customWidth="1"/>
    <col min="5130" max="5379" width="8.875" style="23"/>
    <col min="5380" max="5380" width="11.25" style="23" customWidth="1"/>
    <col min="5381" max="5381" width="12.75" style="23" customWidth="1"/>
    <col min="5382" max="5382" width="10.5" style="23" customWidth="1"/>
    <col min="5383" max="5383" width="10.625" style="23" customWidth="1"/>
    <col min="5384" max="5384" width="12.125" style="23" customWidth="1"/>
    <col min="5385" max="5385" width="12.25" style="23" customWidth="1"/>
    <col min="5386" max="5635" width="8.875" style="23"/>
    <col min="5636" max="5636" width="11.25" style="23" customWidth="1"/>
    <col min="5637" max="5637" width="12.75" style="23" customWidth="1"/>
    <col min="5638" max="5638" width="10.5" style="23" customWidth="1"/>
    <col min="5639" max="5639" width="10.625" style="23" customWidth="1"/>
    <col min="5640" max="5640" width="12.125" style="23" customWidth="1"/>
    <col min="5641" max="5641" width="12.25" style="23" customWidth="1"/>
    <col min="5642" max="5891" width="8.875" style="23"/>
    <col min="5892" max="5892" width="11.25" style="23" customWidth="1"/>
    <col min="5893" max="5893" width="12.75" style="23" customWidth="1"/>
    <col min="5894" max="5894" width="10.5" style="23" customWidth="1"/>
    <col min="5895" max="5895" width="10.625" style="23" customWidth="1"/>
    <col min="5896" max="5896" width="12.125" style="23" customWidth="1"/>
    <col min="5897" max="5897" width="12.25" style="23" customWidth="1"/>
    <col min="5898" max="6147" width="8.875" style="23"/>
    <col min="6148" max="6148" width="11.25" style="23" customWidth="1"/>
    <col min="6149" max="6149" width="12.75" style="23" customWidth="1"/>
    <col min="6150" max="6150" width="10.5" style="23" customWidth="1"/>
    <col min="6151" max="6151" width="10.625" style="23" customWidth="1"/>
    <col min="6152" max="6152" width="12.125" style="23" customWidth="1"/>
    <col min="6153" max="6153" width="12.25" style="23" customWidth="1"/>
    <col min="6154" max="6403" width="8.875" style="23"/>
    <col min="6404" max="6404" width="11.25" style="23" customWidth="1"/>
    <col min="6405" max="6405" width="12.75" style="23" customWidth="1"/>
    <col min="6406" max="6406" width="10.5" style="23" customWidth="1"/>
    <col min="6407" max="6407" width="10.625" style="23" customWidth="1"/>
    <col min="6408" max="6408" width="12.125" style="23" customWidth="1"/>
    <col min="6409" max="6409" width="12.25" style="23" customWidth="1"/>
    <col min="6410" max="6659" width="8.875" style="23"/>
    <col min="6660" max="6660" width="11.25" style="23" customWidth="1"/>
    <col min="6661" max="6661" width="12.75" style="23" customWidth="1"/>
    <col min="6662" max="6662" width="10.5" style="23" customWidth="1"/>
    <col min="6663" max="6663" width="10.625" style="23" customWidth="1"/>
    <col min="6664" max="6664" width="12.125" style="23" customWidth="1"/>
    <col min="6665" max="6665" width="12.25" style="23" customWidth="1"/>
    <col min="6666" max="6915" width="8.875" style="23"/>
    <col min="6916" max="6916" width="11.25" style="23" customWidth="1"/>
    <col min="6917" max="6917" width="12.75" style="23" customWidth="1"/>
    <col min="6918" max="6918" width="10.5" style="23" customWidth="1"/>
    <col min="6919" max="6919" width="10.625" style="23" customWidth="1"/>
    <col min="6920" max="6920" width="12.125" style="23" customWidth="1"/>
    <col min="6921" max="6921" width="12.25" style="23" customWidth="1"/>
    <col min="6922" max="7171" width="8.875" style="23"/>
    <col min="7172" max="7172" width="11.25" style="23" customWidth="1"/>
    <col min="7173" max="7173" width="12.75" style="23" customWidth="1"/>
    <col min="7174" max="7174" width="10.5" style="23" customWidth="1"/>
    <col min="7175" max="7175" width="10.625" style="23" customWidth="1"/>
    <col min="7176" max="7176" width="12.125" style="23" customWidth="1"/>
    <col min="7177" max="7177" width="12.25" style="23" customWidth="1"/>
    <col min="7178" max="7427" width="8.875" style="23"/>
    <col min="7428" max="7428" width="11.25" style="23" customWidth="1"/>
    <col min="7429" max="7429" width="12.75" style="23" customWidth="1"/>
    <col min="7430" max="7430" width="10.5" style="23" customWidth="1"/>
    <col min="7431" max="7431" width="10.625" style="23" customWidth="1"/>
    <col min="7432" max="7432" width="12.125" style="23" customWidth="1"/>
    <col min="7433" max="7433" width="12.25" style="23" customWidth="1"/>
    <col min="7434" max="7683" width="8.875" style="23"/>
    <col min="7684" max="7684" width="11.25" style="23" customWidth="1"/>
    <col min="7685" max="7685" width="12.75" style="23" customWidth="1"/>
    <col min="7686" max="7686" width="10.5" style="23" customWidth="1"/>
    <col min="7687" max="7687" width="10.625" style="23" customWidth="1"/>
    <col min="7688" max="7688" width="12.125" style="23" customWidth="1"/>
    <col min="7689" max="7689" width="12.25" style="23" customWidth="1"/>
    <col min="7690" max="7939" width="8.875" style="23"/>
    <col min="7940" max="7940" width="11.25" style="23" customWidth="1"/>
    <col min="7941" max="7941" width="12.75" style="23" customWidth="1"/>
    <col min="7942" max="7942" width="10.5" style="23" customWidth="1"/>
    <col min="7943" max="7943" width="10.625" style="23" customWidth="1"/>
    <col min="7944" max="7944" width="12.125" style="23" customWidth="1"/>
    <col min="7945" max="7945" width="12.25" style="23" customWidth="1"/>
    <col min="7946" max="8195" width="8.875" style="23"/>
    <col min="8196" max="8196" width="11.25" style="23" customWidth="1"/>
    <col min="8197" max="8197" width="12.75" style="23" customWidth="1"/>
    <col min="8198" max="8198" width="10.5" style="23" customWidth="1"/>
    <col min="8199" max="8199" width="10.625" style="23" customWidth="1"/>
    <col min="8200" max="8200" width="12.125" style="23" customWidth="1"/>
    <col min="8201" max="8201" width="12.25" style="23" customWidth="1"/>
    <col min="8202" max="8451" width="8.875" style="23"/>
    <col min="8452" max="8452" width="11.25" style="23" customWidth="1"/>
    <col min="8453" max="8453" width="12.75" style="23" customWidth="1"/>
    <col min="8454" max="8454" width="10.5" style="23" customWidth="1"/>
    <col min="8455" max="8455" width="10.625" style="23" customWidth="1"/>
    <col min="8456" max="8456" width="12.125" style="23" customWidth="1"/>
    <col min="8457" max="8457" width="12.25" style="23" customWidth="1"/>
    <col min="8458" max="8707" width="8.875" style="23"/>
    <col min="8708" max="8708" width="11.25" style="23" customWidth="1"/>
    <col min="8709" max="8709" width="12.75" style="23" customWidth="1"/>
    <col min="8710" max="8710" width="10.5" style="23" customWidth="1"/>
    <col min="8711" max="8711" width="10.625" style="23" customWidth="1"/>
    <col min="8712" max="8712" width="12.125" style="23" customWidth="1"/>
    <col min="8713" max="8713" width="12.25" style="23" customWidth="1"/>
    <col min="8714" max="8963" width="8.875" style="23"/>
    <col min="8964" max="8964" width="11.25" style="23" customWidth="1"/>
    <col min="8965" max="8965" width="12.75" style="23" customWidth="1"/>
    <col min="8966" max="8966" width="10.5" style="23" customWidth="1"/>
    <col min="8967" max="8967" width="10.625" style="23" customWidth="1"/>
    <col min="8968" max="8968" width="12.125" style="23" customWidth="1"/>
    <col min="8969" max="8969" width="12.25" style="23" customWidth="1"/>
    <col min="8970" max="9219" width="8.875" style="23"/>
    <col min="9220" max="9220" width="11.25" style="23" customWidth="1"/>
    <col min="9221" max="9221" width="12.75" style="23" customWidth="1"/>
    <col min="9222" max="9222" width="10.5" style="23" customWidth="1"/>
    <col min="9223" max="9223" width="10.625" style="23" customWidth="1"/>
    <col min="9224" max="9224" width="12.125" style="23" customWidth="1"/>
    <col min="9225" max="9225" width="12.25" style="23" customWidth="1"/>
    <col min="9226" max="9475" width="8.875" style="23"/>
    <col min="9476" max="9476" width="11.25" style="23" customWidth="1"/>
    <col min="9477" max="9477" width="12.75" style="23" customWidth="1"/>
    <col min="9478" max="9478" width="10.5" style="23" customWidth="1"/>
    <col min="9479" max="9479" width="10.625" style="23" customWidth="1"/>
    <col min="9480" max="9480" width="12.125" style="23" customWidth="1"/>
    <col min="9481" max="9481" width="12.25" style="23" customWidth="1"/>
    <col min="9482" max="9731" width="8.875" style="23"/>
    <col min="9732" max="9732" width="11.25" style="23" customWidth="1"/>
    <col min="9733" max="9733" width="12.75" style="23" customWidth="1"/>
    <col min="9734" max="9734" width="10.5" style="23" customWidth="1"/>
    <col min="9735" max="9735" width="10.625" style="23" customWidth="1"/>
    <col min="9736" max="9736" width="12.125" style="23" customWidth="1"/>
    <col min="9737" max="9737" width="12.25" style="23" customWidth="1"/>
    <col min="9738" max="9987" width="8.875" style="23"/>
    <col min="9988" max="9988" width="11.25" style="23" customWidth="1"/>
    <col min="9989" max="9989" width="12.75" style="23" customWidth="1"/>
    <col min="9990" max="9990" width="10.5" style="23" customWidth="1"/>
    <col min="9991" max="9991" width="10.625" style="23" customWidth="1"/>
    <col min="9992" max="9992" width="12.125" style="23" customWidth="1"/>
    <col min="9993" max="9993" width="12.25" style="23" customWidth="1"/>
    <col min="9994" max="10243" width="8.875" style="23"/>
    <col min="10244" max="10244" width="11.25" style="23" customWidth="1"/>
    <col min="10245" max="10245" width="12.75" style="23" customWidth="1"/>
    <col min="10246" max="10246" width="10.5" style="23" customWidth="1"/>
    <col min="10247" max="10247" width="10.625" style="23" customWidth="1"/>
    <col min="10248" max="10248" width="12.125" style="23" customWidth="1"/>
    <col min="10249" max="10249" width="12.25" style="23" customWidth="1"/>
    <col min="10250" max="10499" width="8.875" style="23"/>
    <col min="10500" max="10500" width="11.25" style="23" customWidth="1"/>
    <col min="10501" max="10501" width="12.75" style="23" customWidth="1"/>
    <col min="10502" max="10502" width="10.5" style="23" customWidth="1"/>
    <col min="10503" max="10503" width="10.625" style="23" customWidth="1"/>
    <col min="10504" max="10504" width="12.125" style="23" customWidth="1"/>
    <col min="10505" max="10505" width="12.25" style="23" customWidth="1"/>
    <col min="10506" max="10755" width="8.875" style="23"/>
    <col min="10756" max="10756" width="11.25" style="23" customWidth="1"/>
    <col min="10757" max="10757" width="12.75" style="23" customWidth="1"/>
    <col min="10758" max="10758" width="10.5" style="23" customWidth="1"/>
    <col min="10759" max="10759" width="10.625" style="23" customWidth="1"/>
    <col min="10760" max="10760" width="12.125" style="23" customWidth="1"/>
    <col min="10761" max="10761" width="12.25" style="23" customWidth="1"/>
    <col min="10762" max="11011" width="8.875" style="23"/>
    <col min="11012" max="11012" width="11.25" style="23" customWidth="1"/>
    <col min="11013" max="11013" width="12.75" style="23" customWidth="1"/>
    <col min="11014" max="11014" width="10.5" style="23" customWidth="1"/>
    <col min="11015" max="11015" width="10.625" style="23" customWidth="1"/>
    <col min="11016" max="11016" width="12.125" style="23" customWidth="1"/>
    <col min="11017" max="11017" width="12.25" style="23" customWidth="1"/>
    <col min="11018" max="11267" width="8.875" style="23"/>
    <col min="11268" max="11268" width="11.25" style="23" customWidth="1"/>
    <col min="11269" max="11269" width="12.75" style="23" customWidth="1"/>
    <col min="11270" max="11270" width="10.5" style="23" customWidth="1"/>
    <col min="11271" max="11271" width="10.625" style="23" customWidth="1"/>
    <col min="11272" max="11272" width="12.125" style="23" customWidth="1"/>
    <col min="11273" max="11273" width="12.25" style="23" customWidth="1"/>
    <col min="11274" max="11523" width="8.875" style="23"/>
    <col min="11524" max="11524" width="11.25" style="23" customWidth="1"/>
    <col min="11525" max="11525" width="12.75" style="23" customWidth="1"/>
    <col min="11526" max="11526" width="10.5" style="23" customWidth="1"/>
    <col min="11527" max="11527" width="10.625" style="23" customWidth="1"/>
    <col min="11528" max="11528" width="12.125" style="23" customWidth="1"/>
    <col min="11529" max="11529" width="12.25" style="23" customWidth="1"/>
    <col min="11530" max="11779" width="8.875" style="23"/>
    <col min="11780" max="11780" width="11.25" style="23" customWidth="1"/>
    <col min="11781" max="11781" width="12.75" style="23" customWidth="1"/>
    <col min="11782" max="11782" width="10.5" style="23" customWidth="1"/>
    <col min="11783" max="11783" width="10.625" style="23" customWidth="1"/>
    <col min="11784" max="11784" width="12.125" style="23" customWidth="1"/>
    <col min="11785" max="11785" width="12.25" style="23" customWidth="1"/>
    <col min="11786" max="12035" width="8.875" style="23"/>
    <col min="12036" max="12036" width="11.25" style="23" customWidth="1"/>
    <col min="12037" max="12037" width="12.75" style="23" customWidth="1"/>
    <col min="12038" max="12038" width="10.5" style="23" customWidth="1"/>
    <col min="12039" max="12039" width="10.625" style="23" customWidth="1"/>
    <col min="12040" max="12040" width="12.125" style="23" customWidth="1"/>
    <col min="12041" max="12041" width="12.25" style="23" customWidth="1"/>
    <col min="12042" max="12291" width="8.875" style="23"/>
    <col min="12292" max="12292" width="11.25" style="23" customWidth="1"/>
    <col min="12293" max="12293" width="12.75" style="23" customWidth="1"/>
    <col min="12294" max="12294" width="10.5" style="23" customWidth="1"/>
    <col min="12295" max="12295" width="10.625" style="23" customWidth="1"/>
    <col min="12296" max="12296" width="12.125" style="23" customWidth="1"/>
    <col min="12297" max="12297" width="12.25" style="23" customWidth="1"/>
    <col min="12298" max="12547" width="8.875" style="23"/>
    <col min="12548" max="12548" width="11.25" style="23" customWidth="1"/>
    <col min="12549" max="12549" width="12.75" style="23" customWidth="1"/>
    <col min="12550" max="12550" width="10.5" style="23" customWidth="1"/>
    <col min="12551" max="12551" width="10.625" style="23" customWidth="1"/>
    <col min="12552" max="12552" width="12.125" style="23" customWidth="1"/>
    <col min="12553" max="12553" width="12.25" style="23" customWidth="1"/>
    <col min="12554" max="12803" width="8.875" style="23"/>
    <col min="12804" max="12804" width="11.25" style="23" customWidth="1"/>
    <col min="12805" max="12805" width="12.75" style="23" customWidth="1"/>
    <col min="12806" max="12806" width="10.5" style="23" customWidth="1"/>
    <col min="12807" max="12807" width="10.625" style="23" customWidth="1"/>
    <col min="12808" max="12808" width="12.125" style="23" customWidth="1"/>
    <col min="12809" max="12809" width="12.25" style="23" customWidth="1"/>
    <col min="12810" max="13059" width="8.875" style="23"/>
    <col min="13060" max="13060" width="11.25" style="23" customWidth="1"/>
    <col min="13061" max="13061" width="12.75" style="23" customWidth="1"/>
    <col min="13062" max="13062" width="10.5" style="23" customWidth="1"/>
    <col min="13063" max="13063" width="10.625" style="23" customWidth="1"/>
    <col min="13064" max="13064" width="12.125" style="23" customWidth="1"/>
    <col min="13065" max="13065" width="12.25" style="23" customWidth="1"/>
    <col min="13066" max="13315" width="8.875" style="23"/>
    <col min="13316" max="13316" width="11.25" style="23" customWidth="1"/>
    <col min="13317" max="13317" width="12.75" style="23" customWidth="1"/>
    <col min="13318" max="13318" width="10.5" style="23" customWidth="1"/>
    <col min="13319" max="13319" width="10.625" style="23" customWidth="1"/>
    <col min="13320" max="13320" width="12.125" style="23" customWidth="1"/>
    <col min="13321" max="13321" width="12.25" style="23" customWidth="1"/>
    <col min="13322" max="13571" width="8.875" style="23"/>
    <col min="13572" max="13572" width="11.25" style="23" customWidth="1"/>
    <col min="13573" max="13573" width="12.75" style="23" customWidth="1"/>
    <col min="13574" max="13574" width="10.5" style="23" customWidth="1"/>
    <col min="13575" max="13575" width="10.625" style="23" customWidth="1"/>
    <col min="13576" max="13576" width="12.125" style="23" customWidth="1"/>
    <col min="13577" max="13577" width="12.25" style="23" customWidth="1"/>
    <col min="13578" max="13827" width="8.875" style="23"/>
    <col min="13828" max="13828" width="11.25" style="23" customWidth="1"/>
    <col min="13829" max="13829" width="12.75" style="23" customWidth="1"/>
    <col min="13830" max="13830" width="10.5" style="23" customWidth="1"/>
    <col min="13831" max="13831" width="10.625" style="23" customWidth="1"/>
    <col min="13832" max="13832" width="12.125" style="23" customWidth="1"/>
    <col min="13833" max="13833" width="12.25" style="23" customWidth="1"/>
    <col min="13834" max="14083" width="8.875" style="23"/>
    <col min="14084" max="14084" width="11.25" style="23" customWidth="1"/>
    <col min="14085" max="14085" width="12.75" style="23" customWidth="1"/>
    <col min="14086" max="14086" width="10.5" style="23" customWidth="1"/>
    <col min="14087" max="14087" width="10.625" style="23" customWidth="1"/>
    <col min="14088" max="14088" width="12.125" style="23" customWidth="1"/>
    <col min="14089" max="14089" width="12.25" style="23" customWidth="1"/>
    <col min="14090" max="14339" width="8.875" style="23"/>
    <col min="14340" max="14340" width="11.25" style="23" customWidth="1"/>
    <col min="14341" max="14341" width="12.75" style="23" customWidth="1"/>
    <col min="14342" max="14342" width="10.5" style="23" customWidth="1"/>
    <col min="14343" max="14343" width="10.625" style="23" customWidth="1"/>
    <col min="14344" max="14344" width="12.125" style="23" customWidth="1"/>
    <col min="14345" max="14345" width="12.25" style="23" customWidth="1"/>
    <col min="14346" max="14595" width="8.875" style="23"/>
    <col min="14596" max="14596" width="11.25" style="23" customWidth="1"/>
    <col min="14597" max="14597" width="12.75" style="23" customWidth="1"/>
    <col min="14598" max="14598" width="10.5" style="23" customWidth="1"/>
    <col min="14599" max="14599" width="10.625" style="23" customWidth="1"/>
    <col min="14600" max="14600" width="12.125" style="23" customWidth="1"/>
    <col min="14601" max="14601" width="12.25" style="23" customWidth="1"/>
    <col min="14602" max="14851" width="8.875" style="23"/>
    <col min="14852" max="14852" width="11.25" style="23" customWidth="1"/>
    <col min="14853" max="14853" width="12.75" style="23" customWidth="1"/>
    <col min="14854" max="14854" width="10.5" style="23" customWidth="1"/>
    <col min="14855" max="14855" width="10.625" style="23" customWidth="1"/>
    <col min="14856" max="14856" width="12.125" style="23" customWidth="1"/>
    <col min="14857" max="14857" width="12.25" style="23" customWidth="1"/>
    <col min="14858" max="15107" width="8.875" style="23"/>
    <col min="15108" max="15108" width="11.25" style="23" customWidth="1"/>
    <col min="15109" max="15109" width="12.75" style="23" customWidth="1"/>
    <col min="15110" max="15110" width="10.5" style="23" customWidth="1"/>
    <col min="15111" max="15111" width="10.625" style="23" customWidth="1"/>
    <col min="15112" max="15112" width="12.125" style="23" customWidth="1"/>
    <col min="15113" max="15113" width="12.25" style="23" customWidth="1"/>
    <col min="15114" max="15363" width="8.875" style="23"/>
    <col min="15364" max="15364" width="11.25" style="23" customWidth="1"/>
    <col min="15365" max="15365" width="12.75" style="23" customWidth="1"/>
    <col min="15366" max="15366" width="10.5" style="23" customWidth="1"/>
    <col min="15367" max="15367" width="10.625" style="23" customWidth="1"/>
    <col min="15368" max="15368" width="12.125" style="23" customWidth="1"/>
    <col min="15369" max="15369" width="12.25" style="23" customWidth="1"/>
    <col min="15370" max="15619" width="8.875" style="23"/>
    <col min="15620" max="15620" width="11.25" style="23" customWidth="1"/>
    <col min="15621" max="15621" width="12.75" style="23" customWidth="1"/>
    <col min="15622" max="15622" width="10.5" style="23" customWidth="1"/>
    <col min="15623" max="15623" width="10.625" style="23" customWidth="1"/>
    <col min="15624" max="15624" width="12.125" style="23" customWidth="1"/>
    <col min="15625" max="15625" width="12.25" style="23" customWidth="1"/>
    <col min="15626" max="15875" width="8.875" style="23"/>
    <col min="15876" max="15876" width="11.25" style="23" customWidth="1"/>
    <col min="15877" max="15877" width="12.75" style="23" customWidth="1"/>
    <col min="15878" max="15878" width="10.5" style="23" customWidth="1"/>
    <col min="15879" max="15879" width="10.625" style="23" customWidth="1"/>
    <col min="15880" max="15880" width="12.125" style="23" customWidth="1"/>
    <col min="15881" max="15881" width="12.25" style="23" customWidth="1"/>
    <col min="15882" max="16131" width="8.875" style="23"/>
    <col min="16132" max="16132" width="11.25" style="23" customWidth="1"/>
    <col min="16133" max="16133" width="12.75" style="23" customWidth="1"/>
    <col min="16134" max="16134" width="10.5" style="23" customWidth="1"/>
    <col min="16135" max="16135" width="10.625" style="23" customWidth="1"/>
    <col min="16136" max="16136" width="12.125" style="23" customWidth="1"/>
    <col min="16137" max="16137" width="12.25" style="23" customWidth="1"/>
    <col min="16138" max="16384" width="8.875" style="23"/>
  </cols>
  <sheetData>
    <row r="2" spans="2:9">
      <c r="B2" s="757" t="s">
        <v>170</v>
      </c>
      <c r="C2" s="757"/>
      <c r="D2" s="757"/>
      <c r="E2" s="757"/>
      <c r="F2" s="757"/>
      <c r="G2" s="757"/>
      <c r="H2" s="757"/>
    </row>
    <row r="3" spans="2:9">
      <c r="B3" s="757"/>
      <c r="C3" s="757"/>
      <c r="D3" s="757"/>
      <c r="E3" s="757"/>
      <c r="F3" s="757"/>
      <c r="G3" s="757"/>
      <c r="H3" s="757"/>
    </row>
    <row r="5" spans="2:9" ht="14.25" thickBot="1"/>
    <row r="6" spans="2:9" ht="14.25" thickBot="1">
      <c r="B6" s="758"/>
      <c r="C6" s="758"/>
      <c r="D6" s="759" t="s">
        <v>171</v>
      </c>
      <c r="E6" s="759"/>
      <c r="F6" s="760" t="s">
        <v>172</v>
      </c>
      <c r="G6" s="760"/>
      <c r="H6" s="760" t="s">
        <v>173</v>
      </c>
      <c r="I6" s="760"/>
    </row>
    <row r="7" spans="2:9" ht="14.25" thickBot="1">
      <c r="B7" s="758"/>
      <c r="C7" s="758"/>
      <c r="D7" s="759"/>
      <c r="E7" s="759"/>
      <c r="F7" s="760"/>
      <c r="G7" s="760"/>
      <c r="H7" s="760"/>
      <c r="I7" s="760"/>
    </row>
    <row r="8" spans="2:9">
      <c r="B8" s="746" t="s">
        <v>174</v>
      </c>
      <c r="C8" s="747"/>
      <c r="D8" s="753" t="s">
        <v>12</v>
      </c>
      <c r="E8" s="754"/>
      <c r="F8" s="746" t="s">
        <v>175</v>
      </c>
      <c r="G8" s="747"/>
      <c r="H8" s="746" t="s">
        <v>176</v>
      </c>
      <c r="I8" s="747"/>
    </row>
    <row r="9" spans="2:9">
      <c r="B9" s="748"/>
      <c r="C9" s="749"/>
      <c r="D9" s="755"/>
      <c r="E9" s="756"/>
      <c r="F9" s="748"/>
      <c r="G9" s="749"/>
      <c r="H9" s="748"/>
      <c r="I9" s="749"/>
    </row>
    <row r="10" spans="2:9" ht="15" customHeight="1">
      <c r="B10" s="748"/>
      <c r="C10" s="749"/>
      <c r="D10" s="275" t="s">
        <v>177</v>
      </c>
      <c r="E10" s="276" t="s">
        <v>178</v>
      </c>
      <c r="F10" s="24" t="s">
        <v>179</v>
      </c>
      <c r="G10" s="276" t="s">
        <v>180</v>
      </c>
      <c r="H10" s="275" t="s">
        <v>181</v>
      </c>
      <c r="I10" s="276" t="s">
        <v>182</v>
      </c>
    </row>
    <row r="11" spans="2:9" ht="15" customHeight="1">
      <c r="B11" s="750">
        <v>40897</v>
      </c>
      <c r="C11" s="749"/>
      <c r="D11" s="275" t="s">
        <v>21</v>
      </c>
      <c r="E11" s="276" t="s">
        <v>21</v>
      </c>
      <c r="F11" s="275" t="s">
        <v>183</v>
      </c>
      <c r="G11" s="276" t="s">
        <v>184</v>
      </c>
      <c r="H11" s="275" t="s">
        <v>185</v>
      </c>
      <c r="I11" s="276" t="s">
        <v>186</v>
      </c>
    </row>
    <row r="12" spans="2:9" ht="15" customHeight="1">
      <c r="B12" s="748"/>
      <c r="C12" s="749"/>
      <c r="D12" s="275" t="s">
        <v>187</v>
      </c>
      <c r="E12" s="276" t="s">
        <v>188</v>
      </c>
      <c r="F12" s="275" t="s">
        <v>189</v>
      </c>
      <c r="G12" s="276" t="s">
        <v>190</v>
      </c>
      <c r="H12" s="275" t="s">
        <v>191</v>
      </c>
      <c r="I12" s="276" t="s">
        <v>192</v>
      </c>
    </row>
    <row r="13" spans="2:9" ht="15" customHeight="1" thickBot="1">
      <c r="B13" s="751"/>
      <c r="C13" s="752"/>
      <c r="D13" s="277" t="s">
        <v>193</v>
      </c>
      <c r="E13" s="278" t="s">
        <v>194</v>
      </c>
      <c r="F13" s="25"/>
      <c r="G13" s="26"/>
      <c r="H13" s="277" t="s">
        <v>195</v>
      </c>
      <c r="I13" s="278" t="s">
        <v>196</v>
      </c>
    </row>
    <row r="14" spans="2:9" ht="14.25" thickBot="1">
      <c r="B14" s="758" t="s">
        <v>197</v>
      </c>
      <c r="C14" s="758"/>
      <c r="D14" s="753" t="s">
        <v>176</v>
      </c>
      <c r="E14" s="754"/>
      <c r="F14" s="746" t="s">
        <v>12</v>
      </c>
      <c r="G14" s="747"/>
      <c r="H14" s="746" t="s">
        <v>175</v>
      </c>
      <c r="I14" s="747"/>
    </row>
    <row r="15" spans="2:9" ht="14.25" thickBot="1">
      <c r="B15" s="758"/>
      <c r="C15" s="758"/>
      <c r="D15" s="755"/>
      <c r="E15" s="756"/>
      <c r="F15" s="748"/>
      <c r="G15" s="749"/>
      <c r="H15" s="748"/>
      <c r="I15" s="749"/>
    </row>
    <row r="16" spans="2:9" ht="17.45" customHeight="1" thickBot="1">
      <c r="B16" s="758"/>
      <c r="C16" s="758"/>
      <c r="D16" s="275" t="s">
        <v>181</v>
      </c>
      <c r="E16" s="276" t="s">
        <v>182</v>
      </c>
      <c r="F16" s="275" t="s">
        <v>177</v>
      </c>
      <c r="G16" s="276" t="s">
        <v>178</v>
      </c>
      <c r="H16" s="24" t="s">
        <v>179</v>
      </c>
      <c r="I16" s="276" t="s">
        <v>198</v>
      </c>
    </row>
    <row r="17" spans="2:9" ht="17.45" customHeight="1" thickBot="1">
      <c r="B17" s="758"/>
      <c r="C17" s="758"/>
      <c r="D17" s="275" t="s">
        <v>185</v>
      </c>
      <c r="E17" s="276" t="s">
        <v>186</v>
      </c>
      <c r="F17" s="275" t="s">
        <v>199</v>
      </c>
      <c r="G17" s="276" t="s">
        <v>200</v>
      </c>
      <c r="H17" s="275" t="s">
        <v>183</v>
      </c>
      <c r="I17" s="276" t="s">
        <v>184</v>
      </c>
    </row>
    <row r="18" spans="2:9" ht="17.45" customHeight="1" thickBot="1">
      <c r="B18" s="758"/>
      <c r="C18" s="758"/>
      <c r="D18" s="275" t="s">
        <v>201</v>
      </c>
      <c r="E18" s="276" t="s">
        <v>192</v>
      </c>
      <c r="F18" s="275" t="s">
        <v>187</v>
      </c>
      <c r="G18" s="276" t="s">
        <v>188</v>
      </c>
      <c r="H18" s="275" t="s">
        <v>202</v>
      </c>
      <c r="I18" s="276" t="s">
        <v>203</v>
      </c>
    </row>
    <row r="19" spans="2:9" ht="17.45" customHeight="1" thickBot="1">
      <c r="B19" s="758"/>
      <c r="C19" s="758"/>
      <c r="D19" s="277" t="s">
        <v>204</v>
      </c>
      <c r="E19" s="278" t="s">
        <v>205</v>
      </c>
      <c r="F19" s="277" t="s">
        <v>193</v>
      </c>
      <c r="G19" s="278" t="s">
        <v>194</v>
      </c>
      <c r="H19" s="277" t="s">
        <v>206</v>
      </c>
      <c r="I19" s="278"/>
    </row>
    <row r="20" spans="2:9">
      <c r="B20" s="746" t="s">
        <v>207</v>
      </c>
      <c r="C20" s="747"/>
      <c r="D20" s="753" t="s">
        <v>176</v>
      </c>
      <c r="E20" s="754"/>
      <c r="F20" s="746" t="s">
        <v>208</v>
      </c>
      <c r="G20" s="747"/>
      <c r="H20" s="746" t="s">
        <v>12</v>
      </c>
      <c r="I20" s="747"/>
    </row>
    <row r="21" spans="2:9">
      <c r="B21" s="748"/>
      <c r="C21" s="749"/>
      <c r="D21" s="755"/>
      <c r="E21" s="756"/>
      <c r="F21" s="748"/>
      <c r="G21" s="749"/>
      <c r="H21" s="748"/>
      <c r="I21" s="749"/>
    </row>
    <row r="22" spans="2:9" ht="17.45" customHeight="1">
      <c r="B22" s="748"/>
      <c r="C22" s="749"/>
      <c r="D22" s="275" t="s">
        <v>181</v>
      </c>
      <c r="E22" s="276" t="s">
        <v>182</v>
      </c>
      <c r="F22" s="24" t="s">
        <v>209</v>
      </c>
      <c r="G22" s="276" t="s">
        <v>190</v>
      </c>
      <c r="H22" s="275" t="s">
        <v>177</v>
      </c>
      <c r="I22" s="276" t="s">
        <v>178</v>
      </c>
    </row>
    <row r="23" spans="2:9" ht="17.45" customHeight="1">
      <c r="B23" s="750">
        <v>40874</v>
      </c>
      <c r="C23" s="749"/>
      <c r="D23" s="275" t="s">
        <v>185</v>
      </c>
      <c r="E23" s="276" t="s">
        <v>186</v>
      </c>
      <c r="F23" s="275" t="s">
        <v>210</v>
      </c>
      <c r="G23" s="276" t="s">
        <v>184</v>
      </c>
      <c r="H23" s="275" t="s">
        <v>211</v>
      </c>
      <c r="I23" s="276" t="s">
        <v>200</v>
      </c>
    </row>
    <row r="24" spans="2:9" ht="17.45" customHeight="1">
      <c r="B24" s="748"/>
      <c r="C24" s="749"/>
      <c r="D24" s="275" t="s">
        <v>212</v>
      </c>
      <c r="E24" s="276" t="s">
        <v>192</v>
      </c>
      <c r="F24" s="275" t="s">
        <v>202</v>
      </c>
      <c r="G24" s="276" t="s">
        <v>203</v>
      </c>
      <c r="H24" s="275" t="s">
        <v>187</v>
      </c>
      <c r="I24" s="276" t="s">
        <v>188</v>
      </c>
    </row>
    <row r="25" spans="2:9" ht="17.45" customHeight="1" thickBot="1">
      <c r="B25" s="751"/>
      <c r="C25" s="752"/>
      <c r="D25" s="277" t="s">
        <v>213</v>
      </c>
      <c r="E25" s="278" t="s">
        <v>205</v>
      </c>
      <c r="F25" s="277" t="s">
        <v>214</v>
      </c>
      <c r="G25" s="278"/>
      <c r="H25" s="277" t="s">
        <v>193</v>
      </c>
      <c r="I25" s="278" t="s">
        <v>215</v>
      </c>
    </row>
    <row r="26" spans="2:9">
      <c r="B26" s="746" t="s">
        <v>216</v>
      </c>
      <c r="C26" s="747"/>
      <c r="D26" s="753" t="s">
        <v>176</v>
      </c>
      <c r="E26" s="754"/>
      <c r="F26" s="746" t="s">
        <v>12</v>
      </c>
      <c r="G26" s="747"/>
      <c r="H26" s="746" t="s">
        <v>208</v>
      </c>
      <c r="I26" s="747"/>
    </row>
    <row r="27" spans="2:9">
      <c r="B27" s="748"/>
      <c r="C27" s="749"/>
      <c r="D27" s="755"/>
      <c r="E27" s="756"/>
      <c r="F27" s="748"/>
      <c r="G27" s="749"/>
      <c r="H27" s="748"/>
      <c r="I27" s="749"/>
    </row>
    <row r="28" spans="2:9" ht="17.45" customHeight="1">
      <c r="B28" s="748"/>
      <c r="C28" s="749"/>
      <c r="D28" s="275" t="s">
        <v>181</v>
      </c>
      <c r="E28" s="276" t="s">
        <v>182</v>
      </c>
      <c r="F28" s="275" t="s">
        <v>177</v>
      </c>
      <c r="G28" s="276" t="s">
        <v>178</v>
      </c>
      <c r="H28" s="24" t="s">
        <v>209</v>
      </c>
      <c r="I28" s="276" t="s">
        <v>190</v>
      </c>
    </row>
    <row r="29" spans="2:9" ht="17.45" customHeight="1">
      <c r="B29" s="750">
        <v>40872</v>
      </c>
      <c r="C29" s="749"/>
      <c r="D29" s="275" t="s">
        <v>185</v>
      </c>
      <c r="E29" s="276" t="s">
        <v>186</v>
      </c>
      <c r="F29" s="275" t="s">
        <v>211</v>
      </c>
      <c r="G29" s="276" t="s">
        <v>1160</v>
      </c>
      <c r="H29" s="275" t="s">
        <v>210</v>
      </c>
      <c r="I29" s="276" t="s">
        <v>184</v>
      </c>
    </row>
    <row r="30" spans="2:9" ht="17.45" customHeight="1">
      <c r="B30" s="748"/>
      <c r="C30" s="749"/>
      <c r="D30" s="275" t="s">
        <v>212</v>
      </c>
      <c r="E30" s="276" t="s">
        <v>192</v>
      </c>
      <c r="F30" s="275" t="s">
        <v>187</v>
      </c>
      <c r="G30" s="276" t="s">
        <v>188</v>
      </c>
      <c r="H30" s="275" t="s">
        <v>1161</v>
      </c>
      <c r="I30" s="276" t="s">
        <v>203</v>
      </c>
    </row>
    <row r="31" spans="2:9" ht="17.45" customHeight="1" thickBot="1">
      <c r="B31" s="751"/>
      <c r="C31" s="752"/>
      <c r="D31" s="277" t="s">
        <v>1162</v>
      </c>
      <c r="E31" s="278" t="s">
        <v>1163</v>
      </c>
      <c r="F31" s="277" t="s">
        <v>1164</v>
      </c>
      <c r="G31" s="278" t="s">
        <v>1165</v>
      </c>
      <c r="H31" s="277" t="s">
        <v>214</v>
      </c>
      <c r="I31" s="278"/>
    </row>
    <row r="32" spans="2:9">
      <c r="B32" s="761" t="s">
        <v>1166</v>
      </c>
      <c r="C32" s="762"/>
      <c r="D32" s="753" t="s">
        <v>1167</v>
      </c>
      <c r="E32" s="754"/>
      <c r="F32" s="746" t="s">
        <v>1168</v>
      </c>
      <c r="G32" s="747"/>
      <c r="H32" s="746" t="s">
        <v>1169</v>
      </c>
      <c r="I32" s="747"/>
    </row>
    <row r="33" spans="2:9">
      <c r="B33" s="763"/>
      <c r="C33" s="764"/>
      <c r="D33" s="755"/>
      <c r="E33" s="756"/>
      <c r="F33" s="748"/>
      <c r="G33" s="749"/>
      <c r="H33" s="748"/>
      <c r="I33" s="749"/>
    </row>
    <row r="34" spans="2:9" ht="17.45" customHeight="1">
      <c r="B34" s="763"/>
      <c r="C34" s="764"/>
      <c r="D34" s="279" t="s">
        <v>1170</v>
      </c>
      <c r="E34" s="280" t="s">
        <v>1171</v>
      </c>
      <c r="F34" s="275" t="s">
        <v>1172</v>
      </c>
      <c r="G34" s="276" t="s">
        <v>1173</v>
      </c>
      <c r="H34" s="24" t="s">
        <v>1174</v>
      </c>
      <c r="I34" s="276" t="s">
        <v>1175</v>
      </c>
    </row>
    <row r="35" spans="2:9" ht="17.45" customHeight="1">
      <c r="B35" s="765">
        <v>40871</v>
      </c>
      <c r="C35" s="764"/>
      <c r="D35" s="279" t="s">
        <v>1176</v>
      </c>
      <c r="E35" s="280" t="s">
        <v>1177</v>
      </c>
      <c r="F35" s="275" t="s">
        <v>1178</v>
      </c>
      <c r="G35" s="276" t="s">
        <v>1179</v>
      </c>
      <c r="H35" s="275" t="s">
        <v>1180</v>
      </c>
      <c r="I35" s="276" t="s">
        <v>1181</v>
      </c>
    </row>
    <row r="36" spans="2:9" ht="17.45" customHeight="1">
      <c r="B36" s="763"/>
      <c r="C36" s="764"/>
      <c r="D36" s="279" t="s">
        <v>1182</v>
      </c>
      <c r="E36" s="280" t="s">
        <v>1183</v>
      </c>
      <c r="F36" s="275" t="s">
        <v>1184</v>
      </c>
      <c r="G36" s="276" t="s">
        <v>1185</v>
      </c>
      <c r="H36" s="275" t="s">
        <v>1186</v>
      </c>
      <c r="I36" s="276" t="s">
        <v>1187</v>
      </c>
    </row>
    <row r="37" spans="2:9" ht="17.45" customHeight="1" thickBot="1">
      <c r="B37" s="766"/>
      <c r="C37" s="767"/>
      <c r="D37" s="25" t="s">
        <v>1188</v>
      </c>
      <c r="E37" s="281"/>
      <c r="F37" s="277" t="s">
        <v>1189</v>
      </c>
      <c r="G37" s="278"/>
      <c r="H37" s="277" t="s">
        <v>1190</v>
      </c>
      <c r="I37" s="278" t="s">
        <v>1191</v>
      </c>
    </row>
    <row r="38" spans="2:9">
      <c r="B38" s="761" t="s">
        <v>1192</v>
      </c>
      <c r="C38" s="762"/>
      <c r="D38" s="768" t="s">
        <v>94</v>
      </c>
      <c r="E38" s="769"/>
      <c r="F38" s="761" t="s">
        <v>1167</v>
      </c>
      <c r="G38" s="762"/>
      <c r="H38" s="746" t="s">
        <v>12</v>
      </c>
      <c r="I38" s="747"/>
    </row>
    <row r="39" spans="2:9">
      <c r="B39" s="763"/>
      <c r="C39" s="764"/>
      <c r="D39" s="770"/>
      <c r="E39" s="771"/>
      <c r="F39" s="763"/>
      <c r="G39" s="764"/>
      <c r="H39" s="748"/>
      <c r="I39" s="749"/>
    </row>
    <row r="40" spans="2:9" ht="17.45" customHeight="1">
      <c r="B40" s="763"/>
      <c r="C40" s="764"/>
      <c r="D40" s="282" t="s">
        <v>1172</v>
      </c>
      <c r="E40" s="283" t="s">
        <v>1173</v>
      </c>
      <c r="F40" s="279" t="s">
        <v>1170</v>
      </c>
      <c r="G40" s="280" t="s">
        <v>1171</v>
      </c>
      <c r="H40" s="24" t="s">
        <v>1174</v>
      </c>
      <c r="I40" s="276" t="s">
        <v>188</v>
      </c>
    </row>
    <row r="41" spans="2:9" ht="17.45" customHeight="1">
      <c r="B41" s="765">
        <v>40870</v>
      </c>
      <c r="C41" s="764"/>
      <c r="D41" s="282" t="s">
        <v>1193</v>
      </c>
      <c r="E41" s="283" t="s">
        <v>1179</v>
      </c>
      <c r="F41" s="279" t="s">
        <v>1176</v>
      </c>
      <c r="G41" s="280" t="s">
        <v>1177</v>
      </c>
      <c r="H41" s="275" t="s">
        <v>1180</v>
      </c>
      <c r="I41" s="276" t="s">
        <v>1194</v>
      </c>
    </row>
    <row r="42" spans="2:9" ht="17.45" customHeight="1">
      <c r="B42" s="763"/>
      <c r="C42" s="764"/>
      <c r="D42" s="282" t="s">
        <v>1195</v>
      </c>
      <c r="E42" s="283" t="s">
        <v>1185</v>
      </c>
      <c r="F42" s="279" t="s">
        <v>1182</v>
      </c>
      <c r="G42" s="280" t="s">
        <v>1183</v>
      </c>
      <c r="H42" s="275" t="s">
        <v>593</v>
      </c>
      <c r="I42" s="276" t="s">
        <v>1196</v>
      </c>
    </row>
    <row r="43" spans="2:9" ht="17.45" customHeight="1" thickBot="1">
      <c r="B43" s="766"/>
      <c r="C43" s="767"/>
      <c r="D43" s="282" t="s">
        <v>1178</v>
      </c>
      <c r="E43" s="284"/>
      <c r="F43" s="25" t="s">
        <v>1188</v>
      </c>
      <c r="G43" s="281" t="s">
        <v>1197</v>
      </c>
      <c r="H43" s="277" t="s">
        <v>1198</v>
      </c>
      <c r="I43" s="278" t="s">
        <v>1199</v>
      </c>
    </row>
    <row r="44" spans="2:9">
      <c r="B44" s="761" t="s">
        <v>1200</v>
      </c>
      <c r="C44" s="762"/>
      <c r="D44" s="768" t="s">
        <v>1201</v>
      </c>
      <c r="E44" s="769"/>
      <c r="F44" s="761" t="s">
        <v>1202</v>
      </c>
      <c r="G44" s="762"/>
      <c r="H44" s="746" t="s">
        <v>12</v>
      </c>
      <c r="I44" s="747"/>
    </row>
    <row r="45" spans="2:9">
      <c r="B45" s="763"/>
      <c r="C45" s="764"/>
      <c r="D45" s="770"/>
      <c r="E45" s="771"/>
      <c r="F45" s="763"/>
      <c r="G45" s="764"/>
      <c r="H45" s="748"/>
      <c r="I45" s="749"/>
    </row>
    <row r="46" spans="2:9" ht="17.45" customHeight="1">
      <c r="B46" s="763"/>
      <c r="C46" s="764"/>
      <c r="D46" s="275" t="s">
        <v>1203</v>
      </c>
      <c r="E46" s="276" t="s">
        <v>1204</v>
      </c>
      <c r="F46" s="279" t="s">
        <v>209</v>
      </c>
      <c r="G46" s="280" t="s">
        <v>190</v>
      </c>
      <c r="H46" s="24" t="s">
        <v>1205</v>
      </c>
      <c r="I46" s="276" t="s">
        <v>188</v>
      </c>
    </row>
    <row r="47" spans="2:9" ht="17.45" customHeight="1">
      <c r="B47" s="765">
        <v>40869</v>
      </c>
      <c r="C47" s="764"/>
      <c r="D47" s="275" t="s">
        <v>1206</v>
      </c>
      <c r="E47" s="276" t="s">
        <v>694</v>
      </c>
      <c r="F47" s="279" t="s">
        <v>1207</v>
      </c>
      <c r="G47" s="280" t="s">
        <v>184</v>
      </c>
      <c r="H47" s="275" t="s">
        <v>1180</v>
      </c>
      <c r="I47" s="276" t="s">
        <v>1194</v>
      </c>
    </row>
    <row r="48" spans="2:9" ht="17.45" customHeight="1">
      <c r="B48" s="763"/>
      <c r="C48" s="764"/>
      <c r="D48" s="275" t="s">
        <v>1208</v>
      </c>
      <c r="E48" s="276" t="s">
        <v>1209</v>
      </c>
      <c r="F48" s="279" t="s">
        <v>210</v>
      </c>
      <c r="G48" s="280" t="s">
        <v>1210</v>
      </c>
      <c r="H48" s="275" t="s">
        <v>593</v>
      </c>
      <c r="I48" s="276" t="s">
        <v>1196</v>
      </c>
    </row>
    <row r="49" spans="1:9" ht="17.45" customHeight="1" thickBot="1">
      <c r="B49" s="766"/>
      <c r="C49" s="767"/>
      <c r="D49" s="277" t="s">
        <v>1211</v>
      </c>
      <c r="E49" s="278"/>
      <c r="F49" s="25" t="s">
        <v>214</v>
      </c>
      <c r="G49" s="281" t="s">
        <v>1212</v>
      </c>
      <c r="H49" s="277" t="s">
        <v>1213</v>
      </c>
      <c r="I49" s="278" t="s">
        <v>1214</v>
      </c>
    </row>
    <row r="50" spans="1:9" ht="18.75" customHeight="1">
      <c r="B50" s="761" t="s">
        <v>1215</v>
      </c>
      <c r="C50" s="762"/>
      <c r="D50" s="768" t="s">
        <v>176</v>
      </c>
      <c r="E50" s="769"/>
      <c r="F50" s="761" t="s">
        <v>1216</v>
      </c>
      <c r="G50" s="762"/>
      <c r="H50" s="746" t="s">
        <v>1202</v>
      </c>
      <c r="I50" s="747"/>
    </row>
    <row r="51" spans="1:9" ht="18.75" customHeight="1">
      <c r="B51" s="763"/>
      <c r="C51" s="764"/>
      <c r="D51" s="770"/>
      <c r="E51" s="771"/>
      <c r="F51" s="763"/>
      <c r="G51" s="764"/>
      <c r="H51" s="748"/>
      <c r="I51" s="749"/>
    </row>
    <row r="52" spans="1:9" ht="18.75" customHeight="1">
      <c r="B52" s="763"/>
      <c r="C52" s="764"/>
      <c r="D52" s="275" t="s">
        <v>1217</v>
      </c>
      <c r="E52" s="276" t="s">
        <v>1218</v>
      </c>
      <c r="F52" s="279" t="s">
        <v>1219</v>
      </c>
      <c r="G52" s="280" t="s">
        <v>1220</v>
      </c>
      <c r="H52" s="275" t="s">
        <v>1221</v>
      </c>
      <c r="I52" s="276" t="s">
        <v>190</v>
      </c>
    </row>
    <row r="53" spans="1:9" ht="18.75" customHeight="1">
      <c r="B53" s="765">
        <v>40874</v>
      </c>
      <c r="C53" s="764"/>
      <c r="D53" s="275" t="s">
        <v>1222</v>
      </c>
      <c r="E53" s="276" t="s">
        <v>1223</v>
      </c>
      <c r="F53" s="279" t="s">
        <v>1224</v>
      </c>
      <c r="G53" s="280" t="s">
        <v>1225</v>
      </c>
      <c r="H53" s="275" t="s">
        <v>209</v>
      </c>
      <c r="I53" s="276" t="s">
        <v>184</v>
      </c>
    </row>
    <row r="54" spans="1:9" ht="18.75" customHeight="1">
      <c r="B54" s="763"/>
      <c r="C54" s="764"/>
      <c r="D54" s="275" t="s">
        <v>1226</v>
      </c>
      <c r="E54" s="276" t="s">
        <v>1227</v>
      </c>
      <c r="F54" s="279" t="s">
        <v>1172</v>
      </c>
      <c r="G54" s="280" t="s">
        <v>1228</v>
      </c>
      <c r="H54" s="275" t="s">
        <v>214</v>
      </c>
      <c r="I54" s="276" t="s">
        <v>1229</v>
      </c>
    </row>
    <row r="55" spans="1:9" ht="18.75" customHeight="1" thickBot="1">
      <c r="B55" s="766"/>
      <c r="C55" s="767"/>
      <c r="D55" s="277" t="s">
        <v>1230</v>
      </c>
      <c r="E55" s="278"/>
      <c r="F55" s="25" t="s">
        <v>1231</v>
      </c>
      <c r="G55" s="281" t="s">
        <v>1232</v>
      </c>
      <c r="H55" s="277" t="s">
        <v>210</v>
      </c>
      <c r="I55" s="278"/>
    </row>
    <row r="56" spans="1:9" ht="18.75" customHeight="1">
      <c r="B56" s="772" t="s">
        <v>1233</v>
      </c>
      <c r="C56" s="773"/>
      <c r="D56" s="768" t="s">
        <v>1216</v>
      </c>
      <c r="E56" s="769"/>
      <c r="F56" s="776" t="s">
        <v>1202</v>
      </c>
      <c r="G56" s="773"/>
      <c r="H56" s="776" t="s">
        <v>1201</v>
      </c>
      <c r="I56" s="773"/>
    </row>
    <row r="57" spans="1:9" ht="18.75" customHeight="1">
      <c r="B57" s="774"/>
      <c r="C57" s="775"/>
      <c r="D57" s="770"/>
      <c r="E57" s="771"/>
      <c r="F57" s="774"/>
      <c r="G57" s="775"/>
      <c r="H57" s="774"/>
      <c r="I57" s="775"/>
    </row>
    <row r="58" spans="1:9" ht="18.75" customHeight="1">
      <c r="B58" s="774"/>
      <c r="C58" s="775"/>
      <c r="D58" s="282" t="s">
        <v>1219</v>
      </c>
      <c r="E58" s="283" t="s">
        <v>1220</v>
      </c>
      <c r="F58" s="282" t="s">
        <v>1234</v>
      </c>
      <c r="G58" s="283" t="s">
        <v>190</v>
      </c>
      <c r="H58" s="282" t="s">
        <v>627</v>
      </c>
      <c r="I58" s="283" t="s">
        <v>1235</v>
      </c>
    </row>
    <row r="59" spans="1:9" ht="18.75" customHeight="1">
      <c r="B59" s="777">
        <v>40873</v>
      </c>
      <c r="C59" s="775"/>
      <c r="D59" s="282" t="s">
        <v>1224</v>
      </c>
      <c r="E59" s="283" t="s">
        <v>1236</v>
      </c>
      <c r="F59" s="282" t="s">
        <v>209</v>
      </c>
      <c r="G59" s="283" t="s">
        <v>184</v>
      </c>
      <c r="H59" s="282" t="s">
        <v>644</v>
      </c>
      <c r="I59" s="283" t="s">
        <v>700</v>
      </c>
    </row>
    <row r="60" spans="1:9" ht="18.75" customHeight="1">
      <c r="A60" s="285"/>
      <c r="B60" s="774"/>
      <c r="C60" s="775"/>
      <c r="D60" s="282" t="s">
        <v>1237</v>
      </c>
      <c r="E60" s="283" t="s">
        <v>1238</v>
      </c>
      <c r="F60" s="282" t="s">
        <v>214</v>
      </c>
      <c r="G60" s="283" t="s">
        <v>1229</v>
      </c>
      <c r="H60" s="282" t="s">
        <v>636</v>
      </c>
      <c r="I60" s="283" t="s">
        <v>704</v>
      </c>
    </row>
    <row r="61" spans="1:9" ht="18.75" customHeight="1">
      <c r="B61" s="774"/>
      <c r="C61" s="775"/>
      <c r="D61" s="282" t="s">
        <v>1239</v>
      </c>
      <c r="E61" s="283"/>
      <c r="F61" s="282" t="s">
        <v>1240</v>
      </c>
      <c r="G61" s="283" t="s">
        <v>1241</v>
      </c>
      <c r="H61" s="282" t="s">
        <v>1242</v>
      </c>
      <c r="I61" s="283" t="s">
        <v>1243</v>
      </c>
    </row>
    <row r="62" spans="1:9" ht="18.75" customHeight="1" thickBot="1">
      <c r="B62" s="778"/>
      <c r="C62" s="779"/>
      <c r="D62" s="286" t="s">
        <v>1231</v>
      </c>
      <c r="E62" s="284"/>
      <c r="F62" s="286" t="s">
        <v>210</v>
      </c>
      <c r="G62" s="287"/>
      <c r="H62" s="286"/>
      <c r="I62" s="284" t="s">
        <v>697</v>
      </c>
    </row>
    <row r="63" spans="1:9" ht="18.75" customHeight="1">
      <c r="B63" s="772" t="s">
        <v>1244</v>
      </c>
      <c r="C63" s="773"/>
      <c r="D63" s="768" t="s">
        <v>176</v>
      </c>
      <c r="E63" s="769"/>
      <c r="F63" s="746" t="s">
        <v>12</v>
      </c>
      <c r="G63" s="747"/>
      <c r="H63" s="776" t="s">
        <v>504</v>
      </c>
      <c r="I63" s="773"/>
    </row>
    <row r="64" spans="1:9" ht="18.75" customHeight="1">
      <c r="B64" s="774"/>
      <c r="C64" s="775"/>
      <c r="D64" s="770"/>
      <c r="E64" s="771"/>
      <c r="F64" s="748"/>
      <c r="G64" s="749"/>
      <c r="H64" s="774"/>
      <c r="I64" s="775"/>
    </row>
    <row r="65" spans="1:12" ht="18.75" customHeight="1">
      <c r="B65" s="774"/>
      <c r="C65" s="775"/>
      <c r="D65" s="275" t="s">
        <v>1217</v>
      </c>
      <c r="E65" s="276" t="s">
        <v>1245</v>
      </c>
      <c r="F65" s="24" t="s">
        <v>1205</v>
      </c>
      <c r="G65" s="276" t="s">
        <v>188</v>
      </c>
      <c r="H65" s="282" t="s">
        <v>1221</v>
      </c>
      <c r="I65" s="283" t="s">
        <v>190</v>
      </c>
    </row>
    <row r="66" spans="1:12" ht="18.75" customHeight="1">
      <c r="B66" s="777">
        <v>40865</v>
      </c>
      <c r="C66" s="775"/>
      <c r="D66" s="275" t="s">
        <v>201</v>
      </c>
      <c r="E66" s="276" t="s">
        <v>1246</v>
      </c>
      <c r="F66" s="275" t="s">
        <v>1180</v>
      </c>
      <c r="G66" s="276" t="s">
        <v>1247</v>
      </c>
      <c r="H66" s="282" t="s">
        <v>1240</v>
      </c>
      <c r="I66" s="283" t="s">
        <v>83</v>
      </c>
    </row>
    <row r="67" spans="1:12" ht="18.75" customHeight="1">
      <c r="A67" s="285"/>
      <c r="B67" s="774"/>
      <c r="C67" s="775"/>
      <c r="D67" s="275" t="s">
        <v>1248</v>
      </c>
      <c r="E67" s="276" t="s">
        <v>1227</v>
      </c>
      <c r="F67" s="275" t="s">
        <v>199</v>
      </c>
      <c r="G67" s="276" t="s">
        <v>1196</v>
      </c>
      <c r="H67" s="282" t="s">
        <v>209</v>
      </c>
      <c r="I67" s="283" t="s">
        <v>1249</v>
      </c>
    </row>
    <row r="68" spans="1:12" ht="18.75" customHeight="1">
      <c r="B68" s="774"/>
      <c r="C68" s="775"/>
      <c r="D68" s="275" t="s">
        <v>1250</v>
      </c>
      <c r="E68" s="276"/>
      <c r="F68" s="275" t="s">
        <v>211</v>
      </c>
      <c r="G68" s="276" t="s">
        <v>1214</v>
      </c>
      <c r="H68" s="282" t="s">
        <v>214</v>
      </c>
      <c r="I68" s="283" t="s">
        <v>88</v>
      </c>
    </row>
    <row r="69" spans="1:12" ht="18.75" customHeight="1" thickBot="1">
      <c r="B69" s="778"/>
      <c r="C69" s="779"/>
      <c r="D69" s="288"/>
      <c r="E69" s="289"/>
      <c r="F69" s="286"/>
      <c r="G69" s="290"/>
      <c r="H69" s="286"/>
      <c r="I69" s="284"/>
    </row>
    <row r="70" spans="1:12" ht="18.75" customHeight="1">
      <c r="B70" s="772" t="s">
        <v>1251</v>
      </c>
      <c r="C70" s="773"/>
      <c r="D70" s="768" t="s">
        <v>1216</v>
      </c>
      <c r="E70" s="769"/>
      <c r="F70" s="776" t="s">
        <v>176</v>
      </c>
      <c r="G70" s="773"/>
      <c r="H70" s="776" t="s">
        <v>504</v>
      </c>
      <c r="I70" s="773"/>
      <c r="K70" s="5"/>
      <c r="L70" s="5"/>
    </row>
    <row r="71" spans="1:12" ht="18.75" customHeight="1">
      <c r="B71" s="774"/>
      <c r="C71" s="775"/>
      <c r="D71" s="770"/>
      <c r="E71" s="771"/>
      <c r="F71" s="774"/>
      <c r="G71" s="775"/>
      <c r="H71" s="774"/>
      <c r="I71" s="775"/>
      <c r="K71" s="5"/>
      <c r="L71" s="5"/>
    </row>
    <row r="72" spans="1:12" ht="18.75" customHeight="1">
      <c r="B72" s="774"/>
      <c r="C72" s="775"/>
      <c r="D72" s="282" t="s">
        <v>644</v>
      </c>
      <c r="E72" s="283" t="s">
        <v>708</v>
      </c>
      <c r="F72" s="275" t="s">
        <v>1252</v>
      </c>
      <c r="G72" s="276" t="s">
        <v>1253</v>
      </c>
      <c r="H72" s="282" t="s">
        <v>214</v>
      </c>
      <c r="I72" s="283" t="s">
        <v>190</v>
      </c>
      <c r="K72" s="780"/>
      <c r="L72" s="780"/>
    </row>
    <row r="73" spans="1:12" ht="18.75" customHeight="1">
      <c r="B73" s="777">
        <v>40857</v>
      </c>
      <c r="C73" s="775"/>
      <c r="D73" s="282" t="s">
        <v>648</v>
      </c>
      <c r="E73" s="283" t="s">
        <v>704</v>
      </c>
      <c r="F73" s="275" t="s">
        <v>201</v>
      </c>
      <c r="G73" s="276" t="s">
        <v>1254</v>
      </c>
      <c r="H73" s="282" t="s">
        <v>1213</v>
      </c>
      <c r="I73" s="283" t="s">
        <v>1255</v>
      </c>
      <c r="K73" s="780"/>
      <c r="L73" s="780"/>
    </row>
    <row r="74" spans="1:12" ht="18.75" customHeight="1">
      <c r="A74" s="285"/>
      <c r="B74" s="774"/>
      <c r="C74" s="775"/>
      <c r="D74" s="282" t="s">
        <v>636</v>
      </c>
      <c r="E74" s="283" t="s">
        <v>1256</v>
      </c>
      <c r="F74" s="275" t="s">
        <v>1257</v>
      </c>
      <c r="G74" s="276" t="s">
        <v>1227</v>
      </c>
      <c r="H74" s="282" t="s">
        <v>1240</v>
      </c>
      <c r="I74" s="283" t="s">
        <v>1249</v>
      </c>
    </row>
    <row r="75" spans="1:12" ht="18.75" customHeight="1">
      <c r="B75" s="774"/>
      <c r="C75" s="775"/>
      <c r="D75" s="282" t="s">
        <v>1258</v>
      </c>
      <c r="E75" s="283" t="s">
        <v>700</v>
      </c>
      <c r="F75" s="275" t="s">
        <v>1259</v>
      </c>
      <c r="G75" s="276" t="s">
        <v>1245</v>
      </c>
      <c r="H75" s="282" t="s">
        <v>1186</v>
      </c>
      <c r="I75" s="283" t="s">
        <v>1260</v>
      </c>
    </row>
    <row r="76" spans="1:12" ht="18.75" customHeight="1" thickBot="1">
      <c r="B76" s="778"/>
      <c r="C76" s="779"/>
      <c r="D76" s="286" t="s">
        <v>1242</v>
      </c>
      <c r="E76" s="284" t="s">
        <v>627</v>
      </c>
      <c r="F76" s="286"/>
      <c r="G76" s="378"/>
      <c r="H76" s="286" t="s">
        <v>209</v>
      </c>
      <c r="I76" s="284"/>
    </row>
    <row r="77" spans="1:12" ht="18.75" customHeight="1">
      <c r="B77" s="781" t="s">
        <v>1430</v>
      </c>
      <c r="C77" s="769"/>
      <c r="D77" s="768" t="s">
        <v>1391</v>
      </c>
      <c r="E77" s="769"/>
      <c r="F77" s="768" t="s">
        <v>1410</v>
      </c>
      <c r="G77" s="769"/>
      <c r="H77" s="768" t="s">
        <v>1411</v>
      </c>
      <c r="I77" s="769"/>
      <c r="K77" s="5"/>
      <c r="L77" s="5"/>
    </row>
    <row r="78" spans="1:12" ht="18.75" customHeight="1">
      <c r="B78" s="770"/>
      <c r="C78" s="771"/>
      <c r="D78" s="770"/>
      <c r="E78" s="771"/>
      <c r="F78" s="770"/>
      <c r="G78" s="771"/>
      <c r="H78" s="770"/>
      <c r="I78" s="771"/>
      <c r="K78" s="5"/>
      <c r="L78" s="5"/>
    </row>
    <row r="79" spans="1:12" ht="18.75" customHeight="1">
      <c r="B79" s="770"/>
      <c r="C79" s="771"/>
      <c r="D79" s="291" t="s">
        <v>201</v>
      </c>
      <c r="E79" s="292" t="s">
        <v>1431</v>
      </c>
      <c r="F79" s="291" t="s">
        <v>209</v>
      </c>
      <c r="G79" s="292" t="s">
        <v>190</v>
      </c>
      <c r="H79" s="291" t="s">
        <v>1416</v>
      </c>
      <c r="I79" s="292" t="s">
        <v>1422</v>
      </c>
      <c r="K79" s="780"/>
      <c r="L79" s="780"/>
    </row>
    <row r="80" spans="1:12" ht="18.75" customHeight="1">
      <c r="B80" s="782">
        <v>40855</v>
      </c>
      <c r="C80" s="771"/>
      <c r="D80" s="291" t="s">
        <v>1257</v>
      </c>
      <c r="E80" s="292" t="s">
        <v>1227</v>
      </c>
      <c r="F80" s="291" t="s">
        <v>1213</v>
      </c>
      <c r="G80" s="292" t="s">
        <v>1255</v>
      </c>
      <c r="H80" s="291" t="s">
        <v>1417</v>
      </c>
      <c r="I80" s="292" t="s">
        <v>1420</v>
      </c>
      <c r="K80" s="780"/>
      <c r="L80" s="780"/>
    </row>
    <row r="81" spans="1:9" ht="18.75" customHeight="1">
      <c r="A81" s="285"/>
      <c r="B81" s="770"/>
      <c r="C81" s="771"/>
      <c r="D81" s="291" t="s">
        <v>1412</v>
      </c>
      <c r="E81" s="292" t="s">
        <v>1245</v>
      </c>
      <c r="F81" s="291" t="s">
        <v>1415</v>
      </c>
      <c r="G81" s="292" t="s">
        <v>1249</v>
      </c>
      <c r="H81" s="291" t="s">
        <v>1418</v>
      </c>
      <c r="I81" s="292" t="s">
        <v>1421</v>
      </c>
    </row>
    <row r="82" spans="1:9" ht="18.75" customHeight="1">
      <c r="B82" s="770"/>
      <c r="C82" s="771"/>
      <c r="D82" s="291" t="s">
        <v>1413</v>
      </c>
      <c r="E82" s="292"/>
      <c r="F82" s="291" t="s">
        <v>1414</v>
      </c>
      <c r="G82" s="292" t="s">
        <v>1260</v>
      </c>
      <c r="H82" s="291" t="s">
        <v>1419</v>
      </c>
      <c r="I82" s="292"/>
    </row>
    <row r="83" spans="1:9" ht="18.75" customHeight="1" thickBot="1">
      <c r="B83" s="783"/>
      <c r="C83" s="784"/>
      <c r="D83" s="288"/>
      <c r="E83" s="289"/>
      <c r="F83" s="286"/>
      <c r="G83" s="284"/>
      <c r="H83" s="288"/>
      <c r="I83" s="289"/>
    </row>
  </sheetData>
  <mergeCells count="66">
    <mergeCell ref="K72:L73"/>
    <mergeCell ref="B77:C79"/>
    <mergeCell ref="H77:I78"/>
    <mergeCell ref="F77:G78"/>
    <mergeCell ref="K79:L80"/>
    <mergeCell ref="B80:C83"/>
    <mergeCell ref="B70:C72"/>
    <mergeCell ref="D70:E71"/>
    <mergeCell ref="F70:G71"/>
    <mergeCell ref="H70:I71"/>
    <mergeCell ref="B73:C76"/>
    <mergeCell ref="D77:E78"/>
    <mergeCell ref="B63:C65"/>
    <mergeCell ref="D63:E64"/>
    <mergeCell ref="F63:G64"/>
    <mergeCell ref="H63:I64"/>
    <mergeCell ref="B66:C69"/>
    <mergeCell ref="B56:C58"/>
    <mergeCell ref="D56:E57"/>
    <mergeCell ref="F56:G57"/>
    <mergeCell ref="H56:I57"/>
    <mergeCell ref="B59:C62"/>
    <mergeCell ref="B50:C52"/>
    <mergeCell ref="D50:E51"/>
    <mergeCell ref="F50:G51"/>
    <mergeCell ref="H50:I51"/>
    <mergeCell ref="B53:C55"/>
    <mergeCell ref="B44:C46"/>
    <mergeCell ref="D44:E45"/>
    <mergeCell ref="F44:G45"/>
    <mergeCell ref="H44:I45"/>
    <mergeCell ref="B47:C49"/>
    <mergeCell ref="B38:C40"/>
    <mergeCell ref="D38:E39"/>
    <mergeCell ref="F38:G39"/>
    <mergeCell ref="H38:I39"/>
    <mergeCell ref="B41:C43"/>
    <mergeCell ref="B32:C34"/>
    <mergeCell ref="D32:E33"/>
    <mergeCell ref="F32:G33"/>
    <mergeCell ref="H32:I33"/>
    <mergeCell ref="B35:C37"/>
    <mergeCell ref="B11:C13"/>
    <mergeCell ref="D20:E21"/>
    <mergeCell ref="F20:G21"/>
    <mergeCell ref="B20:C22"/>
    <mergeCell ref="B14:C19"/>
    <mergeCell ref="D14:E15"/>
    <mergeCell ref="F14:G15"/>
    <mergeCell ref="H8:I9"/>
    <mergeCell ref="B8:C10"/>
    <mergeCell ref="B2:H3"/>
    <mergeCell ref="B6:C7"/>
    <mergeCell ref="D6:E7"/>
    <mergeCell ref="F6:G7"/>
    <mergeCell ref="H6:I7"/>
    <mergeCell ref="D8:E9"/>
    <mergeCell ref="F8:G9"/>
    <mergeCell ref="H20:I21"/>
    <mergeCell ref="H14:I15"/>
    <mergeCell ref="B29:C31"/>
    <mergeCell ref="B26:C28"/>
    <mergeCell ref="D26:E27"/>
    <mergeCell ref="F26:G27"/>
    <mergeCell ref="H26:I27"/>
    <mergeCell ref="B23:C25"/>
  </mergeCells>
  <phoneticPr fontId="4"/>
  <pageMargins left="0" right="0" top="0" bottom="0" header="0.51181102362204722" footer="0.51181102362204722"/>
  <pageSetup paperSize="9" orientation="portrait" horizontalDpi="4294967293"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N409"/>
  <sheetViews>
    <sheetView topLeftCell="A27" zoomScaleSheetLayoutView="100" workbookViewId="0">
      <selection activeCell="W369" sqref="W369"/>
    </sheetView>
  </sheetViews>
  <sheetFormatPr defaultColWidth="16.125" defaultRowHeight="13.5" customHeight="1"/>
  <cols>
    <col min="1" max="1" width="8" style="34" customWidth="1"/>
    <col min="2" max="2" width="7.25" style="27" customWidth="1"/>
    <col min="3" max="9" width="1.375" style="27" hidden="1" customWidth="1"/>
    <col min="10" max="11" width="1.375" style="32" hidden="1" customWidth="1"/>
    <col min="12" max="16" width="1.375" style="27" hidden="1" customWidth="1"/>
    <col min="17" max="17" width="3.5" style="27" customWidth="1"/>
    <col min="18" max="19" width="4.75" style="27" customWidth="1"/>
    <col min="20" max="256" width="16.125" style="27"/>
    <col min="257" max="257" width="8" style="27" customWidth="1"/>
    <col min="258" max="258" width="7.25" style="27" customWidth="1"/>
    <col min="259" max="259" width="8.75" style="27" customWidth="1"/>
    <col min="260" max="273" width="3.5" style="27" customWidth="1"/>
    <col min="274" max="275" width="4.75" style="27" customWidth="1"/>
    <col min="276" max="512" width="16.125" style="27"/>
    <col min="513" max="513" width="8" style="27" customWidth="1"/>
    <col min="514" max="514" width="7.25" style="27" customWidth="1"/>
    <col min="515" max="515" width="8.75" style="27" customWidth="1"/>
    <col min="516" max="529" width="3.5" style="27" customWidth="1"/>
    <col min="530" max="531" width="4.75" style="27" customWidth="1"/>
    <col min="532" max="768" width="16.125" style="27"/>
    <col min="769" max="769" width="8" style="27" customWidth="1"/>
    <col min="770" max="770" width="7.25" style="27" customWidth="1"/>
    <col min="771" max="771" width="8.75" style="27" customWidth="1"/>
    <col min="772" max="785" width="3.5" style="27" customWidth="1"/>
    <col min="786" max="787" width="4.75" style="27" customWidth="1"/>
    <col min="788" max="1024" width="16.125" style="27"/>
    <col min="1025" max="1025" width="8" style="27" customWidth="1"/>
    <col min="1026" max="1026" width="7.25" style="27" customWidth="1"/>
    <col min="1027" max="1027" width="8.75" style="27" customWidth="1"/>
    <col min="1028" max="1041" width="3.5" style="27" customWidth="1"/>
    <col min="1042" max="1043" width="4.75" style="27" customWidth="1"/>
    <col min="1044" max="1280" width="16.125" style="27"/>
    <col min="1281" max="1281" width="8" style="27" customWidth="1"/>
    <col min="1282" max="1282" width="7.25" style="27" customWidth="1"/>
    <col min="1283" max="1283" width="8.75" style="27" customWidth="1"/>
    <col min="1284" max="1297" width="3.5" style="27" customWidth="1"/>
    <col min="1298" max="1299" width="4.75" style="27" customWidth="1"/>
    <col min="1300" max="1536" width="16.125" style="27"/>
    <col min="1537" max="1537" width="8" style="27" customWidth="1"/>
    <col min="1538" max="1538" width="7.25" style="27" customWidth="1"/>
    <col min="1539" max="1539" width="8.75" style="27" customWidth="1"/>
    <col min="1540" max="1553" width="3.5" style="27" customWidth="1"/>
    <col min="1554" max="1555" width="4.75" style="27" customWidth="1"/>
    <col min="1556" max="1792" width="16.125" style="27"/>
    <col min="1793" max="1793" width="8" style="27" customWidth="1"/>
    <col min="1794" max="1794" width="7.25" style="27" customWidth="1"/>
    <col min="1795" max="1795" width="8.75" style="27" customWidth="1"/>
    <col min="1796" max="1809" width="3.5" style="27" customWidth="1"/>
    <col min="1810" max="1811" width="4.75" style="27" customWidth="1"/>
    <col min="1812" max="2048" width="16.125" style="27"/>
    <col min="2049" max="2049" width="8" style="27" customWidth="1"/>
    <col min="2050" max="2050" width="7.25" style="27" customWidth="1"/>
    <col min="2051" max="2051" width="8.75" style="27" customWidth="1"/>
    <col min="2052" max="2065" width="3.5" style="27" customWidth="1"/>
    <col min="2066" max="2067" width="4.75" style="27" customWidth="1"/>
    <col min="2068" max="2304" width="16.125" style="27"/>
    <col min="2305" max="2305" width="8" style="27" customWidth="1"/>
    <col min="2306" max="2306" width="7.25" style="27" customWidth="1"/>
    <col min="2307" max="2307" width="8.75" style="27" customWidth="1"/>
    <col min="2308" max="2321" width="3.5" style="27" customWidth="1"/>
    <col min="2322" max="2323" width="4.75" style="27" customWidth="1"/>
    <col min="2324" max="2560" width="16.125" style="27"/>
    <col min="2561" max="2561" width="8" style="27" customWidth="1"/>
    <col min="2562" max="2562" width="7.25" style="27" customWidth="1"/>
    <col min="2563" max="2563" width="8.75" style="27" customWidth="1"/>
    <col min="2564" max="2577" width="3.5" style="27" customWidth="1"/>
    <col min="2578" max="2579" width="4.75" style="27" customWidth="1"/>
    <col min="2580" max="2816" width="16.125" style="27"/>
    <col min="2817" max="2817" width="8" style="27" customWidth="1"/>
    <col min="2818" max="2818" width="7.25" style="27" customWidth="1"/>
    <col min="2819" max="2819" width="8.75" style="27" customWidth="1"/>
    <col min="2820" max="2833" width="3.5" style="27" customWidth="1"/>
    <col min="2834" max="2835" width="4.75" style="27" customWidth="1"/>
    <col min="2836" max="3072" width="16.125" style="27"/>
    <col min="3073" max="3073" width="8" style="27" customWidth="1"/>
    <col min="3074" max="3074" width="7.25" style="27" customWidth="1"/>
    <col min="3075" max="3075" width="8.75" style="27" customWidth="1"/>
    <col min="3076" max="3089" width="3.5" style="27" customWidth="1"/>
    <col min="3090" max="3091" width="4.75" style="27" customWidth="1"/>
    <col min="3092" max="3328" width="16.125" style="27"/>
    <col min="3329" max="3329" width="8" style="27" customWidth="1"/>
    <col min="3330" max="3330" width="7.25" style="27" customWidth="1"/>
    <col min="3331" max="3331" width="8.75" style="27" customWidth="1"/>
    <col min="3332" max="3345" width="3.5" style="27" customWidth="1"/>
    <col min="3346" max="3347" width="4.75" style="27" customWidth="1"/>
    <col min="3348" max="3584" width="16.125" style="27"/>
    <col min="3585" max="3585" width="8" style="27" customWidth="1"/>
    <col min="3586" max="3586" width="7.25" style="27" customWidth="1"/>
    <col min="3587" max="3587" width="8.75" style="27" customWidth="1"/>
    <col min="3588" max="3601" width="3.5" style="27" customWidth="1"/>
    <col min="3602" max="3603" width="4.75" style="27" customWidth="1"/>
    <col min="3604" max="3840" width="16.125" style="27"/>
    <col min="3841" max="3841" width="8" style="27" customWidth="1"/>
    <col min="3842" max="3842" width="7.25" style="27" customWidth="1"/>
    <col min="3843" max="3843" width="8.75" style="27" customWidth="1"/>
    <col min="3844" max="3857" width="3.5" style="27" customWidth="1"/>
    <col min="3858" max="3859" width="4.75" style="27" customWidth="1"/>
    <col min="3860" max="4096" width="16.125" style="27"/>
    <col min="4097" max="4097" width="8" style="27" customWidth="1"/>
    <col min="4098" max="4098" width="7.25" style="27" customWidth="1"/>
    <col min="4099" max="4099" width="8.75" style="27" customWidth="1"/>
    <col min="4100" max="4113" width="3.5" style="27" customWidth="1"/>
    <col min="4114" max="4115" width="4.75" style="27" customWidth="1"/>
    <col min="4116" max="4352" width="16.125" style="27"/>
    <col min="4353" max="4353" width="8" style="27" customWidth="1"/>
    <col min="4354" max="4354" width="7.25" style="27" customWidth="1"/>
    <col min="4355" max="4355" width="8.75" style="27" customWidth="1"/>
    <col min="4356" max="4369" width="3.5" style="27" customWidth="1"/>
    <col min="4370" max="4371" width="4.75" style="27" customWidth="1"/>
    <col min="4372" max="4608" width="16.125" style="27"/>
    <col min="4609" max="4609" width="8" style="27" customWidth="1"/>
    <col min="4610" max="4610" width="7.25" style="27" customWidth="1"/>
    <col min="4611" max="4611" width="8.75" style="27" customWidth="1"/>
    <col min="4612" max="4625" width="3.5" style="27" customWidth="1"/>
    <col min="4626" max="4627" width="4.75" style="27" customWidth="1"/>
    <col min="4628" max="4864" width="16.125" style="27"/>
    <col min="4865" max="4865" width="8" style="27" customWidth="1"/>
    <col min="4866" max="4866" width="7.25" style="27" customWidth="1"/>
    <col min="4867" max="4867" width="8.75" style="27" customWidth="1"/>
    <col min="4868" max="4881" width="3.5" style="27" customWidth="1"/>
    <col min="4882" max="4883" width="4.75" style="27" customWidth="1"/>
    <col min="4884" max="5120" width="16.125" style="27"/>
    <col min="5121" max="5121" width="8" style="27" customWidth="1"/>
    <col min="5122" max="5122" width="7.25" style="27" customWidth="1"/>
    <col min="5123" max="5123" width="8.75" style="27" customWidth="1"/>
    <col min="5124" max="5137" width="3.5" style="27" customWidth="1"/>
    <col min="5138" max="5139" width="4.75" style="27" customWidth="1"/>
    <col min="5140" max="5376" width="16.125" style="27"/>
    <col min="5377" max="5377" width="8" style="27" customWidth="1"/>
    <col min="5378" max="5378" width="7.25" style="27" customWidth="1"/>
    <col min="5379" max="5379" width="8.75" style="27" customWidth="1"/>
    <col min="5380" max="5393" width="3.5" style="27" customWidth="1"/>
    <col min="5394" max="5395" width="4.75" style="27" customWidth="1"/>
    <col min="5396" max="5632" width="16.125" style="27"/>
    <col min="5633" max="5633" width="8" style="27" customWidth="1"/>
    <col min="5634" max="5634" width="7.25" style="27" customWidth="1"/>
    <col min="5635" max="5635" width="8.75" style="27" customWidth="1"/>
    <col min="5636" max="5649" width="3.5" style="27" customWidth="1"/>
    <col min="5650" max="5651" width="4.75" style="27" customWidth="1"/>
    <col min="5652" max="5888" width="16.125" style="27"/>
    <col min="5889" max="5889" width="8" style="27" customWidth="1"/>
    <col min="5890" max="5890" width="7.25" style="27" customWidth="1"/>
    <col min="5891" max="5891" width="8.75" style="27" customWidth="1"/>
    <col min="5892" max="5905" width="3.5" style="27" customWidth="1"/>
    <col min="5906" max="5907" width="4.75" style="27" customWidth="1"/>
    <col min="5908" max="6144" width="16.125" style="27"/>
    <col min="6145" max="6145" width="8" style="27" customWidth="1"/>
    <col min="6146" max="6146" width="7.25" style="27" customWidth="1"/>
    <col min="6147" max="6147" width="8.75" style="27" customWidth="1"/>
    <col min="6148" max="6161" width="3.5" style="27" customWidth="1"/>
    <col min="6162" max="6163" width="4.75" style="27" customWidth="1"/>
    <col min="6164" max="6400" width="16.125" style="27"/>
    <col min="6401" max="6401" width="8" style="27" customWidth="1"/>
    <col min="6402" max="6402" width="7.25" style="27" customWidth="1"/>
    <col min="6403" max="6403" width="8.75" style="27" customWidth="1"/>
    <col min="6404" max="6417" width="3.5" style="27" customWidth="1"/>
    <col min="6418" max="6419" width="4.75" style="27" customWidth="1"/>
    <col min="6420" max="6656" width="16.125" style="27"/>
    <col min="6657" max="6657" width="8" style="27" customWidth="1"/>
    <col min="6658" max="6658" width="7.25" style="27" customWidth="1"/>
    <col min="6659" max="6659" width="8.75" style="27" customWidth="1"/>
    <col min="6660" max="6673" width="3.5" style="27" customWidth="1"/>
    <col min="6674" max="6675" width="4.75" style="27" customWidth="1"/>
    <col min="6676" max="6912" width="16.125" style="27"/>
    <col min="6913" max="6913" width="8" style="27" customWidth="1"/>
    <col min="6914" max="6914" width="7.25" style="27" customWidth="1"/>
    <col min="6915" max="6915" width="8.75" style="27" customWidth="1"/>
    <col min="6916" max="6929" width="3.5" style="27" customWidth="1"/>
    <col min="6930" max="6931" width="4.75" style="27" customWidth="1"/>
    <col min="6932" max="7168" width="16.125" style="27"/>
    <col min="7169" max="7169" width="8" style="27" customWidth="1"/>
    <col min="7170" max="7170" width="7.25" style="27" customWidth="1"/>
    <col min="7171" max="7171" width="8.75" style="27" customWidth="1"/>
    <col min="7172" max="7185" width="3.5" style="27" customWidth="1"/>
    <col min="7186" max="7187" width="4.75" style="27" customWidth="1"/>
    <col min="7188" max="7424" width="16.125" style="27"/>
    <col min="7425" max="7425" width="8" style="27" customWidth="1"/>
    <col min="7426" max="7426" width="7.25" style="27" customWidth="1"/>
    <col min="7427" max="7427" width="8.75" style="27" customWidth="1"/>
    <col min="7428" max="7441" width="3.5" style="27" customWidth="1"/>
    <col min="7442" max="7443" width="4.75" style="27" customWidth="1"/>
    <col min="7444" max="7680" width="16.125" style="27"/>
    <col min="7681" max="7681" width="8" style="27" customWidth="1"/>
    <col min="7682" max="7682" width="7.25" style="27" customWidth="1"/>
    <col min="7683" max="7683" width="8.75" style="27" customWidth="1"/>
    <col min="7684" max="7697" width="3.5" style="27" customWidth="1"/>
    <col min="7698" max="7699" width="4.75" style="27" customWidth="1"/>
    <col min="7700" max="7936" width="16.125" style="27"/>
    <col min="7937" max="7937" width="8" style="27" customWidth="1"/>
    <col min="7938" max="7938" width="7.25" style="27" customWidth="1"/>
    <col min="7939" max="7939" width="8.75" style="27" customWidth="1"/>
    <col min="7940" max="7953" width="3.5" style="27" customWidth="1"/>
    <col min="7954" max="7955" width="4.75" style="27" customWidth="1"/>
    <col min="7956" max="8192" width="16.125" style="27"/>
    <col min="8193" max="8193" width="8" style="27" customWidth="1"/>
    <col min="8194" max="8194" width="7.25" style="27" customWidth="1"/>
    <col min="8195" max="8195" width="8.75" style="27" customWidth="1"/>
    <col min="8196" max="8209" width="3.5" style="27" customWidth="1"/>
    <col min="8210" max="8211" width="4.75" style="27" customWidth="1"/>
    <col min="8212" max="8448" width="16.125" style="27"/>
    <col min="8449" max="8449" width="8" style="27" customWidth="1"/>
    <col min="8450" max="8450" width="7.25" style="27" customWidth="1"/>
    <col min="8451" max="8451" width="8.75" style="27" customWidth="1"/>
    <col min="8452" max="8465" width="3.5" style="27" customWidth="1"/>
    <col min="8466" max="8467" width="4.75" style="27" customWidth="1"/>
    <col min="8468" max="8704" width="16.125" style="27"/>
    <col min="8705" max="8705" width="8" style="27" customWidth="1"/>
    <col min="8706" max="8706" width="7.25" style="27" customWidth="1"/>
    <col min="8707" max="8707" width="8.75" style="27" customWidth="1"/>
    <col min="8708" max="8721" width="3.5" style="27" customWidth="1"/>
    <col min="8722" max="8723" width="4.75" style="27" customWidth="1"/>
    <col min="8724" max="8960" width="16.125" style="27"/>
    <col min="8961" max="8961" width="8" style="27" customWidth="1"/>
    <col min="8962" max="8962" width="7.25" style="27" customWidth="1"/>
    <col min="8963" max="8963" width="8.75" style="27" customWidth="1"/>
    <col min="8964" max="8977" width="3.5" style="27" customWidth="1"/>
    <col min="8978" max="8979" width="4.75" style="27" customWidth="1"/>
    <col min="8980" max="9216" width="16.125" style="27"/>
    <col min="9217" max="9217" width="8" style="27" customWidth="1"/>
    <col min="9218" max="9218" width="7.25" style="27" customWidth="1"/>
    <col min="9219" max="9219" width="8.75" style="27" customWidth="1"/>
    <col min="9220" max="9233" width="3.5" style="27" customWidth="1"/>
    <col min="9234" max="9235" width="4.75" style="27" customWidth="1"/>
    <col min="9236" max="9472" width="16.125" style="27"/>
    <col min="9473" max="9473" width="8" style="27" customWidth="1"/>
    <col min="9474" max="9474" width="7.25" style="27" customWidth="1"/>
    <col min="9475" max="9475" width="8.75" style="27" customWidth="1"/>
    <col min="9476" max="9489" width="3.5" style="27" customWidth="1"/>
    <col min="9490" max="9491" width="4.75" style="27" customWidth="1"/>
    <col min="9492" max="9728" width="16.125" style="27"/>
    <col min="9729" max="9729" width="8" style="27" customWidth="1"/>
    <col min="9730" max="9730" width="7.25" style="27" customWidth="1"/>
    <col min="9731" max="9731" width="8.75" style="27" customWidth="1"/>
    <col min="9732" max="9745" width="3.5" style="27" customWidth="1"/>
    <col min="9746" max="9747" width="4.75" style="27" customWidth="1"/>
    <col min="9748" max="9984" width="16.125" style="27"/>
    <col min="9985" max="9985" width="8" style="27" customWidth="1"/>
    <col min="9986" max="9986" width="7.25" style="27" customWidth="1"/>
    <col min="9987" max="9987" width="8.75" style="27" customWidth="1"/>
    <col min="9988" max="10001" width="3.5" style="27" customWidth="1"/>
    <col min="10002" max="10003" width="4.75" style="27" customWidth="1"/>
    <col min="10004" max="10240" width="16.125" style="27"/>
    <col min="10241" max="10241" width="8" style="27" customWidth="1"/>
    <col min="10242" max="10242" width="7.25" style="27" customWidth="1"/>
    <col min="10243" max="10243" width="8.75" style="27" customWidth="1"/>
    <col min="10244" max="10257" width="3.5" style="27" customWidth="1"/>
    <col min="10258" max="10259" width="4.75" style="27" customWidth="1"/>
    <col min="10260" max="10496" width="16.125" style="27"/>
    <col min="10497" max="10497" width="8" style="27" customWidth="1"/>
    <col min="10498" max="10498" width="7.25" style="27" customWidth="1"/>
    <col min="10499" max="10499" width="8.75" style="27" customWidth="1"/>
    <col min="10500" max="10513" width="3.5" style="27" customWidth="1"/>
    <col min="10514" max="10515" width="4.75" style="27" customWidth="1"/>
    <col min="10516" max="10752" width="16.125" style="27"/>
    <col min="10753" max="10753" width="8" style="27" customWidth="1"/>
    <col min="10754" max="10754" width="7.25" style="27" customWidth="1"/>
    <col min="10755" max="10755" width="8.75" style="27" customWidth="1"/>
    <col min="10756" max="10769" width="3.5" style="27" customWidth="1"/>
    <col min="10770" max="10771" width="4.75" style="27" customWidth="1"/>
    <col min="10772" max="11008" width="16.125" style="27"/>
    <col min="11009" max="11009" width="8" style="27" customWidth="1"/>
    <col min="11010" max="11010" width="7.25" style="27" customWidth="1"/>
    <col min="11011" max="11011" width="8.75" style="27" customWidth="1"/>
    <col min="11012" max="11025" width="3.5" style="27" customWidth="1"/>
    <col min="11026" max="11027" width="4.75" style="27" customWidth="1"/>
    <col min="11028" max="11264" width="16.125" style="27"/>
    <col min="11265" max="11265" width="8" style="27" customWidth="1"/>
    <col min="11266" max="11266" width="7.25" style="27" customWidth="1"/>
    <col min="11267" max="11267" width="8.75" style="27" customWidth="1"/>
    <col min="11268" max="11281" width="3.5" style="27" customWidth="1"/>
    <col min="11282" max="11283" width="4.75" style="27" customWidth="1"/>
    <col min="11284" max="11520" width="16.125" style="27"/>
    <col min="11521" max="11521" width="8" style="27" customWidth="1"/>
    <col min="11522" max="11522" width="7.25" style="27" customWidth="1"/>
    <col min="11523" max="11523" width="8.75" style="27" customWidth="1"/>
    <col min="11524" max="11537" width="3.5" style="27" customWidth="1"/>
    <col min="11538" max="11539" width="4.75" style="27" customWidth="1"/>
    <col min="11540" max="11776" width="16.125" style="27"/>
    <col min="11777" max="11777" width="8" style="27" customWidth="1"/>
    <col min="11778" max="11778" width="7.25" style="27" customWidth="1"/>
    <col min="11779" max="11779" width="8.75" style="27" customWidth="1"/>
    <col min="11780" max="11793" width="3.5" style="27" customWidth="1"/>
    <col min="11794" max="11795" width="4.75" style="27" customWidth="1"/>
    <col min="11796" max="12032" width="16.125" style="27"/>
    <col min="12033" max="12033" width="8" style="27" customWidth="1"/>
    <col min="12034" max="12034" width="7.25" style="27" customWidth="1"/>
    <col min="12035" max="12035" width="8.75" style="27" customWidth="1"/>
    <col min="12036" max="12049" width="3.5" style="27" customWidth="1"/>
    <col min="12050" max="12051" width="4.75" style="27" customWidth="1"/>
    <col min="12052" max="12288" width="16.125" style="27"/>
    <col min="12289" max="12289" width="8" style="27" customWidth="1"/>
    <col min="12290" max="12290" width="7.25" style="27" customWidth="1"/>
    <col min="12291" max="12291" width="8.75" style="27" customWidth="1"/>
    <col min="12292" max="12305" width="3.5" style="27" customWidth="1"/>
    <col min="12306" max="12307" width="4.75" style="27" customWidth="1"/>
    <col min="12308" max="12544" width="16.125" style="27"/>
    <col min="12545" max="12545" width="8" style="27" customWidth="1"/>
    <col min="12546" max="12546" width="7.25" style="27" customWidth="1"/>
    <col min="12547" max="12547" width="8.75" style="27" customWidth="1"/>
    <col min="12548" max="12561" width="3.5" style="27" customWidth="1"/>
    <col min="12562" max="12563" width="4.75" style="27" customWidth="1"/>
    <col min="12564" max="12800" width="16.125" style="27"/>
    <col min="12801" max="12801" width="8" style="27" customWidth="1"/>
    <col min="12802" max="12802" width="7.25" style="27" customWidth="1"/>
    <col min="12803" max="12803" width="8.75" style="27" customWidth="1"/>
    <col min="12804" max="12817" width="3.5" style="27" customWidth="1"/>
    <col min="12818" max="12819" width="4.75" style="27" customWidth="1"/>
    <col min="12820" max="13056" width="16.125" style="27"/>
    <col min="13057" max="13057" width="8" style="27" customWidth="1"/>
    <col min="13058" max="13058" width="7.25" style="27" customWidth="1"/>
    <col min="13059" max="13059" width="8.75" style="27" customWidth="1"/>
    <col min="13060" max="13073" width="3.5" style="27" customWidth="1"/>
    <col min="13074" max="13075" width="4.75" style="27" customWidth="1"/>
    <col min="13076" max="13312" width="16.125" style="27"/>
    <col min="13313" max="13313" width="8" style="27" customWidth="1"/>
    <col min="13314" max="13314" width="7.25" style="27" customWidth="1"/>
    <col min="13315" max="13315" width="8.75" style="27" customWidth="1"/>
    <col min="13316" max="13329" width="3.5" style="27" customWidth="1"/>
    <col min="13330" max="13331" width="4.75" style="27" customWidth="1"/>
    <col min="13332" max="13568" width="16.125" style="27"/>
    <col min="13569" max="13569" width="8" style="27" customWidth="1"/>
    <col min="13570" max="13570" width="7.25" style="27" customWidth="1"/>
    <col min="13571" max="13571" width="8.75" style="27" customWidth="1"/>
    <col min="13572" max="13585" width="3.5" style="27" customWidth="1"/>
    <col min="13586" max="13587" width="4.75" style="27" customWidth="1"/>
    <col min="13588" max="13824" width="16.125" style="27"/>
    <col min="13825" max="13825" width="8" style="27" customWidth="1"/>
    <col min="13826" max="13826" width="7.25" style="27" customWidth="1"/>
    <col min="13827" max="13827" width="8.75" style="27" customWidth="1"/>
    <col min="13828" max="13841" width="3.5" style="27" customWidth="1"/>
    <col min="13842" max="13843" width="4.75" style="27" customWidth="1"/>
    <col min="13844" max="14080" width="16.125" style="27"/>
    <col min="14081" max="14081" width="8" style="27" customWidth="1"/>
    <col min="14082" max="14082" width="7.25" style="27" customWidth="1"/>
    <col min="14083" max="14083" width="8.75" style="27" customWidth="1"/>
    <col min="14084" max="14097" width="3.5" style="27" customWidth="1"/>
    <col min="14098" max="14099" width="4.75" style="27" customWidth="1"/>
    <col min="14100" max="14336" width="16.125" style="27"/>
    <col min="14337" max="14337" width="8" style="27" customWidth="1"/>
    <col min="14338" max="14338" width="7.25" style="27" customWidth="1"/>
    <col min="14339" max="14339" width="8.75" style="27" customWidth="1"/>
    <col min="14340" max="14353" width="3.5" style="27" customWidth="1"/>
    <col min="14354" max="14355" width="4.75" style="27" customWidth="1"/>
    <col min="14356" max="14592" width="16.125" style="27"/>
    <col min="14593" max="14593" width="8" style="27" customWidth="1"/>
    <col min="14594" max="14594" width="7.25" style="27" customWidth="1"/>
    <col min="14595" max="14595" width="8.75" style="27" customWidth="1"/>
    <col min="14596" max="14609" width="3.5" style="27" customWidth="1"/>
    <col min="14610" max="14611" width="4.75" style="27" customWidth="1"/>
    <col min="14612" max="14848" width="16.125" style="27"/>
    <col min="14849" max="14849" width="8" style="27" customWidth="1"/>
    <col min="14850" max="14850" width="7.25" style="27" customWidth="1"/>
    <col min="14851" max="14851" width="8.75" style="27" customWidth="1"/>
    <col min="14852" max="14865" width="3.5" style="27" customWidth="1"/>
    <col min="14866" max="14867" width="4.75" style="27" customWidth="1"/>
    <col min="14868" max="15104" width="16.125" style="27"/>
    <col min="15105" max="15105" width="8" style="27" customWidth="1"/>
    <col min="15106" max="15106" width="7.25" style="27" customWidth="1"/>
    <col min="15107" max="15107" width="8.75" style="27" customWidth="1"/>
    <col min="15108" max="15121" width="3.5" style="27" customWidth="1"/>
    <col min="15122" max="15123" width="4.75" style="27" customWidth="1"/>
    <col min="15124" max="15360" width="16.125" style="27"/>
    <col min="15361" max="15361" width="8" style="27" customWidth="1"/>
    <col min="15362" max="15362" width="7.25" style="27" customWidth="1"/>
    <col min="15363" max="15363" width="8.75" style="27" customWidth="1"/>
    <col min="15364" max="15377" width="3.5" style="27" customWidth="1"/>
    <col min="15378" max="15379" width="4.75" style="27" customWidth="1"/>
    <col min="15380" max="15616" width="16.125" style="27"/>
    <col min="15617" max="15617" width="8" style="27" customWidth="1"/>
    <col min="15618" max="15618" width="7.25" style="27" customWidth="1"/>
    <col min="15619" max="15619" width="8.75" style="27" customWidth="1"/>
    <col min="15620" max="15633" width="3.5" style="27" customWidth="1"/>
    <col min="15634" max="15635" width="4.75" style="27" customWidth="1"/>
    <col min="15636" max="15872" width="16.125" style="27"/>
    <col min="15873" max="15873" width="8" style="27" customWidth="1"/>
    <col min="15874" max="15874" width="7.25" style="27" customWidth="1"/>
    <col min="15875" max="15875" width="8.75" style="27" customWidth="1"/>
    <col min="15876" max="15889" width="3.5" style="27" customWidth="1"/>
    <col min="15890" max="15891" width="4.75" style="27" customWidth="1"/>
    <col min="15892" max="16128" width="16.125" style="27"/>
    <col min="16129" max="16129" width="8" style="27" customWidth="1"/>
    <col min="16130" max="16130" width="7.25" style="27" customWidth="1"/>
    <col min="16131" max="16131" width="8.75" style="27" customWidth="1"/>
    <col min="16132" max="16145" width="3.5" style="27" customWidth="1"/>
    <col min="16146" max="16147" width="4.75" style="27" customWidth="1"/>
    <col min="16148" max="16384" width="16.125" style="27"/>
  </cols>
  <sheetData>
    <row r="1" spans="1:13">
      <c r="A1" s="27"/>
      <c r="B1" s="790" t="s">
        <v>217</v>
      </c>
      <c r="C1" s="790"/>
      <c r="D1" s="786" t="s">
        <v>218</v>
      </c>
      <c r="E1" s="786"/>
      <c r="F1" s="786"/>
      <c r="G1" s="786"/>
      <c r="H1" s="27" t="s">
        <v>219</v>
      </c>
      <c r="I1" s="787" t="s">
        <v>220</v>
      </c>
      <c r="J1" s="787"/>
      <c r="K1" s="787"/>
      <c r="L1" s="28"/>
    </row>
    <row r="2" spans="1:13">
      <c r="A2" s="27"/>
      <c r="B2" s="790"/>
      <c r="C2" s="790"/>
      <c r="D2" s="786"/>
      <c r="E2" s="786"/>
      <c r="F2" s="786"/>
      <c r="G2" s="786"/>
      <c r="H2" s="29">
        <f>COUNTIF($M$5:$N$26,"東近江市")</f>
        <v>1</v>
      </c>
      <c r="J2" s="27"/>
      <c r="K2" s="27"/>
      <c r="L2" s="28"/>
    </row>
    <row r="3" spans="1:13">
      <c r="A3" s="27"/>
      <c r="B3" s="30" t="s">
        <v>221</v>
      </c>
      <c r="C3" s="30"/>
      <c r="D3" s="31" t="s">
        <v>222</v>
      </c>
      <c r="F3" s="28"/>
      <c r="I3" s="788">
        <f>H2/COUNTA(M5:N26)</f>
        <v>4.5454545454545456E-2</v>
      </c>
      <c r="J3" s="788"/>
      <c r="K3" s="788"/>
      <c r="L3" s="28"/>
    </row>
    <row r="4" spans="1:13">
      <c r="A4" s="27"/>
      <c r="B4" s="789" t="s">
        <v>223</v>
      </c>
      <c r="C4" s="789"/>
      <c r="D4" s="27" t="s">
        <v>224</v>
      </c>
      <c r="F4" s="28"/>
      <c r="G4" s="27" t="str">
        <f>B4&amp;C4</f>
        <v>アビックＢＢ</v>
      </c>
      <c r="K4" s="33" t="str">
        <f>IF(J4="","",(2012-J4))</f>
        <v/>
      </c>
      <c r="L4" s="28"/>
    </row>
    <row r="5" spans="1:13">
      <c r="A5" s="34" t="s">
        <v>225</v>
      </c>
      <c r="B5" s="30" t="s">
        <v>19</v>
      </c>
      <c r="C5" s="30" t="s">
        <v>226</v>
      </c>
      <c r="D5" s="27" t="str">
        <f>$B$3</f>
        <v>アビック</v>
      </c>
      <c r="F5" s="28" t="str">
        <f>A5</f>
        <v>あ０１</v>
      </c>
      <c r="G5" s="27" t="str">
        <f>B5&amp;C5</f>
        <v>西川昌一</v>
      </c>
      <c r="H5" s="35" t="str">
        <f>$B$3</f>
        <v>アビック</v>
      </c>
      <c r="I5" s="35" t="s">
        <v>1</v>
      </c>
      <c r="J5" s="36">
        <v>1970</v>
      </c>
      <c r="K5" s="37">
        <f>IF(J5="","",(2020-J5))</f>
        <v>50</v>
      </c>
      <c r="L5" s="28" t="str">
        <f t="shared" ref="L5:L15" si="0">IF(G5="","",IF(COUNTIF($G$6:$G$499,G5)&gt;1,"2重登録","OK"))</f>
        <v>OK</v>
      </c>
      <c r="M5" s="30" t="s">
        <v>227</v>
      </c>
    </row>
    <row r="6" spans="1:13">
      <c r="A6" s="34" t="s">
        <v>228</v>
      </c>
      <c r="B6" s="27" t="s">
        <v>69</v>
      </c>
      <c r="C6" s="27" t="s">
        <v>229</v>
      </c>
      <c r="D6" s="27" t="str">
        <f t="shared" ref="D6:D15" si="1">$B$3</f>
        <v>アビック</v>
      </c>
      <c r="F6" s="27" t="str">
        <f>A6</f>
        <v>あ０２</v>
      </c>
      <c r="G6" s="27" t="str">
        <f>B6&amp;C6</f>
        <v>青木重之</v>
      </c>
      <c r="H6" s="35" t="str">
        <f t="shared" ref="H6:H15" si="2">$B$3</f>
        <v>アビック</v>
      </c>
      <c r="I6" s="35" t="s">
        <v>1</v>
      </c>
      <c r="J6" s="32">
        <v>1971</v>
      </c>
      <c r="K6" s="37">
        <f t="shared" ref="K6:K26" si="3">IF(J6="","",(2020-J6))</f>
        <v>49</v>
      </c>
      <c r="L6" s="28" t="str">
        <f t="shared" si="0"/>
        <v>OK</v>
      </c>
      <c r="M6" s="30" t="s">
        <v>230</v>
      </c>
    </row>
    <row r="7" spans="1:13">
      <c r="A7" s="34" t="s">
        <v>231</v>
      </c>
      <c r="B7" s="30" t="s">
        <v>232</v>
      </c>
      <c r="C7" s="30" t="s">
        <v>233</v>
      </c>
      <c r="D7" s="27" t="str">
        <f t="shared" si="1"/>
        <v>アビック</v>
      </c>
      <c r="F7" s="28" t="str">
        <f>A7</f>
        <v>あ０３</v>
      </c>
      <c r="G7" s="27" t="str">
        <f>B7&amp;C7</f>
        <v>川上龍介</v>
      </c>
      <c r="H7" s="35" t="str">
        <f t="shared" si="2"/>
        <v>アビック</v>
      </c>
      <c r="I7" s="35" t="s">
        <v>1</v>
      </c>
      <c r="J7" s="36">
        <v>1976</v>
      </c>
      <c r="K7" s="37">
        <f t="shared" si="3"/>
        <v>44</v>
      </c>
      <c r="L7" s="28" t="str">
        <f t="shared" si="0"/>
        <v>OK</v>
      </c>
      <c r="M7" s="30" t="s">
        <v>230</v>
      </c>
    </row>
    <row r="8" spans="1:13">
      <c r="A8" s="34" t="s">
        <v>234</v>
      </c>
      <c r="B8" s="30" t="s">
        <v>95</v>
      </c>
      <c r="C8" s="30" t="s">
        <v>235</v>
      </c>
      <c r="D8" s="27" t="str">
        <f t="shared" si="1"/>
        <v>アビック</v>
      </c>
      <c r="F8" s="28" t="str">
        <f t="shared" ref="F8:F24" si="4">A8</f>
        <v>あ０４</v>
      </c>
      <c r="G8" s="27" t="str">
        <f t="shared" ref="G8:G26" si="5">B8&amp;C8</f>
        <v>佐藤政之</v>
      </c>
      <c r="H8" s="35" t="str">
        <f t="shared" si="2"/>
        <v>アビック</v>
      </c>
      <c r="I8" s="35" t="s">
        <v>1</v>
      </c>
      <c r="J8" s="36">
        <v>1972</v>
      </c>
      <c r="K8" s="37">
        <f t="shared" si="3"/>
        <v>48</v>
      </c>
      <c r="L8" s="28" t="str">
        <f t="shared" si="0"/>
        <v>OK</v>
      </c>
      <c r="M8" s="30" t="s">
        <v>236</v>
      </c>
    </row>
    <row r="9" spans="1:13">
      <c r="A9" s="34" t="s">
        <v>237</v>
      </c>
      <c r="B9" s="30" t="s">
        <v>33</v>
      </c>
      <c r="C9" s="30" t="s">
        <v>238</v>
      </c>
      <c r="D9" s="27" t="str">
        <f t="shared" si="1"/>
        <v>アビック</v>
      </c>
      <c r="F9" s="28" t="str">
        <f t="shared" si="4"/>
        <v>あ０５</v>
      </c>
      <c r="G9" s="27" t="str">
        <f t="shared" si="5"/>
        <v>中村亨</v>
      </c>
      <c r="H9" s="35" t="str">
        <f t="shared" si="2"/>
        <v>アビック</v>
      </c>
      <c r="I9" s="35" t="s">
        <v>1</v>
      </c>
      <c r="J9" s="36">
        <v>1969</v>
      </c>
      <c r="K9" s="37">
        <f t="shared" si="3"/>
        <v>51</v>
      </c>
      <c r="L9" s="28" t="str">
        <f t="shared" si="0"/>
        <v>OK</v>
      </c>
      <c r="M9" s="30" t="s">
        <v>236</v>
      </c>
    </row>
    <row r="10" spans="1:13">
      <c r="A10" s="34" t="s">
        <v>239</v>
      </c>
      <c r="B10" s="30" t="s">
        <v>240</v>
      </c>
      <c r="C10" s="30" t="s">
        <v>241</v>
      </c>
      <c r="D10" s="27" t="str">
        <f t="shared" si="1"/>
        <v>アビック</v>
      </c>
      <c r="F10" s="28" t="str">
        <f t="shared" si="4"/>
        <v>あ０６</v>
      </c>
      <c r="G10" s="27" t="str">
        <f t="shared" si="5"/>
        <v>谷崎真也</v>
      </c>
      <c r="H10" s="35" t="str">
        <f t="shared" si="2"/>
        <v>アビック</v>
      </c>
      <c r="I10" s="35" t="s">
        <v>1</v>
      </c>
      <c r="J10" s="36">
        <v>1972</v>
      </c>
      <c r="K10" s="37">
        <f t="shared" si="3"/>
        <v>48</v>
      </c>
      <c r="L10" s="28" t="str">
        <f t="shared" si="0"/>
        <v>OK</v>
      </c>
      <c r="M10" s="30" t="s">
        <v>242</v>
      </c>
    </row>
    <row r="11" spans="1:13">
      <c r="A11" s="34" t="s">
        <v>243</v>
      </c>
      <c r="B11" s="30" t="s">
        <v>244</v>
      </c>
      <c r="C11" s="30" t="s">
        <v>71</v>
      </c>
      <c r="D11" s="27" t="str">
        <f t="shared" si="1"/>
        <v>アビック</v>
      </c>
      <c r="F11" s="28" t="str">
        <f t="shared" si="4"/>
        <v>あ０７</v>
      </c>
      <c r="G11" s="27" t="str">
        <f t="shared" si="5"/>
        <v>小路貴</v>
      </c>
      <c r="H11" s="35" t="str">
        <f t="shared" si="2"/>
        <v>アビック</v>
      </c>
      <c r="I11" s="35" t="s">
        <v>1</v>
      </c>
      <c r="J11" s="36">
        <v>1970</v>
      </c>
      <c r="K11" s="37">
        <f t="shared" si="3"/>
        <v>50</v>
      </c>
      <c r="L11" s="28" t="str">
        <f t="shared" si="0"/>
        <v>OK</v>
      </c>
      <c r="M11" s="30" t="s">
        <v>227</v>
      </c>
    </row>
    <row r="12" spans="1:13">
      <c r="A12" s="34" t="s">
        <v>245</v>
      </c>
      <c r="B12" s="38" t="s">
        <v>246</v>
      </c>
      <c r="C12" s="38" t="s">
        <v>247</v>
      </c>
      <c r="D12" s="27" t="str">
        <f t="shared" si="1"/>
        <v>アビック</v>
      </c>
      <c r="F12" s="28" t="str">
        <f t="shared" si="4"/>
        <v>あ０８</v>
      </c>
      <c r="G12" s="27" t="str">
        <f t="shared" si="5"/>
        <v>齋田優子</v>
      </c>
      <c r="H12" s="35" t="str">
        <f t="shared" si="2"/>
        <v>アビック</v>
      </c>
      <c r="I12" s="39" t="s">
        <v>167</v>
      </c>
      <c r="J12" s="36">
        <v>1970</v>
      </c>
      <c r="K12" s="37">
        <f t="shared" si="3"/>
        <v>50</v>
      </c>
      <c r="L12" s="28" t="str">
        <f t="shared" si="0"/>
        <v>OK</v>
      </c>
      <c r="M12" s="30" t="s">
        <v>227</v>
      </c>
    </row>
    <row r="13" spans="1:13">
      <c r="A13" s="34" t="s">
        <v>248</v>
      </c>
      <c r="B13" s="30" t="s">
        <v>249</v>
      </c>
      <c r="C13" s="30" t="s">
        <v>250</v>
      </c>
      <c r="D13" s="27" t="str">
        <f t="shared" si="1"/>
        <v>アビック</v>
      </c>
      <c r="F13" s="28" t="str">
        <f t="shared" si="4"/>
        <v>あ０９</v>
      </c>
      <c r="G13" s="27" t="str">
        <f t="shared" si="5"/>
        <v>平居崇</v>
      </c>
      <c r="H13" s="35" t="str">
        <f t="shared" si="2"/>
        <v>アビック</v>
      </c>
      <c r="I13" s="35" t="s">
        <v>1</v>
      </c>
      <c r="J13" s="36">
        <v>1972</v>
      </c>
      <c r="K13" s="37">
        <f t="shared" si="3"/>
        <v>48</v>
      </c>
      <c r="L13" s="28" t="str">
        <f t="shared" si="0"/>
        <v>OK</v>
      </c>
      <c r="M13" s="30" t="s">
        <v>251</v>
      </c>
    </row>
    <row r="14" spans="1:13">
      <c r="A14" s="34" t="s">
        <v>252</v>
      </c>
      <c r="B14" s="30" t="s">
        <v>253</v>
      </c>
      <c r="C14" s="30" t="s">
        <v>254</v>
      </c>
      <c r="D14" s="27" t="str">
        <f t="shared" si="1"/>
        <v>アビック</v>
      </c>
      <c r="F14" s="28" t="str">
        <f t="shared" si="4"/>
        <v>あ１０</v>
      </c>
      <c r="G14" s="27" t="str">
        <f t="shared" si="5"/>
        <v>大林弘典</v>
      </c>
      <c r="H14" s="35" t="str">
        <f t="shared" si="2"/>
        <v>アビック</v>
      </c>
      <c r="I14" s="35" t="s">
        <v>1</v>
      </c>
      <c r="J14" s="36">
        <v>1989</v>
      </c>
      <c r="K14" s="37">
        <f t="shared" si="3"/>
        <v>31</v>
      </c>
      <c r="L14" s="28" t="str">
        <f t="shared" si="0"/>
        <v>OK</v>
      </c>
      <c r="M14" s="30" t="s">
        <v>255</v>
      </c>
    </row>
    <row r="15" spans="1:13">
      <c r="A15" s="34" t="s">
        <v>256</v>
      </c>
      <c r="B15" s="38" t="s">
        <v>257</v>
      </c>
      <c r="C15" s="38" t="s">
        <v>258</v>
      </c>
      <c r="D15" s="27" t="str">
        <f t="shared" si="1"/>
        <v>アビック</v>
      </c>
      <c r="F15" s="28" t="str">
        <f t="shared" si="4"/>
        <v>あ１１</v>
      </c>
      <c r="G15" s="27" t="str">
        <f t="shared" si="5"/>
        <v>野上恵梨子</v>
      </c>
      <c r="H15" s="35" t="str">
        <f t="shared" si="2"/>
        <v>アビック</v>
      </c>
      <c r="I15" s="39" t="s">
        <v>167</v>
      </c>
      <c r="J15" s="36">
        <v>1987</v>
      </c>
      <c r="K15" s="37">
        <f t="shared" si="3"/>
        <v>33</v>
      </c>
      <c r="L15" s="28" t="str">
        <f t="shared" si="0"/>
        <v>OK</v>
      </c>
      <c r="M15" s="30" t="s">
        <v>259</v>
      </c>
    </row>
    <row r="16" spans="1:13">
      <c r="A16" s="34" t="s">
        <v>260</v>
      </c>
      <c r="B16" s="38" t="s">
        <v>261</v>
      </c>
      <c r="C16" s="38" t="s">
        <v>262</v>
      </c>
      <c r="D16" s="27" t="s">
        <v>221</v>
      </c>
      <c r="F16" s="28" t="str">
        <f t="shared" si="4"/>
        <v>あ１２</v>
      </c>
      <c r="G16" s="27" t="str">
        <f t="shared" si="5"/>
        <v>西山抄千代</v>
      </c>
      <c r="H16" s="35" t="s">
        <v>221</v>
      </c>
      <c r="I16" s="39" t="s">
        <v>167</v>
      </c>
      <c r="J16" s="36">
        <v>1972</v>
      </c>
      <c r="K16" s="37">
        <f t="shared" si="3"/>
        <v>48</v>
      </c>
      <c r="L16" s="28" t="str">
        <f t="shared" ref="L16:L26" si="6">IF(G16="","",IF(COUNTIF($G$15:$G$506,G16)&gt;1,"2重登録","OK"))</f>
        <v>OK</v>
      </c>
      <c r="M16" s="30" t="s">
        <v>263</v>
      </c>
    </row>
    <row r="17" spans="1:14">
      <c r="A17" s="34" t="s">
        <v>264</v>
      </c>
      <c r="B17" s="38" t="s">
        <v>265</v>
      </c>
      <c r="C17" s="38" t="s">
        <v>266</v>
      </c>
      <c r="D17" s="27" t="s">
        <v>221</v>
      </c>
      <c r="F17" s="28" t="str">
        <f t="shared" si="4"/>
        <v>あ１３</v>
      </c>
      <c r="G17" s="27" t="str">
        <f t="shared" si="5"/>
        <v>三原啓子</v>
      </c>
      <c r="H17" s="35" t="s">
        <v>221</v>
      </c>
      <c r="I17" s="39" t="s">
        <v>167</v>
      </c>
      <c r="J17" s="36">
        <v>1964</v>
      </c>
      <c r="K17" s="37">
        <f t="shared" si="3"/>
        <v>56</v>
      </c>
      <c r="L17" s="28" t="str">
        <f t="shared" si="6"/>
        <v>OK</v>
      </c>
      <c r="M17" s="30" t="s">
        <v>227</v>
      </c>
    </row>
    <row r="18" spans="1:14">
      <c r="A18" s="34" t="s">
        <v>267</v>
      </c>
      <c r="B18" s="30" t="s">
        <v>268</v>
      </c>
      <c r="C18" s="30" t="s">
        <v>269</v>
      </c>
      <c r="D18" s="27" t="s">
        <v>221</v>
      </c>
      <c r="F18" s="28" t="str">
        <f t="shared" si="4"/>
        <v>あ１４</v>
      </c>
      <c r="G18" s="27" t="str">
        <f t="shared" si="5"/>
        <v>落合良弘</v>
      </c>
      <c r="H18" s="35" t="s">
        <v>221</v>
      </c>
      <c r="I18" s="35" t="s">
        <v>1</v>
      </c>
      <c r="J18" s="36">
        <v>1968</v>
      </c>
      <c r="K18" s="37">
        <f t="shared" si="3"/>
        <v>52</v>
      </c>
      <c r="L18" s="28" t="str">
        <f t="shared" si="6"/>
        <v>OK</v>
      </c>
      <c r="M18" s="30" t="s">
        <v>255</v>
      </c>
    </row>
    <row r="19" spans="1:14" customFormat="1">
      <c r="A19" s="34" t="s">
        <v>270</v>
      </c>
      <c r="B19" s="30" t="s">
        <v>271</v>
      </c>
      <c r="C19" s="30" t="s">
        <v>272</v>
      </c>
      <c r="D19" s="27" t="s">
        <v>221</v>
      </c>
      <c r="F19" s="28" t="str">
        <f t="shared" si="4"/>
        <v>あ１５</v>
      </c>
      <c r="G19" s="27" t="str">
        <f t="shared" si="5"/>
        <v>杉原徹</v>
      </c>
      <c r="H19" s="35" t="s">
        <v>221</v>
      </c>
      <c r="I19" s="35" t="s">
        <v>1</v>
      </c>
      <c r="J19" s="36">
        <v>1990</v>
      </c>
      <c r="K19" s="37">
        <f t="shared" si="3"/>
        <v>30</v>
      </c>
      <c r="L19" s="28" t="str">
        <f t="shared" si="6"/>
        <v>OK</v>
      </c>
      <c r="M19" s="30" t="s">
        <v>227</v>
      </c>
    </row>
    <row r="20" spans="1:14" customFormat="1">
      <c r="A20" s="34" t="s">
        <v>273</v>
      </c>
      <c r="B20" s="40" t="s">
        <v>274</v>
      </c>
      <c r="C20" s="40" t="s">
        <v>164</v>
      </c>
      <c r="D20" s="27" t="s">
        <v>221</v>
      </c>
      <c r="E20" s="27"/>
      <c r="F20" s="27" t="str">
        <f t="shared" si="4"/>
        <v>あ１６</v>
      </c>
      <c r="G20" s="27" t="str">
        <f t="shared" si="5"/>
        <v>澤村直子</v>
      </c>
      <c r="H20" s="35" t="s">
        <v>221</v>
      </c>
      <c r="I20" s="39" t="s">
        <v>167</v>
      </c>
      <c r="J20" s="27">
        <v>1967</v>
      </c>
      <c r="K20" s="37">
        <f t="shared" si="3"/>
        <v>53</v>
      </c>
      <c r="L20" s="27" t="str">
        <f t="shared" si="6"/>
        <v>OK</v>
      </c>
      <c r="M20" s="40" t="s">
        <v>275</v>
      </c>
      <c r="N20" s="41"/>
    </row>
    <row r="21" spans="1:14" customFormat="1">
      <c r="A21" s="42" t="s">
        <v>276</v>
      </c>
      <c r="B21" s="43" t="s">
        <v>81</v>
      </c>
      <c r="C21" s="43" t="s">
        <v>277</v>
      </c>
      <c r="D21" s="27" t="s">
        <v>221</v>
      </c>
      <c r="E21" s="44"/>
      <c r="F21" s="42" t="str">
        <f t="shared" si="4"/>
        <v>あ１７</v>
      </c>
      <c r="G21" s="42" t="str">
        <f t="shared" si="5"/>
        <v xml:space="preserve">松井傳樹 </v>
      </c>
      <c r="H21" s="35" t="s">
        <v>221</v>
      </c>
      <c r="I21" s="45" t="s">
        <v>92</v>
      </c>
      <c r="J21" s="46">
        <v>1987</v>
      </c>
      <c r="K21" s="37">
        <f t="shared" si="3"/>
        <v>33</v>
      </c>
      <c r="L21" s="43" t="str">
        <f t="shared" si="6"/>
        <v>OK</v>
      </c>
      <c r="M21" s="43" t="s">
        <v>227</v>
      </c>
    </row>
    <row r="22" spans="1:14" customFormat="1">
      <c r="A22" s="42" t="s">
        <v>278</v>
      </c>
      <c r="B22" s="47" t="s">
        <v>279</v>
      </c>
      <c r="C22" s="47" t="s">
        <v>280</v>
      </c>
      <c r="D22" s="27" t="s">
        <v>221</v>
      </c>
      <c r="E22" s="44"/>
      <c r="F22" s="43" t="str">
        <f t="shared" si="4"/>
        <v>あ１８</v>
      </c>
      <c r="G22" s="43" t="str">
        <f t="shared" si="5"/>
        <v>治田沙映子</v>
      </c>
      <c r="H22" s="35" t="s">
        <v>221</v>
      </c>
      <c r="I22" s="39" t="s">
        <v>167</v>
      </c>
      <c r="J22" s="46">
        <v>1983</v>
      </c>
      <c r="K22" s="37">
        <f t="shared" si="3"/>
        <v>37</v>
      </c>
      <c r="L22" s="43" t="str">
        <f t="shared" si="6"/>
        <v>OK</v>
      </c>
      <c r="M22" s="43" t="s">
        <v>281</v>
      </c>
    </row>
    <row r="23" spans="1:14" customFormat="1">
      <c r="A23" s="34" t="s">
        <v>282</v>
      </c>
      <c r="B23" s="43" t="s">
        <v>81</v>
      </c>
      <c r="C23" s="43" t="s">
        <v>283</v>
      </c>
      <c r="D23" s="27" t="s">
        <v>221</v>
      </c>
      <c r="F23" s="43" t="str">
        <f t="shared" si="4"/>
        <v>あ１９</v>
      </c>
      <c r="G23" s="43" t="str">
        <f t="shared" si="5"/>
        <v>松井寛司</v>
      </c>
      <c r="H23" s="35" t="s">
        <v>221</v>
      </c>
      <c r="I23" s="45" t="s">
        <v>92</v>
      </c>
      <c r="J23" s="46">
        <v>1980</v>
      </c>
      <c r="K23" s="37">
        <f t="shared" si="3"/>
        <v>40</v>
      </c>
      <c r="L23" s="43" t="str">
        <f t="shared" si="6"/>
        <v>OK</v>
      </c>
      <c r="M23" s="43" t="s">
        <v>255</v>
      </c>
    </row>
    <row r="24" spans="1:14" customFormat="1">
      <c r="A24" s="34" t="s">
        <v>284</v>
      </c>
      <c r="B24" s="47" t="s">
        <v>17</v>
      </c>
      <c r="C24" s="47" t="s">
        <v>285</v>
      </c>
      <c r="D24" s="27" t="s">
        <v>221</v>
      </c>
      <c r="F24" s="43" t="str">
        <f t="shared" si="4"/>
        <v>あ２０</v>
      </c>
      <c r="G24" s="43" t="str">
        <f t="shared" si="5"/>
        <v>成宮まき</v>
      </c>
      <c r="H24" s="35" t="s">
        <v>221</v>
      </c>
      <c r="I24" s="39" t="s">
        <v>167</v>
      </c>
      <c r="J24" s="46">
        <v>1970</v>
      </c>
      <c r="K24" s="37">
        <f t="shared" si="3"/>
        <v>50</v>
      </c>
      <c r="L24" s="43" t="str">
        <f t="shared" si="6"/>
        <v>OK</v>
      </c>
      <c r="M24" s="30" t="s">
        <v>227</v>
      </c>
    </row>
    <row r="25" spans="1:14" customFormat="1">
      <c r="A25" s="34" t="s">
        <v>286</v>
      </c>
      <c r="B25" s="47" t="s">
        <v>287</v>
      </c>
      <c r="C25" s="47" t="s">
        <v>288</v>
      </c>
      <c r="D25" s="27" t="s">
        <v>221</v>
      </c>
      <c r="F25" s="43" t="str">
        <f>A25</f>
        <v>あ２１</v>
      </c>
      <c r="G25" s="43" t="str">
        <f t="shared" si="5"/>
        <v>鹿取あつみ</v>
      </c>
      <c r="H25" s="35" t="s">
        <v>221</v>
      </c>
      <c r="I25" s="39" t="s">
        <v>167</v>
      </c>
      <c r="J25" s="46">
        <v>1955</v>
      </c>
      <c r="K25" s="37">
        <f t="shared" si="3"/>
        <v>65</v>
      </c>
      <c r="L25" s="43" t="str">
        <f t="shared" si="6"/>
        <v>OK</v>
      </c>
      <c r="M25" s="30" t="s">
        <v>263</v>
      </c>
    </row>
    <row r="26" spans="1:14" customFormat="1">
      <c r="A26" s="34" t="s">
        <v>289</v>
      </c>
      <c r="B26" s="30" t="s">
        <v>33</v>
      </c>
      <c r="C26" s="30" t="s">
        <v>290</v>
      </c>
      <c r="D26" s="27" t="s">
        <v>221</v>
      </c>
      <c r="F26" s="28" t="str">
        <f>A26</f>
        <v>あ２２</v>
      </c>
      <c r="G26" s="27" t="str">
        <f t="shared" si="5"/>
        <v>中村憲生</v>
      </c>
      <c r="H26" s="35" t="s">
        <v>221</v>
      </c>
      <c r="I26" s="35" t="s">
        <v>1</v>
      </c>
      <c r="J26" s="36">
        <v>1965</v>
      </c>
      <c r="K26" s="37">
        <f t="shared" si="3"/>
        <v>55</v>
      </c>
      <c r="L26" s="28" t="str">
        <f t="shared" si="6"/>
        <v>OK</v>
      </c>
      <c r="M26" s="30" t="s">
        <v>227</v>
      </c>
    </row>
    <row r="27" spans="1:14" customFormat="1">
      <c r="A27" s="34"/>
      <c r="B27" s="30"/>
      <c r="C27" s="30"/>
      <c r="D27" s="27"/>
      <c r="F27" s="28"/>
      <c r="G27" s="27"/>
      <c r="H27" s="35"/>
      <c r="I27" s="35"/>
      <c r="J27" s="36"/>
      <c r="K27" s="37"/>
      <c r="L27" s="28"/>
      <c r="M27" s="30"/>
    </row>
    <row r="28" spans="1:14" customFormat="1">
      <c r="A28" s="34"/>
      <c r="B28" s="30"/>
      <c r="C28" s="30"/>
      <c r="D28" s="27"/>
      <c r="F28" s="28"/>
      <c r="G28" s="27"/>
      <c r="H28" s="35"/>
      <c r="I28" s="35"/>
      <c r="J28" s="36"/>
      <c r="K28" s="37"/>
      <c r="L28" s="28"/>
      <c r="M28" s="30"/>
    </row>
    <row r="29" spans="1:14" customFormat="1">
      <c r="A29" s="34"/>
      <c r="B29" s="30"/>
      <c r="C29" s="30"/>
      <c r="D29" s="27"/>
      <c r="F29" s="28"/>
      <c r="G29" s="27"/>
      <c r="H29" s="35"/>
      <c r="I29" s="35"/>
      <c r="J29" s="36"/>
      <c r="K29" s="37"/>
      <c r="L29" s="28"/>
      <c r="M29" s="30"/>
    </row>
    <row r="30" spans="1:14" customFormat="1">
      <c r="A30" s="34"/>
      <c r="B30" s="30"/>
      <c r="C30" s="30"/>
      <c r="D30" s="27"/>
      <c r="F30" s="28"/>
      <c r="G30" s="27"/>
      <c r="H30" s="35"/>
      <c r="I30" s="35"/>
      <c r="J30" s="36"/>
      <c r="K30" s="37"/>
      <c r="L30" s="28"/>
      <c r="M30" s="30"/>
    </row>
    <row r="31" spans="1:14" customFormat="1">
      <c r="A31" s="34"/>
      <c r="B31" s="30"/>
      <c r="C31" s="30"/>
      <c r="D31" s="27"/>
      <c r="F31" s="28"/>
      <c r="G31" s="27"/>
      <c r="H31" s="35"/>
      <c r="I31" s="35"/>
      <c r="J31" s="36"/>
      <c r="K31" s="37"/>
      <c r="L31" s="28"/>
      <c r="M31" s="30"/>
    </row>
    <row r="32" spans="1:14" customFormat="1">
      <c r="A32" s="34"/>
      <c r="B32" s="30"/>
      <c r="C32" s="30"/>
      <c r="D32" s="27"/>
      <c r="F32" s="28"/>
      <c r="G32" s="27"/>
      <c r="H32" s="35"/>
      <c r="I32" s="35"/>
      <c r="J32" s="36"/>
      <c r="K32" s="33"/>
      <c r="L32" s="43" t="str">
        <f>IF(G32="","",IF(COUNTIF($G$15:$G$402,G32)&gt;1,"2重登録","OK"))</f>
        <v/>
      </c>
      <c r="M32" s="30"/>
    </row>
    <row r="33" spans="1:14" customFormat="1">
      <c r="A33" s="34"/>
      <c r="B33" s="785" t="s">
        <v>291</v>
      </c>
      <c r="C33" s="785"/>
      <c r="D33" s="786" t="s">
        <v>292</v>
      </c>
      <c r="E33" s="786"/>
      <c r="F33" s="786"/>
      <c r="G33" s="786"/>
      <c r="H33" s="27" t="s">
        <v>219</v>
      </c>
      <c r="I33" s="787" t="s">
        <v>220</v>
      </c>
      <c r="J33" s="787"/>
      <c r="K33" s="787"/>
      <c r="L33" s="28"/>
      <c r="M33" s="27"/>
      <c r="N33" s="27"/>
    </row>
    <row r="34" spans="1:14" customFormat="1">
      <c r="A34" s="34"/>
      <c r="B34" s="785"/>
      <c r="C34" s="785"/>
      <c r="D34" s="786"/>
      <c r="E34" s="786"/>
      <c r="F34" s="786"/>
      <c r="G34" s="786"/>
      <c r="H34" s="29">
        <f>COUNTIF($M$37:$N$65,"東近江市")</f>
        <v>1</v>
      </c>
      <c r="I34" s="788">
        <f>(H34/RIGHT(A65,2))</f>
        <v>3.4482758620689655E-2</v>
      </c>
      <c r="J34" s="788"/>
      <c r="K34" s="788"/>
      <c r="L34" s="28"/>
      <c r="M34" s="27"/>
      <c r="N34" s="27"/>
    </row>
    <row r="35" spans="1:14" customFormat="1">
      <c r="A35" s="34"/>
      <c r="B35" s="30" t="s">
        <v>293</v>
      </c>
      <c r="C35" s="30"/>
      <c r="D35" s="31" t="s">
        <v>222</v>
      </c>
      <c r="E35" s="27"/>
      <c r="F35" s="28"/>
      <c r="G35" s="27"/>
      <c r="H35" s="27"/>
      <c r="I35" s="27"/>
      <c r="J35" s="32"/>
      <c r="K35" s="33" t="str">
        <f>IF(J35="","",(2012-J35))</f>
        <v/>
      </c>
      <c r="L35" s="28"/>
      <c r="M35" s="27"/>
      <c r="N35" s="27"/>
    </row>
    <row r="36" spans="1:14" customFormat="1">
      <c r="A36" s="34"/>
      <c r="B36" s="789" t="s">
        <v>293</v>
      </c>
      <c r="C36" s="789"/>
      <c r="D36" s="27" t="s">
        <v>224</v>
      </c>
      <c r="E36" s="27"/>
      <c r="F36" s="28"/>
      <c r="G36" s="27"/>
      <c r="H36" s="27"/>
      <c r="I36" s="27"/>
      <c r="J36" s="32"/>
      <c r="K36" s="33" t="str">
        <f>IF(J36="","",(2012-J36))</f>
        <v/>
      </c>
      <c r="L36" s="28"/>
      <c r="M36" s="27"/>
      <c r="N36" s="27"/>
    </row>
    <row r="37" spans="1:14" s="40" customFormat="1">
      <c r="A37" s="34" t="s">
        <v>294</v>
      </c>
      <c r="B37" s="40" t="s">
        <v>295</v>
      </c>
      <c r="C37" s="40" t="s">
        <v>296</v>
      </c>
      <c r="D37" s="34" t="str">
        <f>$B$36</f>
        <v>アンヴァース</v>
      </c>
      <c r="E37" s="34"/>
      <c r="F37" s="48" t="str">
        <f t="shared" ref="F37:F65" si="7">A37</f>
        <v>あん０１</v>
      </c>
      <c r="G37" s="34" t="str">
        <f t="shared" ref="G37:G65" si="8">B37&amp;C37</f>
        <v>青木知里</v>
      </c>
      <c r="H37" s="49" t="str">
        <f>$B$36</f>
        <v>アンヴァース</v>
      </c>
      <c r="I37" s="49" t="s">
        <v>9</v>
      </c>
      <c r="J37" s="50">
        <v>1992</v>
      </c>
      <c r="K37" s="51">
        <f>IF(J37="","",(2020-J37))</f>
        <v>28</v>
      </c>
      <c r="L37" s="48" t="str">
        <f t="shared" ref="L37:L61" si="9">IF(G37="","",IF(COUNTIF($G$15:$G$659,G37)&gt;1,"2重登録","OK"))</f>
        <v>OK</v>
      </c>
      <c r="M37" s="34" t="s">
        <v>297</v>
      </c>
      <c r="N37" s="34"/>
    </row>
    <row r="38" spans="1:14" s="40" customFormat="1">
      <c r="A38" s="34" t="s">
        <v>298</v>
      </c>
      <c r="B38" s="40" t="s">
        <v>299</v>
      </c>
      <c r="C38" s="40" t="s">
        <v>300</v>
      </c>
      <c r="D38" s="34" t="str">
        <f t="shared" ref="D38:D65" si="10">$B$36</f>
        <v>アンヴァース</v>
      </c>
      <c r="E38" s="34"/>
      <c r="F38" s="48" t="str">
        <f t="shared" si="7"/>
        <v>あん０２</v>
      </c>
      <c r="G38" s="34" t="str">
        <f t="shared" si="8"/>
        <v>東佳菜子</v>
      </c>
      <c r="H38" s="49" t="str">
        <f t="shared" ref="H38:H65" si="11">$B$36</f>
        <v>アンヴァース</v>
      </c>
      <c r="I38" s="49" t="s">
        <v>9</v>
      </c>
      <c r="J38" s="50">
        <v>1987</v>
      </c>
      <c r="K38" s="51">
        <f>IF(J38="","",(2020-J38))</f>
        <v>33</v>
      </c>
      <c r="L38" s="48" t="str">
        <f t="shared" si="9"/>
        <v>OK</v>
      </c>
      <c r="M38" s="34" t="s">
        <v>301</v>
      </c>
      <c r="N38" s="34"/>
    </row>
    <row r="39" spans="1:14" s="40" customFormat="1">
      <c r="A39" s="34" t="s">
        <v>302</v>
      </c>
      <c r="B39" s="40" t="s">
        <v>303</v>
      </c>
      <c r="C39" s="40" t="s">
        <v>131</v>
      </c>
      <c r="D39" s="34" t="str">
        <f t="shared" si="10"/>
        <v>アンヴァース</v>
      </c>
      <c r="E39" s="34"/>
      <c r="F39" s="48" t="str">
        <f t="shared" si="7"/>
        <v>あん０３</v>
      </c>
      <c r="G39" s="34" t="str">
        <f t="shared" si="8"/>
        <v>梅森直美</v>
      </c>
      <c r="H39" s="49" t="str">
        <f t="shared" si="11"/>
        <v>アンヴァース</v>
      </c>
      <c r="I39" s="49" t="s">
        <v>167</v>
      </c>
      <c r="J39" s="50">
        <v>1976</v>
      </c>
      <c r="K39" s="51">
        <f>IF(J39="","",(2020-J39))</f>
        <v>44</v>
      </c>
      <c r="L39" s="48" t="str">
        <f t="shared" si="9"/>
        <v>OK</v>
      </c>
      <c r="M39" s="34" t="s">
        <v>304</v>
      </c>
      <c r="N39" s="34"/>
    </row>
    <row r="40" spans="1:14" s="40" customFormat="1">
      <c r="A40" s="34" t="s">
        <v>305</v>
      </c>
      <c r="B40" s="40" t="s">
        <v>306</v>
      </c>
      <c r="C40" s="40" t="s">
        <v>307</v>
      </c>
      <c r="D40" s="34" t="str">
        <f t="shared" si="10"/>
        <v>アンヴァース</v>
      </c>
      <c r="E40" s="34"/>
      <c r="F40" s="48" t="str">
        <f t="shared" si="7"/>
        <v>あん０４</v>
      </c>
      <c r="G40" s="34" t="str">
        <f t="shared" si="8"/>
        <v>片桐美里</v>
      </c>
      <c r="H40" s="49" t="str">
        <f t="shared" si="11"/>
        <v>アンヴァース</v>
      </c>
      <c r="I40" s="49" t="s">
        <v>167</v>
      </c>
      <c r="J40" s="50">
        <v>1977</v>
      </c>
      <c r="K40" s="51">
        <f>IF(J40="","",(2020-J40))</f>
        <v>43</v>
      </c>
      <c r="L40" s="48" t="str">
        <f t="shared" si="9"/>
        <v>OK</v>
      </c>
      <c r="M40" s="34" t="s">
        <v>227</v>
      </c>
      <c r="N40" s="34"/>
    </row>
    <row r="41" spans="1:14" s="40" customFormat="1">
      <c r="A41" s="34" t="s">
        <v>308</v>
      </c>
      <c r="B41" s="40" t="s">
        <v>309</v>
      </c>
      <c r="C41" s="40" t="s">
        <v>310</v>
      </c>
      <c r="D41" s="34" t="str">
        <f t="shared" si="10"/>
        <v>アンヴァース</v>
      </c>
      <c r="E41" s="34"/>
      <c r="F41" s="48" t="str">
        <f t="shared" si="7"/>
        <v>あん０５</v>
      </c>
      <c r="G41" s="34" t="str">
        <f t="shared" si="8"/>
        <v>末木久美子</v>
      </c>
      <c r="H41" s="49" t="str">
        <f t="shared" si="11"/>
        <v>アンヴァース</v>
      </c>
      <c r="I41" s="49" t="s">
        <v>9</v>
      </c>
      <c r="J41" s="50">
        <v>1969</v>
      </c>
      <c r="K41" s="51">
        <f t="shared" ref="K41:K65" si="12">IF(J41="","",(2020-J41))</f>
        <v>51</v>
      </c>
      <c r="L41" s="48" t="str">
        <f t="shared" si="9"/>
        <v>OK</v>
      </c>
      <c r="M41" s="34" t="s">
        <v>311</v>
      </c>
      <c r="N41" s="34"/>
    </row>
    <row r="42" spans="1:14" s="40" customFormat="1">
      <c r="A42" s="34" t="s">
        <v>312</v>
      </c>
      <c r="B42" s="40" t="s">
        <v>313</v>
      </c>
      <c r="C42" s="40" t="s">
        <v>314</v>
      </c>
      <c r="D42" s="34" t="str">
        <f t="shared" si="10"/>
        <v>アンヴァース</v>
      </c>
      <c r="E42" s="34"/>
      <c r="F42" s="48" t="str">
        <f t="shared" si="7"/>
        <v>あん０６</v>
      </c>
      <c r="G42" s="34" t="str">
        <f t="shared" si="8"/>
        <v>西野美恵</v>
      </c>
      <c r="H42" s="49" t="str">
        <f t="shared" si="11"/>
        <v>アンヴァース</v>
      </c>
      <c r="I42" s="49" t="s">
        <v>9</v>
      </c>
      <c r="J42" s="50">
        <v>1988</v>
      </c>
      <c r="K42" s="51">
        <f t="shared" si="12"/>
        <v>32</v>
      </c>
      <c r="L42" s="48" t="str">
        <f t="shared" si="9"/>
        <v>OK</v>
      </c>
      <c r="M42" s="34" t="s">
        <v>255</v>
      </c>
      <c r="N42" s="34"/>
    </row>
    <row r="43" spans="1:14">
      <c r="A43" s="34" t="s">
        <v>315</v>
      </c>
      <c r="B43" s="30" t="s">
        <v>316</v>
      </c>
      <c r="C43" s="30" t="s">
        <v>317</v>
      </c>
      <c r="D43" s="34" t="str">
        <f t="shared" si="10"/>
        <v>アンヴァース</v>
      </c>
      <c r="E43" s="34"/>
      <c r="F43" s="48" t="str">
        <f t="shared" si="7"/>
        <v>あん０７</v>
      </c>
      <c r="G43" s="34" t="str">
        <f t="shared" si="8"/>
        <v>津曲崇志</v>
      </c>
      <c r="H43" s="49" t="str">
        <f t="shared" si="11"/>
        <v>アンヴァース</v>
      </c>
      <c r="I43" s="35" t="s">
        <v>1</v>
      </c>
      <c r="J43" s="36">
        <v>1989</v>
      </c>
      <c r="K43" s="33">
        <f t="shared" si="12"/>
        <v>31</v>
      </c>
      <c r="L43" s="28" t="str">
        <f t="shared" si="9"/>
        <v>OK</v>
      </c>
      <c r="M43" s="34" t="s">
        <v>318</v>
      </c>
    </row>
    <row r="44" spans="1:14">
      <c r="A44" s="34" t="s">
        <v>319</v>
      </c>
      <c r="B44" s="30" t="s">
        <v>320</v>
      </c>
      <c r="C44" s="30" t="s">
        <v>321</v>
      </c>
      <c r="D44" s="34" t="str">
        <f t="shared" si="10"/>
        <v>アンヴァース</v>
      </c>
      <c r="E44" s="34"/>
      <c r="F44" s="48" t="str">
        <f t="shared" si="7"/>
        <v>あん０８</v>
      </c>
      <c r="G44" s="34" t="str">
        <f t="shared" si="8"/>
        <v>越智友基</v>
      </c>
      <c r="H44" s="49" t="str">
        <f t="shared" si="11"/>
        <v>アンヴァース</v>
      </c>
      <c r="I44" s="35" t="s">
        <v>92</v>
      </c>
      <c r="J44" s="36">
        <v>1987</v>
      </c>
      <c r="K44" s="33">
        <f t="shared" si="12"/>
        <v>33</v>
      </c>
      <c r="L44" s="28" t="str">
        <f t="shared" si="9"/>
        <v>OK</v>
      </c>
      <c r="M44" s="34" t="s">
        <v>322</v>
      </c>
    </row>
    <row r="45" spans="1:14">
      <c r="A45" s="34" t="s">
        <v>323</v>
      </c>
      <c r="B45" s="30" t="s">
        <v>324</v>
      </c>
      <c r="C45" s="30" t="s">
        <v>325</v>
      </c>
      <c r="D45" s="34" t="str">
        <f t="shared" si="10"/>
        <v>アンヴァース</v>
      </c>
      <c r="E45" s="34"/>
      <c r="F45" s="48" t="str">
        <f t="shared" si="7"/>
        <v>あん０９</v>
      </c>
      <c r="G45" s="34" t="str">
        <f t="shared" si="8"/>
        <v>辻本将士</v>
      </c>
      <c r="H45" s="49" t="str">
        <f t="shared" si="11"/>
        <v>アンヴァース</v>
      </c>
      <c r="I45" s="35" t="s">
        <v>92</v>
      </c>
      <c r="J45" s="36">
        <v>1986</v>
      </c>
      <c r="K45" s="33">
        <f t="shared" si="12"/>
        <v>34</v>
      </c>
      <c r="L45" s="28" t="str">
        <f t="shared" si="9"/>
        <v>OK</v>
      </c>
      <c r="M45" s="34" t="s">
        <v>322</v>
      </c>
    </row>
    <row r="46" spans="1:14">
      <c r="A46" s="34" t="s">
        <v>326</v>
      </c>
      <c r="B46" s="30" t="s">
        <v>148</v>
      </c>
      <c r="C46" s="30" t="s">
        <v>327</v>
      </c>
      <c r="D46" s="34" t="str">
        <f t="shared" si="10"/>
        <v>アンヴァース</v>
      </c>
      <c r="E46" s="34"/>
      <c r="F46" s="48" t="str">
        <f t="shared" si="7"/>
        <v>あん１０</v>
      </c>
      <c r="G46" s="34" t="str">
        <f t="shared" si="8"/>
        <v>原智則</v>
      </c>
      <c r="H46" s="49" t="str">
        <f t="shared" si="11"/>
        <v>アンヴァース</v>
      </c>
      <c r="I46" s="35" t="s">
        <v>328</v>
      </c>
      <c r="J46" s="36">
        <v>1969</v>
      </c>
      <c r="K46" s="33">
        <f t="shared" si="12"/>
        <v>51</v>
      </c>
      <c r="L46" s="28" t="str">
        <f t="shared" si="9"/>
        <v>OK</v>
      </c>
      <c r="M46" s="34" t="s">
        <v>301</v>
      </c>
    </row>
    <row r="47" spans="1:14">
      <c r="A47" s="34" t="s">
        <v>329</v>
      </c>
      <c r="B47" s="30" t="s">
        <v>330</v>
      </c>
      <c r="C47" s="30" t="s">
        <v>331</v>
      </c>
      <c r="D47" s="34" t="str">
        <f t="shared" si="10"/>
        <v>アンヴァース</v>
      </c>
      <c r="E47" s="34"/>
      <c r="F47" s="48" t="str">
        <f t="shared" si="7"/>
        <v>あん１１</v>
      </c>
      <c r="G47" s="34" t="str">
        <f t="shared" si="8"/>
        <v>石倉翔太</v>
      </c>
      <c r="H47" s="49" t="str">
        <f t="shared" si="11"/>
        <v>アンヴァース</v>
      </c>
      <c r="I47" s="35" t="s">
        <v>328</v>
      </c>
      <c r="J47" s="36">
        <v>1999</v>
      </c>
      <c r="K47" s="33">
        <f t="shared" si="12"/>
        <v>21</v>
      </c>
      <c r="L47" s="28" t="str">
        <f t="shared" si="9"/>
        <v>OK</v>
      </c>
      <c r="M47" s="34" t="s">
        <v>332</v>
      </c>
    </row>
    <row r="48" spans="1:14">
      <c r="A48" s="34" t="s">
        <v>333</v>
      </c>
      <c r="B48" s="30" t="s">
        <v>334</v>
      </c>
      <c r="C48" s="30" t="s">
        <v>335</v>
      </c>
      <c r="D48" s="34" t="str">
        <f t="shared" si="10"/>
        <v>アンヴァース</v>
      </c>
      <c r="E48" s="34"/>
      <c r="F48" s="48" t="str">
        <f t="shared" si="7"/>
        <v>あん１２</v>
      </c>
      <c r="G48" s="34" t="str">
        <f t="shared" si="8"/>
        <v>ピーターリーダー</v>
      </c>
      <c r="H48" s="49" t="str">
        <f t="shared" si="11"/>
        <v>アンヴァース</v>
      </c>
      <c r="I48" s="35" t="s">
        <v>328</v>
      </c>
      <c r="J48" s="36">
        <v>1981</v>
      </c>
      <c r="K48" s="33">
        <f t="shared" si="12"/>
        <v>39</v>
      </c>
      <c r="L48" s="28" t="str">
        <f t="shared" si="9"/>
        <v>OK</v>
      </c>
      <c r="M48" s="34" t="s">
        <v>332</v>
      </c>
    </row>
    <row r="49" spans="1:13">
      <c r="A49" s="34" t="s">
        <v>336</v>
      </c>
      <c r="B49" s="30" t="s">
        <v>337</v>
      </c>
      <c r="C49" s="30" t="s">
        <v>338</v>
      </c>
      <c r="D49" s="34" t="str">
        <f t="shared" si="10"/>
        <v>アンヴァース</v>
      </c>
      <c r="E49" s="34"/>
      <c r="F49" s="48" t="str">
        <f t="shared" si="7"/>
        <v>あん１３</v>
      </c>
      <c r="G49" s="34" t="str">
        <f t="shared" si="8"/>
        <v>鍋内雄樹</v>
      </c>
      <c r="H49" s="49" t="str">
        <f t="shared" si="11"/>
        <v>アンヴァース</v>
      </c>
      <c r="I49" s="35" t="s">
        <v>328</v>
      </c>
      <c r="J49" s="36">
        <v>1990</v>
      </c>
      <c r="K49" s="33">
        <f t="shared" si="12"/>
        <v>30</v>
      </c>
      <c r="L49" s="28" t="str">
        <f t="shared" si="9"/>
        <v>OK</v>
      </c>
      <c r="M49" s="34" t="s">
        <v>332</v>
      </c>
    </row>
    <row r="50" spans="1:13">
      <c r="A50" s="34" t="s">
        <v>339</v>
      </c>
      <c r="B50" s="52" t="s">
        <v>340</v>
      </c>
      <c r="C50" s="52" t="s">
        <v>341</v>
      </c>
      <c r="D50" s="34" t="str">
        <f t="shared" si="10"/>
        <v>アンヴァース</v>
      </c>
      <c r="E50" s="34"/>
      <c r="F50" s="48" t="str">
        <f t="shared" si="7"/>
        <v>あん１４</v>
      </c>
      <c r="G50" s="34" t="str">
        <f t="shared" si="8"/>
        <v>上津慶和</v>
      </c>
      <c r="H50" s="49" t="str">
        <f t="shared" si="11"/>
        <v>アンヴァース</v>
      </c>
      <c r="I50" s="35" t="s">
        <v>1</v>
      </c>
      <c r="J50" s="36">
        <v>1993</v>
      </c>
      <c r="K50" s="33">
        <f t="shared" si="12"/>
        <v>27</v>
      </c>
      <c r="L50" s="28" t="str">
        <f t="shared" si="9"/>
        <v>OK</v>
      </c>
      <c r="M50" s="34" t="s">
        <v>342</v>
      </c>
    </row>
    <row r="51" spans="1:13">
      <c r="A51" s="34" t="s">
        <v>343</v>
      </c>
      <c r="B51" s="52" t="s">
        <v>344</v>
      </c>
      <c r="C51" s="52" t="s">
        <v>345</v>
      </c>
      <c r="D51" s="34" t="str">
        <f t="shared" si="10"/>
        <v>アンヴァース</v>
      </c>
      <c r="E51" s="34"/>
      <c r="F51" s="48" t="str">
        <f t="shared" si="7"/>
        <v>あん１５</v>
      </c>
      <c r="G51" s="34" t="str">
        <f t="shared" si="8"/>
        <v>猪飼尚輝</v>
      </c>
      <c r="H51" s="49" t="str">
        <f t="shared" si="11"/>
        <v>アンヴァース</v>
      </c>
      <c r="I51" s="35" t="s">
        <v>1</v>
      </c>
      <c r="J51" s="36">
        <v>1997</v>
      </c>
      <c r="K51" s="33">
        <f t="shared" si="12"/>
        <v>23</v>
      </c>
      <c r="L51" s="28" t="str">
        <f t="shared" si="9"/>
        <v>OK</v>
      </c>
      <c r="M51" s="34" t="s">
        <v>342</v>
      </c>
    </row>
    <row r="52" spans="1:13">
      <c r="A52" s="34" t="s">
        <v>346</v>
      </c>
      <c r="B52" s="30" t="s">
        <v>93</v>
      </c>
      <c r="C52" s="30" t="s">
        <v>347</v>
      </c>
      <c r="D52" s="34" t="str">
        <f t="shared" si="10"/>
        <v>アンヴァース</v>
      </c>
      <c r="E52" s="34"/>
      <c r="F52" s="48" t="str">
        <f t="shared" si="7"/>
        <v>あん１６</v>
      </c>
      <c r="G52" s="34" t="str">
        <f t="shared" si="8"/>
        <v>岡栄介</v>
      </c>
      <c r="H52" s="49" t="str">
        <f t="shared" si="11"/>
        <v>アンヴァース</v>
      </c>
      <c r="I52" s="35" t="s">
        <v>1</v>
      </c>
      <c r="J52" s="36">
        <v>1996</v>
      </c>
      <c r="K52" s="33">
        <f t="shared" si="12"/>
        <v>24</v>
      </c>
      <c r="L52" s="28" t="str">
        <f t="shared" si="9"/>
        <v>OK</v>
      </c>
      <c r="M52" s="34" t="s">
        <v>230</v>
      </c>
    </row>
    <row r="53" spans="1:13">
      <c r="A53" s="34" t="s">
        <v>348</v>
      </c>
      <c r="B53" s="30" t="s">
        <v>349</v>
      </c>
      <c r="C53" s="30" t="s">
        <v>350</v>
      </c>
      <c r="D53" s="34" t="str">
        <f t="shared" si="10"/>
        <v>アンヴァース</v>
      </c>
      <c r="E53" s="34"/>
      <c r="F53" s="48" t="str">
        <f t="shared" si="7"/>
        <v>あん１７</v>
      </c>
      <c r="G53" s="34" t="str">
        <f t="shared" si="8"/>
        <v>西嶌達也</v>
      </c>
      <c r="H53" s="49" t="str">
        <f t="shared" si="11"/>
        <v>アンヴァース</v>
      </c>
      <c r="I53" s="35" t="s">
        <v>1</v>
      </c>
      <c r="J53" s="36">
        <v>1989</v>
      </c>
      <c r="K53" s="33">
        <f t="shared" si="12"/>
        <v>31</v>
      </c>
      <c r="L53" s="28" t="str">
        <f t="shared" si="9"/>
        <v>OK</v>
      </c>
      <c r="M53" s="34" t="s">
        <v>255</v>
      </c>
    </row>
    <row r="54" spans="1:13">
      <c r="A54" s="34" t="s">
        <v>351</v>
      </c>
      <c r="B54" s="30" t="s">
        <v>41</v>
      </c>
      <c r="C54" s="30" t="s">
        <v>352</v>
      </c>
      <c r="D54" s="34" t="str">
        <f t="shared" si="10"/>
        <v>アンヴァース</v>
      </c>
      <c r="E54" s="34"/>
      <c r="F54" s="48" t="str">
        <f t="shared" si="7"/>
        <v>あん１８</v>
      </c>
      <c r="G54" s="34" t="str">
        <f t="shared" si="8"/>
        <v>山本竜平</v>
      </c>
      <c r="H54" s="49" t="str">
        <f t="shared" si="11"/>
        <v>アンヴァース</v>
      </c>
      <c r="I54" s="35" t="s">
        <v>1</v>
      </c>
      <c r="J54" s="36">
        <v>1992</v>
      </c>
      <c r="K54" s="33">
        <f t="shared" si="12"/>
        <v>28</v>
      </c>
      <c r="L54" s="28" t="str">
        <f t="shared" si="9"/>
        <v>OK</v>
      </c>
      <c r="M54" s="34" t="s">
        <v>353</v>
      </c>
    </row>
    <row r="55" spans="1:13">
      <c r="A55" s="34" t="s">
        <v>354</v>
      </c>
      <c r="B55" s="30" t="s">
        <v>355</v>
      </c>
      <c r="C55" s="30" t="s">
        <v>356</v>
      </c>
      <c r="D55" s="34" t="str">
        <f t="shared" si="10"/>
        <v>アンヴァース</v>
      </c>
      <c r="E55" s="34"/>
      <c r="F55" s="48" t="str">
        <f t="shared" si="7"/>
        <v>あん１９</v>
      </c>
      <c r="G55" s="34" t="str">
        <f t="shared" si="8"/>
        <v>寺元翔太</v>
      </c>
      <c r="H55" s="49" t="str">
        <f t="shared" si="11"/>
        <v>アンヴァース</v>
      </c>
      <c r="I55" s="35" t="s">
        <v>328</v>
      </c>
      <c r="J55" s="36">
        <v>1993</v>
      </c>
      <c r="K55" s="33">
        <f t="shared" si="12"/>
        <v>27</v>
      </c>
      <c r="L55" s="28" t="str">
        <f t="shared" si="9"/>
        <v>OK</v>
      </c>
      <c r="M55" s="34" t="s">
        <v>353</v>
      </c>
    </row>
    <row r="56" spans="1:13">
      <c r="A56" s="34" t="s">
        <v>357</v>
      </c>
      <c r="B56" s="30" t="s">
        <v>306</v>
      </c>
      <c r="C56" s="30" t="s">
        <v>358</v>
      </c>
      <c r="D56" s="34" t="str">
        <f t="shared" si="10"/>
        <v>アンヴァース</v>
      </c>
      <c r="E56" s="34"/>
      <c r="F56" s="48" t="str">
        <f t="shared" si="7"/>
        <v>あん２０</v>
      </c>
      <c r="G56" s="34" t="str">
        <f t="shared" si="8"/>
        <v>片桐靖之</v>
      </c>
      <c r="H56" s="49" t="str">
        <f t="shared" si="11"/>
        <v>アンヴァース</v>
      </c>
      <c r="I56" s="35" t="s">
        <v>1</v>
      </c>
      <c r="J56" s="36">
        <v>1976</v>
      </c>
      <c r="K56" s="33">
        <f t="shared" si="12"/>
        <v>44</v>
      </c>
      <c r="L56" s="28" t="str">
        <f t="shared" si="9"/>
        <v>OK</v>
      </c>
      <c r="M56" s="34" t="s">
        <v>227</v>
      </c>
    </row>
    <row r="57" spans="1:13">
      <c r="A57" s="34" t="s">
        <v>359</v>
      </c>
      <c r="B57" s="30" t="s">
        <v>360</v>
      </c>
      <c r="C57" s="30" t="s">
        <v>361</v>
      </c>
      <c r="D57" s="34" t="str">
        <f t="shared" si="10"/>
        <v>アンヴァース</v>
      </c>
      <c r="E57" s="34"/>
      <c r="F57" s="48" t="str">
        <f t="shared" si="7"/>
        <v>あん２１</v>
      </c>
      <c r="G57" s="34" t="str">
        <f t="shared" si="8"/>
        <v>鈴木智彦</v>
      </c>
      <c r="H57" s="49" t="str">
        <f t="shared" si="11"/>
        <v>アンヴァース</v>
      </c>
      <c r="I57" s="35" t="s">
        <v>328</v>
      </c>
      <c r="J57" s="36">
        <v>1981</v>
      </c>
      <c r="K57" s="33">
        <f t="shared" si="12"/>
        <v>39</v>
      </c>
      <c r="L57" s="28" t="str">
        <f t="shared" si="9"/>
        <v>OK</v>
      </c>
      <c r="M57" s="34" t="s">
        <v>362</v>
      </c>
    </row>
    <row r="58" spans="1:13">
      <c r="A58" s="34" t="s">
        <v>363</v>
      </c>
      <c r="B58" s="52" t="s">
        <v>364</v>
      </c>
      <c r="C58" s="52" t="s">
        <v>365</v>
      </c>
      <c r="D58" s="34" t="str">
        <f t="shared" si="10"/>
        <v>アンヴァース</v>
      </c>
      <c r="E58" s="34"/>
      <c r="F58" s="48" t="str">
        <f t="shared" si="7"/>
        <v>あん２２</v>
      </c>
      <c r="G58" s="34" t="str">
        <f t="shared" si="8"/>
        <v>島田洋平</v>
      </c>
      <c r="H58" s="49" t="str">
        <f t="shared" si="11"/>
        <v>アンヴァース</v>
      </c>
      <c r="I58" s="35" t="s">
        <v>1</v>
      </c>
      <c r="J58" s="36">
        <v>1986</v>
      </c>
      <c r="K58" s="33">
        <f t="shared" si="12"/>
        <v>34</v>
      </c>
      <c r="L58" s="28" t="str">
        <f t="shared" si="9"/>
        <v>OK</v>
      </c>
      <c r="M58" s="34" t="s">
        <v>255</v>
      </c>
    </row>
    <row r="59" spans="1:13">
      <c r="A59" s="34" t="s">
        <v>366</v>
      </c>
      <c r="B59" s="52" t="s">
        <v>367</v>
      </c>
      <c r="C59" s="52" t="s">
        <v>368</v>
      </c>
      <c r="D59" s="34" t="str">
        <f t="shared" si="10"/>
        <v>アンヴァース</v>
      </c>
      <c r="E59" s="34"/>
      <c r="F59" s="48" t="str">
        <f t="shared" si="7"/>
        <v>あん２３</v>
      </c>
      <c r="G59" s="34" t="str">
        <f t="shared" si="8"/>
        <v>宮林優至</v>
      </c>
      <c r="H59" s="49" t="str">
        <f t="shared" si="11"/>
        <v>アンヴァース</v>
      </c>
      <c r="I59" s="35" t="s">
        <v>1</v>
      </c>
      <c r="J59" s="36">
        <v>1992</v>
      </c>
      <c r="K59" s="33">
        <f t="shared" si="12"/>
        <v>28</v>
      </c>
      <c r="L59" s="28" t="str">
        <f t="shared" si="9"/>
        <v>OK</v>
      </c>
      <c r="M59" s="40" t="s">
        <v>275</v>
      </c>
    </row>
    <row r="60" spans="1:13">
      <c r="A60" s="34" t="s">
        <v>369</v>
      </c>
      <c r="B60" s="52" t="s">
        <v>90</v>
      </c>
      <c r="C60" s="52" t="s">
        <v>370</v>
      </c>
      <c r="D60" s="34" t="str">
        <f t="shared" si="10"/>
        <v>アンヴァース</v>
      </c>
      <c r="E60" s="34"/>
      <c r="F60" s="48" t="str">
        <f t="shared" si="7"/>
        <v>あん２４</v>
      </c>
      <c r="G60" s="34" t="str">
        <f t="shared" si="8"/>
        <v>福島茂嘉</v>
      </c>
      <c r="H60" s="49" t="str">
        <f t="shared" si="11"/>
        <v>アンヴァース</v>
      </c>
      <c r="I60" s="35" t="s">
        <v>1</v>
      </c>
      <c r="J60" s="36">
        <v>1978</v>
      </c>
      <c r="K60" s="33">
        <f t="shared" si="12"/>
        <v>42</v>
      </c>
      <c r="L60" s="28" t="str">
        <f t="shared" si="9"/>
        <v>OK</v>
      </c>
      <c r="M60" s="34" t="s">
        <v>230</v>
      </c>
    </row>
    <row r="61" spans="1:13">
      <c r="A61" s="34" t="s">
        <v>371</v>
      </c>
      <c r="B61" s="52" t="s">
        <v>372</v>
      </c>
      <c r="C61" s="52" t="s">
        <v>250</v>
      </c>
      <c r="D61" s="34" t="str">
        <f t="shared" si="10"/>
        <v>アンヴァース</v>
      </c>
      <c r="E61" s="34"/>
      <c r="F61" s="48" t="str">
        <f t="shared" si="7"/>
        <v>あん２５</v>
      </c>
      <c r="G61" s="34" t="str">
        <f t="shared" si="8"/>
        <v>橋爪崇</v>
      </c>
      <c r="H61" s="49" t="str">
        <f t="shared" si="11"/>
        <v>アンヴァース</v>
      </c>
      <c r="I61" s="35" t="s">
        <v>1</v>
      </c>
      <c r="J61" s="36">
        <v>1999</v>
      </c>
      <c r="K61" s="33">
        <f t="shared" si="12"/>
        <v>21</v>
      </c>
      <c r="L61" s="28" t="str">
        <f t="shared" si="9"/>
        <v>OK</v>
      </c>
      <c r="M61" s="34" t="s">
        <v>373</v>
      </c>
    </row>
    <row r="62" spans="1:13">
      <c r="A62" s="34" t="s">
        <v>374</v>
      </c>
      <c r="B62" s="53" t="s">
        <v>375</v>
      </c>
      <c r="C62" s="53" t="s">
        <v>376</v>
      </c>
      <c r="D62" s="34" t="str">
        <f t="shared" si="10"/>
        <v>アンヴァース</v>
      </c>
      <c r="E62" s="54"/>
      <c r="F62" s="48" t="str">
        <f t="shared" si="7"/>
        <v>あん２６</v>
      </c>
      <c r="G62" s="54" t="str">
        <f t="shared" si="8"/>
        <v>松村友喜</v>
      </c>
      <c r="H62" s="49" t="str">
        <f t="shared" si="11"/>
        <v>アンヴァース</v>
      </c>
      <c r="I62" s="55" t="s">
        <v>1</v>
      </c>
      <c r="J62" s="56">
        <v>1988</v>
      </c>
      <c r="K62" s="57">
        <f t="shared" si="12"/>
        <v>32</v>
      </c>
      <c r="L62" s="58" t="str">
        <f>IF(G62="","",IF(COUNTIF($G$16:$G$679,G62)&gt;1,"2重登録","OK"))</f>
        <v>OK</v>
      </c>
      <c r="M62" s="59" t="s">
        <v>227</v>
      </c>
    </row>
    <row r="63" spans="1:13">
      <c r="A63" s="34" t="s">
        <v>377</v>
      </c>
      <c r="B63" s="53" t="s">
        <v>378</v>
      </c>
      <c r="C63" s="53" t="s">
        <v>379</v>
      </c>
      <c r="D63" s="34" t="str">
        <f t="shared" si="10"/>
        <v>アンヴァース</v>
      </c>
      <c r="E63" s="54"/>
      <c r="F63" s="48" t="str">
        <f t="shared" si="7"/>
        <v>あん２７</v>
      </c>
      <c r="G63" s="54" t="str">
        <f t="shared" si="8"/>
        <v>田内孝幸</v>
      </c>
      <c r="H63" s="49" t="str">
        <f t="shared" si="11"/>
        <v>アンヴァース</v>
      </c>
      <c r="I63" s="55" t="s">
        <v>1</v>
      </c>
      <c r="J63" s="56">
        <v>1980</v>
      </c>
      <c r="K63" s="57">
        <f t="shared" si="12"/>
        <v>40</v>
      </c>
      <c r="L63" s="58" t="str">
        <f>IF(G63="","",IF(COUNTIF($G$16:$G$679,G63)&gt;1,"2重登録","OK"))</f>
        <v>OK</v>
      </c>
      <c r="M63" s="59" t="s">
        <v>362</v>
      </c>
    </row>
    <row r="64" spans="1:13">
      <c r="A64" s="34" t="s">
        <v>380</v>
      </c>
      <c r="B64" s="53" t="s">
        <v>381</v>
      </c>
      <c r="C64" s="53" t="s">
        <v>382</v>
      </c>
      <c r="D64" s="34" t="str">
        <f t="shared" si="10"/>
        <v>アンヴァース</v>
      </c>
      <c r="E64" s="54"/>
      <c r="F64" s="48" t="str">
        <f t="shared" si="7"/>
        <v>あん２８</v>
      </c>
      <c r="G64" s="54" t="str">
        <f t="shared" si="8"/>
        <v>松尾紳司</v>
      </c>
      <c r="H64" s="49" t="str">
        <f t="shared" si="11"/>
        <v>アンヴァース</v>
      </c>
      <c r="I64" s="55" t="s">
        <v>1</v>
      </c>
      <c r="J64" s="56">
        <v>1983</v>
      </c>
      <c r="K64" s="57">
        <f t="shared" si="12"/>
        <v>37</v>
      </c>
      <c r="L64" s="58" t="str">
        <f>IF(G64="","",IF(COUNTIF($G$16:$G$679,G64)&gt;1,"2重登録","OK"))</f>
        <v>OK</v>
      </c>
      <c r="M64" s="59" t="s">
        <v>383</v>
      </c>
    </row>
    <row r="65" spans="1:13">
      <c r="A65" s="34" t="s">
        <v>384</v>
      </c>
      <c r="B65" s="60" t="s">
        <v>381</v>
      </c>
      <c r="C65" s="60" t="s">
        <v>385</v>
      </c>
      <c r="D65" s="34" t="str">
        <f t="shared" si="10"/>
        <v>アンヴァース</v>
      </c>
      <c r="E65" s="61"/>
      <c r="F65" s="48" t="str">
        <f t="shared" si="7"/>
        <v>あん２９</v>
      </c>
      <c r="G65" s="59" t="str">
        <f t="shared" si="8"/>
        <v>松尾阿由子</v>
      </c>
      <c r="H65" s="49" t="str">
        <f t="shared" si="11"/>
        <v>アンヴァース</v>
      </c>
      <c r="I65" s="62" t="s">
        <v>167</v>
      </c>
      <c r="J65" s="63">
        <v>1987</v>
      </c>
      <c r="K65" s="64">
        <f t="shared" si="12"/>
        <v>33</v>
      </c>
      <c r="L65" s="65" t="str">
        <f>IF(G65="","",IF(COUNTIF($G$16:$G$679,G65)&gt;1,"2重登録","OK"))</f>
        <v>OK</v>
      </c>
      <c r="M65" s="59" t="s">
        <v>383</v>
      </c>
    </row>
    <row r="66" spans="1:13">
      <c r="B66" s="52"/>
      <c r="C66" s="52"/>
      <c r="F66" s="28"/>
      <c r="H66" s="35"/>
      <c r="I66" s="35"/>
      <c r="J66" s="36"/>
      <c r="K66" s="33"/>
      <c r="L66" s="28"/>
      <c r="M66" s="34"/>
    </row>
    <row r="67" spans="1:13">
      <c r="B67" s="52"/>
      <c r="C67" s="52"/>
      <c r="F67" s="28"/>
      <c r="H67" s="35"/>
      <c r="I67" s="35"/>
      <c r="J67" s="36"/>
      <c r="K67" s="33"/>
      <c r="L67" s="28"/>
      <c r="M67" s="34"/>
    </row>
    <row r="68" spans="1:13">
      <c r="B68" s="52"/>
      <c r="C68" s="52"/>
      <c r="F68" s="28"/>
      <c r="H68" s="35"/>
      <c r="I68" s="35"/>
      <c r="J68" s="36"/>
      <c r="K68" s="33"/>
      <c r="L68" s="28"/>
      <c r="M68" s="34"/>
    </row>
    <row r="69" spans="1:13">
      <c r="B69" s="52"/>
      <c r="C69" s="52"/>
      <c r="F69" s="28"/>
      <c r="H69" s="35"/>
      <c r="I69" s="35"/>
      <c r="J69" s="36"/>
      <c r="K69" s="33"/>
      <c r="L69" s="28"/>
      <c r="M69" s="34"/>
    </row>
    <row r="70" spans="1:13" s="69" customFormat="1">
      <c r="A70" s="66"/>
      <c r="B70" s="791" t="s">
        <v>386</v>
      </c>
      <c r="C70" s="791"/>
      <c r="D70" s="792" t="s">
        <v>387</v>
      </c>
      <c r="E70" s="792"/>
      <c r="F70" s="792"/>
      <c r="G70" s="792"/>
      <c r="H70" s="27" t="s">
        <v>388</v>
      </c>
      <c r="I70" s="787" t="s">
        <v>389</v>
      </c>
      <c r="J70" s="787"/>
      <c r="K70" s="787"/>
      <c r="L70" s="67"/>
      <c r="M70" s="68"/>
    </row>
    <row r="71" spans="1:13" s="69" customFormat="1">
      <c r="A71" s="66"/>
      <c r="B71" s="791"/>
      <c r="C71" s="791"/>
      <c r="D71" s="792"/>
      <c r="E71" s="792"/>
      <c r="F71" s="792"/>
      <c r="G71" s="792"/>
      <c r="H71" s="29">
        <f>COUNTIF(M74:M114,"東近江市")</f>
        <v>17</v>
      </c>
      <c r="I71" s="788">
        <f>(H71/RIGHT(A114,2))</f>
        <v>0.41463414634146339</v>
      </c>
      <c r="J71" s="788"/>
      <c r="K71" s="788"/>
      <c r="L71" s="67"/>
      <c r="M71" s="68"/>
    </row>
    <row r="72" spans="1:13">
      <c r="B72" s="30" t="s">
        <v>390</v>
      </c>
      <c r="C72" s="30"/>
      <c r="D72" s="35" t="s">
        <v>222</v>
      </c>
      <c r="F72" s="28">
        <f>A72</f>
        <v>0</v>
      </c>
      <c r="K72" s="37"/>
      <c r="L72" s="67"/>
    </row>
    <row r="73" spans="1:13">
      <c r="B73" s="789" t="s">
        <v>391</v>
      </c>
      <c r="C73" s="789"/>
      <c r="D73" s="27" t="s">
        <v>224</v>
      </c>
      <c r="F73" s="28">
        <f>A73</f>
        <v>0</v>
      </c>
      <c r="G73" s="27" t="str">
        <f>B73&amp;C73</f>
        <v>京セラTC</v>
      </c>
      <c r="K73" s="37"/>
      <c r="L73" s="67"/>
    </row>
    <row r="74" spans="1:13" s="72" customFormat="1">
      <c r="A74" s="34" t="s">
        <v>392</v>
      </c>
      <c r="B74" s="70" t="s">
        <v>393</v>
      </c>
      <c r="C74" s="70" t="s">
        <v>394</v>
      </c>
      <c r="D74" s="30" t="s">
        <v>38</v>
      </c>
      <c r="E74" s="27"/>
      <c r="F74" s="67" t="str">
        <f>A74</f>
        <v>き０１</v>
      </c>
      <c r="G74" s="27" t="str">
        <f>B74&amp;C74</f>
        <v>赤木拓</v>
      </c>
      <c r="H74" s="30" t="s">
        <v>36</v>
      </c>
      <c r="I74" s="30" t="s">
        <v>1</v>
      </c>
      <c r="J74" s="36">
        <v>1980</v>
      </c>
      <c r="K74" s="37">
        <f>IF(J74="","",(2020-J74))</f>
        <v>40</v>
      </c>
      <c r="L74" s="28" t="str">
        <f t="shared" ref="L74:L112" si="13">IF(G74="","",IF(COUNTIF($G$15:$G$406,G74)&gt;1,"2重登録","OK"))</f>
        <v>OK</v>
      </c>
      <c r="M74" s="71" t="s">
        <v>395</v>
      </c>
    </row>
    <row r="75" spans="1:13" s="72" customFormat="1">
      <c r="A75" s="34" t="s">
        <v>396</v>
      </c>
      <c r="B75" s="39" t="s">
        <v>397</v>
      </c>
      <c r="C75" s="39" t="s">
        <v>398</v>
      </c>
      <c r="D75" s="30" t="s">
        <v>38</v>
      </c>
      <c r="E75" s="27"/>
      <c r="F75" s="67" t="str">
        <f t="shared" ref="F75:F114" si="14">A75</f>
        <v>き０２</v>
      </c>
      <c r="G75" s="38" t="str">
        <f>B75&amp;C75</f>
        <v>浅田亜祐子</v>
      </c>
      <c r="H75" s="30" t="s">
        <v>36</v>
      </c>
      <c r="I75" s="30" t="s">
        <v>96</v>
      </c>
      <c r="J75" s="36">
        <v>1984</v>
      </c>
      <c r="K75" s="37">
        <f t="shared" ref="K75:K114" si="15">IF(J75="","",(2020-J75))</f>
        <v>36</v>
      </c>
      <c r="L75" s="28" t="str">
        <f t="shared" si="13"/>
        <v>OK</v>
      </c>
      <c r="M75" s="71" t="s">
        <v>373</v>
      </c>
    </row>
    <row r="76" spans="1:13" s="73" customFormat="1">
      <c r="A76" s="34" t="s">
        <v>399</v>
      </c>
      <c r="B76" s="35" t="s">
        <v>400</v>
      </c>
      <c r="C76" s="35" t="s">
        <v>401</v>
      </c>
      <c r="D76" s="30" t="s">
        <v>38</v>
      </c>
      <c r="E76" s="27"/>
      <c r="F76" s="67" t="str">
        <f t="shared" si="14"/>
        <v>き０３</v>
      </c>
      <c r="G76" s="27" t="str">
        <f>B76&amp;C76</f>
        <v>井澤　匡志</v>
      </c>
      <c r="H76" s="30" t="s">
        <v>36</v>
      </c>
      <c r="I76" s="30" t="s">
        <v>1</v>
      </c>
      <c r="J76" s="36">
        <v>1967</v>
      </c>
      <c r="K76" s="37">
        <f t="shared" si="15"/>
        <v>53</v>
      </c>
      <c r="L76" s="28" t="str">
        <f t="shared" si="13"/>
        <v>OK</v>
      </c>
      <c r="M76" s="71" t="s">
        <v>402</v>
      </c>
    </row>
    <row r="77" spans="1:13" s="73" customFormat="1">
      <c r="A77" s="34" t="s">
        <v>403</v>
      </c>
      <c r="B77" s="70" t="s">
        <v>404</v>
      </c>
      <c r="C77" s="35" t="s">
        <v>405</v>
      </c>
      <c r="D77" s="30" t="s">
        <v>38</v>
      </c>
      <c r="E77" s="27"/>
      <c r="F77" s="67" t="str">
        <f t="shared" si="14"/>
        <v>き０４</v>
      </c>
      <c r="G77" s="27" t="s">
        <v>406</v>
      </c>
      <c r="H77" s="30" t="s">
        <v>36</v>
      </c>
      <c r="I77" s="30" t="s">
        <v>1</v>
      </c>
      <c r="J77" s="36">
        <v>1993</v>
      </c>
      <c r="K77" s="37">
        <f t="shared" si="15"/>
        <v>27</v>
      </c>
      <c r="L77" s="28" t="str">
        <f t="shared" si="13"/>
        <v>OK</v>
      </c>
      <c r="M77" s="71" t="s">
        <v>407</v>
      </c>
    </row>
    <row r="78" spans="1:13" s="72" customFormat="1">
      <c r="A78" s="34" t="s">
        <v>408</v>
      </c>
      <c r="B78" s="35" t="s">
        <v>409</v>
      </c>
      <c r="C78" s="35" t="s">
        <v>410</v>
      </c>
      <c r="D78" s="30" t="s">
        <v>38</v>
      </c>
      <c r="E78" s="27"/>
      <c r="F78" s="67" t="str">
        <f t="shared" si="14"/>
        <v>き０５</v>
      </c>
      <c r="G78" s="27" t="str">
        <f t="shared" ref="G78:G114" si="16">B78&amp;C78</f>
        <v>一色翼</v>
      </c>
      <c r="H78" s="30" t="s">
        <v>36</v>
      </c>
      <c r="I78" s="30" t="s">
        <v>1</v>
      </c>
      <c r="J78" s="36">
        <v>1984</v>
      </c>
      <c r="K78" s="37">
        <f t="shared" si="15"/>
        <v>36</v>
      </c>
      <c r="L78" s="28" t="str">
        <f t="shared" si="13"/>
        <v>OK</v>
      </c>
      <c r="M78" s="71" t="s">
        <v>407</v>
      </c>
    </row>
    <row r="79" spans="1:13" s="72" customFormat="1">
      <c r="A79" s="34" t="s">
        <v>411</v>
      </c>
      <c r="B79" s="35" t="s">
        <v>65</v>
      </c>
      <c r="C79" s="35" t="s">
        <v>66</v>
      </c>
      <c r="D79" s="30" t="s">
        <v>38</v>
      </c>
      <c r="E79" s="27"/>
      <c r="F79" s="67" t="str">
        <f t="shared" si="14"/>
        <v>き０６</v>
      </c>
      <c r="G79" s="27" t="str">
        <f t="shared" si="16"/>
        <v>牛尾紳之介</v>
      </c>
      <c r="H79" s="30" t="s">
        <v>36</v>
      </c>
      <c r="I79" s="30" t="s">
        <v>1</v>
      </c>
      <c r="J79" s="36">
        <v>1984</v>
      </c>
      <c r="K79" s="37">
        <f t="shared" si="15"/>
        <v>36</v>
      </c>
      <c r="L79" s="28" t="str">
        <f t="shared" si="13"/>
        <v>OK</v>
      </c>
      <c r="M79" s="71" t="s">
        <v>275</v>
      </c>
    </row>
    <row r="80" spans="1:13" s="72" customFormat="1">
      <c r="A80" s="34" t="s">
        <v>412</v>
      </c>
      <c r="B80" s="70" t="s">
        <v>413</v>
      </c>
      <c r="C80" s="35" t="s">
        <v>91</v>
      </c>
      <c r="D80" s="30" t="s">
        <v>38</v>
      </c>
      <c r="E80" s="27"/>
      <c r="F80" s="67" t="str">
        <f t="shared" si="14"/>
        <v>き０７</v>
      </c>
      <c r="G80" s="27" t="str">
        <f t="shared" si="16"/>
        <v>大河原豊</v>
      </c>
      <c r="H80" s="30" t="s">
        <v>36</v>
      </c>
      <c r="I80" s="30" t="s">
        <v>1</v>
      </c>
      <c r="J80" s="36">
        <v>1991</v>
      </c>
      <c r="K80" s="37">
        <f t="shared" si="15"/>
        <v>29</v>
      </c>
      <c r="L80" s="28" t="str">
        <f t="shared" si="13"/>
        <v>OK</v>
      </c>
      <c r="M80" s="71" t="s">
        <v>275</v>
      </c>
    </row>
    <row r="81" spans="1:15" s="72" customFormat="1">
      <c r="A81" s="34" t="s">
        <v>414</v>
      </c>
      <c r="B81" s="70" t="s">
        <v>44</v>
      </c>
      <c r="C81" s="70" t="s">
        <v>45</v>
      </c>
      <c r="D81" s="30" t="s">
        <v>38</v>
      </c>
      <c r="E81" s="27"/>
      <c r="F81" s="67" t="str">
        <f t="shared" si="14"/>
        <v>き０８</v>
      </c>
      <c r="G81" s="27" t="str">
        <f t="shared" si="16"/>
        <v>太田圭亮</v>
      </c>
      <c r="H81" s="30" t="s">
        <v>36</v>
      </c>
      <c r="I81" s="30" t="s">
        <v>1</v>
      </c>
      <c r="J81" s="36">
        <v>1981</v>
      </c>
      <c r="K81" s="37">
        <f t="shared" si="15"/>
        <v>39</v>
      </c>
      <c r="L81" s="28" t="str">
        <f t="shared" si="13"/>
        <v>OK</v>
      </c>
      <c r="M81" s="71" t="s">
        <v>395</v>
      </c>
    </row>
    <row r="82" spans="1:15" s="72" customFormat="1">
      <c r="A82" s="34" t="s">
        <v>415</v>
      </c>
      <c r="B82" s="35" t="s">
        <v>2</v>
      </c>
      <c r="C82" s="35" t="s">
        <v>63</v>
      </c>
      <c r="D82" s="30" t="s">
        <v>38</v>
      </c>
      <c r="E82" s="27"/>
      <c r="F82" s="67" t="str">
        <f t="shared" si="14"/>
        <v>き０９</v>
      </c>
      <c r="G82" s="27" t="str">
        <f t="shared" si="16"/>
        <v>岡本　彰</v>
      </c>
      <c r="H82" s="30" t="s">
        <v>36</v>
      </c>
      <c r="I82" s="30" t="s">
        <v>1</v>
      </c>
      <c r="J82" s="36">
        <v>1986</v>
      </c>
      <c r="K82" s="37">
        <f t="shared" si="15"/>
        <v>34</v>
      </c>
      <c r="L82" s="28" t="str">
        <f t="shared" si="13"/>
        <v>OK</v>
      </c>
      <c r="M82" s="71" t="s">
        <v>395</v>
      </c>
    </row>
    <row r="83" spans="1:15" s="1" customFormat="1">
      <c r="A83" s="34" t="s">
        <v>416</v>
      </c>
      <c r="B83" s="74" t="s">
        <v>72</v>
      </c>
      <c r="C83" s="74" t="s">
        <v>417</v>
      </c>
      <c r="D83" s="30" t="s">
        <v>418</v>
      </c>
      <c r="F83" s="67" t="str">
        <f t="shared" si="14"/>
        <v>き１０</v>
      </c>
      <c r="G83" s="40" t="str">
        <f t="shared" si="16"/>
        <v>清水真理子</v>
      </c>
      <c r="H83" s="30" t="s">
        <v>36</v>
      </c>
      <c r="I83" s="30" t="s">
        <v>96</v>
      </c>
      <c r="J83" s="36">
        <v>1990</v>
      </c>
      <c r="K83" s="37">
        <f t="shared" si="15"/>
        <v>30</v>
      </c>
      <c r="L83" s="28" t="str">
        <f t="shared" si="13"/>
        <v>OK</v>
      </c>
      <c r="M83" s="27" t="s">
        <v>419</v>
      </c>
    </row>
    <row r="84" spans="1:15" s="72" customFormat="1">
      <c r="A84" s="34" t="s">
        <v>420</v>
      </c>
      <c r="B84" s="70" t="s">
        <v>4</v>
      </c>
      <c r="C84" s="70" t="s">
        <v>37</v>
      </c>
      <c r="D84" s="30" t="s">
        <v>38</v>
      </c>
      <c r="E84" s="27"/>
      <c r="F84" s="67" t="str">
        <f t="shared" si="14"/>
        <v>き１１</v>
      </c>
      <c r="G84" s="27" t="str">
        <f t="shared" si="16"/>
        <v>片岡春己</v>
      </c>
      <c r="H84" s="30" t="s">
        <v>39</v>
      </c>
      <c r="I84" s="30" t="s">
        <v>1</v>
      </c>
      <c r="J84" s="36">
        <v>1953</v>
      </c>
      <c r="K84" s="37">
        <f t="shared" si="15"/>
        <v>67</v>
      </c>
      <c r="L84" s="28" t="str">
        <f t="shared" si="13"/>
        <v>OK</v>
      </c>
      <c r="M84" s="71" t="s">
        <v>275</v>
      </c>
    </row>
    <row r="85" spans="1:15" s="1" customFormat="1">
      <c r="A85" s="34" t="s">
        <v>421</v>
      </c>
      <c r="B85" s="52" t="s">
        <v>422</v>
      </c>
      <c r="C85" s="52" t="s">
        <v>423</v>
      </c>
      <c r="D85" s="27" t="s">
        <v>418</v>
      </c>
      <c r="E85" s="27"/>
      <c r="F85" s="67" t="str">
        <f t="shared" si="14"/>
        <v>き１２</v>
      </c>
      <c r="G85" s="27" t="str">
        <f t="shared" si="16"/>
        <v>片渕友結</v>
      </c>
      <c r="H85" s="30" t="s">
        <v>36</v>
      </c>
      <c r="I85" s="35" t="s">
        <v>96</v>
      </c>
      <c r="J85" s="36">
        <v>2000</v>
      </c>
      <c r="K85" s="37">
        <f t="shared" si="15"/>
        <v>20</v>
      </c>
      <c r="L85" s="28" t="str">
        <f t="shared" si="13"/>
        <v>OK</v>
      </c>
      <c r="M85" s="27" t="s">
        <v>373</v>
      </c>
    </row>
    <row r="86" spans="1:15" s="72" customFormat="1">
      <c r="A86" s="34" t="s">
        <v>424</v>
      </c>
      <c r="B86" s="75" t="s">
        <v>425</v>
      </c>
      <c r="C86" s="76" t="s">
        <v>426</v>
      </c>
      <c r="D86" s="30" t="s">
        <v>38</v>
      </c>
      <c r="E86" s="27"/>
      <c r="F86" s="67" t="str">
        <f t="shared" si="14"/>
        <v>き１３</v>
      </c>
      <c r="G86" s="40" t="str">
        <f t="shared" si="16"/>
        <v>菊井鈴夏</v>
      </c>
      <c r="H86" s="30" t="s">
        <v>39</v>
      </c>
      <c r="I86" s="30" t="s">
        <v>96</v>
      </c>
      <c r="J86" s="36">
        <v>1997</v>
      </c>
      <c r="K86" s="37">
        <f t="shared" si="15"/>
        <v>23</v>
      </c>
      <c r="L86" s="28" t="str">
        <f t="shared" si="13"/>
        <v>OK</v>
      </c>
      <c r="M86" s="71" t="s">
        <v>427</v>
      </c>
    </row>
    <row r="87" spans="1:15" s="72" customFormat="1">
      <c r="A87" s="34" t="s">
        <v>428</v>
      </c>
      <c r="B87" s="70" t="s">
        <v>53</v>
      </c>
      <c r="C87" s="35" t="s">
        <v>54</v>
      </c>
      <c r="D87" s="30" t="s">
        <v>38</v>
      </c>
      <c r="E87" s="27"/>
      <c r="F87" s="67" t="str">
        <f t="shared" si="14"/>
        <v>き１４</v>
      </c>
      <c r="G87" s="27" t="str">
        <f t="shared" si="16"/>
        <v>坂元智成</v>
      </c>
      <c r="H87" s="30" t="s">
        <v>36</v>
      </c>
      <c r="I87" s="30" t="s">
        <v>1</v>
      </c>
      <c r="J87" s="36">
        <v>1975</v>
      </c>
      <c r="K87" s="37">
        <f t="shared" si="15"/>
        <v>45</v>
      </c>
      <c r="L87" s="28" t="str">
        <f t="shared" si="13"/>
        <v>OK</v>
      </c>
      <c r="M87" s="71" t="s">
        <v>275</v>
      </c>
    </row>
    <row r="88" spans="1:15" s="72" customFormat="1">
      <c r="A88" s="34" t="s">
        <v>429</v>
      </c>
      <c r="B88" s="27" t="s">
        <v>430</v>
      </c>
      <c r="C88" s="27" t="s">
        <v>431</v>
      </c>
      <c r="D88" s="30" t="s">
        <v>38</v>
      </c>
      <c r="E88" s="27"/>
      <c r="F88" s="67" t="str">
        <f t="shared" si="14"/>
        <v>き１５</v>
      </c>
      <c r="G88" s="27" t="str">
        <f t="shared" si="16"/>
        <v>櫻井貴哉</v>
      </c>
      <c r="H88" s="30" t="s">
        <v>36</v>
      </c>
      <c r="I88" s="30" t="s">
        <v>1</v>
      </c>
      <c r="J88" s="36">
        <v>1994</v>
      </c>
      <c r="K88" s="37">
        <f t="shared" si="15"/>
        <v>26</v>
      </c>
      <c r="L88" s="28" t="str">
        <f t="shared" si="13"/>
        <v>OK</v>
      </c>
      <c r="M88" s="71" t="s">
        <v>275</v>
      </c>
    </row>
    <row r="89" spans="1:15" s="1" customFormat="1">
      <c r="A89" s="34" t="s">
        <v>432</v>
      </c>
      <c r="B89" s="30" t="s">
        <v>433</v>
      </c>
      <c r="C89" s="30" t="s">
        <v>434</v>
      </c>
      <c r="D89" s="30" t="s">
        <v>418</v>
      </c>
      <c r="E89" s="27"/>
      <c r="F89" s="67" t="str">
        <f t="shared" si="14"/>
        <v>き１６</v>
      </c>
      <c r="G89" s="27" t="str">
        <f t="shared" si="16"/>
        <v>澤田啓一</v>
      </c>
      <c r="H89" s="30" t="s">
        <v>36</v>
      </c>
      <c r="I89" s="30" t="s">
        <v>1</v>
      </c>
      <c r="J89" s="36">
        <v>1970</v>
      </c>
      <c r="K89" s="37">
        <f t="shared" si="15"/>
        <v>50</v>
      </c>
      <c r="L89" s="28" t="str">
        <f t="shared" si="13"/>
        <v>OK</v>
      </c>
      <c r="M89" s="27" t="s">
        <v>402</v>
      </c>
      <c r="N89" s="69"/>
    </row>
    <row r="90" spans="1:15" s="1" customFormat="1">
      <c r="A90" s="34" t="s">
        <v>435</v>
      </c>
      <c r="B90" s="30" t="s">
        <v>436</v>
      </c>
      <c r="C90" s="30" t="s">
        <v>437</v>
      </c>
      <c r="D90" s="27" t="s">
        <v>418</v>
      </c>
      <c r="E90" s="27"/>
      <c r="F90" s="67" t="str">
        <f t="shared" si="14"/>
        <v>き１７</v>
      </c>
      <c r="G90" s="27" t="str">
        <f>B90&amp;C90</f>
        <v>篠原弘法</v>
      </c>
      <c r="H90" s="30" t="s">
        <v>36</v>
      </c>
      <c r="I90" s="35" t="s">
        <v>92</v>
      </c>
      <c r="J90" s="36">
        <v>1992</v>
      </c>
      <c r="K90" s="37">
        <f t="shared" si="15"/>
        <v>28</v>
      </c>
      <c r="L90" s="28" t="str">
        <f t="shared" si="13"/>
        <v>OK</v>
      </c>
      <c r="M90" s="27" t="s">
        <v>438</v>
      </c>
    </row>
    <row r="91" spans="1:15" s="1" customFormat="1">
      <c r="A91" s="34" t="s">
        <v>439</v>
      </c>
      <c r="B91" s="40" t="s">
        <v>440</v>
      </c>
      <c r="C91" s="40" t="s">
        <v>441</v>
      </c>
      <c r="D91" s="30" t="s">
        <v>418</v>
      </c>
      <c r="F91" s="67" t="str">
        <f t="shared" si="14"/>
        <v>き１８</v>
      </c>
      <c r="G91" s="40" t="str">
        <f>B91&amp;C91</f>
        <v>島井美帆</v>
      </c>
      <c r="H91" s="30" t="s">
        <v>36</v>
      </c>
      <c r="I91" s="30" t="s">
        <v>96</v>
      </c>
      <c r="J91" s="36">
        <v>1995</v>
      </c>
      <c r="K91" s="37">
        <f t="shared" si="15"/>
        <v>25</v>
      </c>
      <c r="L91" s="28" t="str">
        <f t="shared" si="13"/>
        <v>OK</v>
      </c>
      <c r="M91" s="27" t="s">
        <v>419</v>
      </c>
    </row>
    <row r="92" spans="1:15" s="72" customFormat="1">
      <c r="A92" s="34" t="s">
        <v>442</v>
      </c>
      <c r="B92" s="27" t="s">
        <v>443</v>
      </c>
      <c r="C92" s="27" t="s">
        <v>444</v>
      </c>
      <c r="D92" s="30" t="s">
        <v>418</v>
      </c>
      <c r="E92" s="1"/>
      <c r="F92" s="67" t="str">
        <f t="shared" si="14"/>
        <v>き１９</v>
      </c>
      <c r="G92" s="27" t="str">
        <f t="shared" si="16"/>
        <v>清水陽介</v>
      </c>
      <c r="H92" s="30" t="s">
        <v>36</v>
      </c>
      <c r="I92" s="30" t="s">
        <v>1</v>
      </c>
      <c r="J92" s="36">
        <v>1991</v>
      </c>
      <c r="K92" s="37">
        <f t="shared" si="15"/>
        <v>29</v>
      </c>
      <c r="L92" s="28" t="str">
        <f t="shared" si="13"/>
        <v>OK</v>
      </c>
      <c r="M92" s="71" t="s">
        <v>438</v>
      </c>
    </row>
    <row r="93" spans="1:15" s="77" customFormat="1">
      <c r="A93" s="34" t="s">
        <v>445</v>
      </c>
      <c r="B93" s="45" t="s">
        <v>61</v>
      </c>
      <c r="C93" s="45" t="s">
        <v>62</v>
      </c>
      <c r="D93" s="30" t="s">
        <v>418</v>
      </c>
      <c r="E93" s="27"/>
      <c r="F93" s="67" t="str">
        <f t="shared" si="14"/>
        <v>き２０</v>
      </c>
      <c r="G93" s="27" t="str">
        <f t="shared" si="16"/>
        <v>曽我卓矢</v>
      </c>
      <c r="H93" s="30" t="s">
        <v>36</v>
      </c>
      <c r="I93" s="30" t="s">
        <v>1</v>
      </c>
      <c r="J93" s="36">
        <v>1986</v>
      </c>
      <c r="K93" s="37">
        <f t="shared" si="15"/>
        <v>34</v>
      </c>
      <c r="L93" s="28" t="str">
        <f t="shared" si="13"/>
        <v>OK</v>
      </c>
      <c r="M93" s="71" t="s">
        <v>395</v>
      </c>
      <c r="N93" s="72"/>
      <c r="O93" s="1"/>
    </row>
    <row r="94" spans="1:15" s="1" customFormat="1">
      <c r="A94" s="34" t="s">
        <v>446</v>
      </c>
      <c r="B94" s="40" t="s">
        <v>447</v>
      </c>
      <c r="C94" s="40" t="s">
        <v>448</v>
      </c>
      <c r="D94" s="30" t="s">
        <v>418</v>
      </c>
      <c r="F94" s="67" t="str">
        <f t="shared" si="14"/>
        <v>き２１</v>
      </c>
      <c r="G94" s="40" t="str">
        <f>B94&amp;C94</f>
        <v>田端輝子</v>
      </c>
      <c r="H94" s="30" t="s">
        <v>36</v>
      </c>
      <c r="I94" s="30" t="s">
        <v>96</v>
      </c>
      <c r="J94" s="32">
        <v>1981</v>
      </c>
      <c r="K94" s="37">
        <f t="shared" si="15"/>
        <v>39</v>
      </c>
      <c r="L94" s="28" t="str">
        <f t="shared" si="13"/>
        <v>OK</v>
      </c>
      <c r="M94" s="27" t="s">
        <v>449</v>
      </c>
    </row>
    <row r="95" spans="1:15" s="72" customFormat="1">
      <c r="A95" s="34" t="s">
        <v>450</v>
      </c>
      <c r="B95" s="27" t="s">
        <v>451</v>
      </c>
      <c r="C95" s="27" t="s">
        <v>452</v>
      </c>
      <c r="D95" s="30" t="s">
        <v>418</v>
      </c>
      <c r="E95" s="1"/>
      <c r="F95" s="67" t="str">
        <f t="shared" si="14"/>
        <v>き２２</v>
      </c>
      <c r="G95" s="27" t="str">
        <f t="shared" si="16"/>
        <v>中元寺功貴</v>
      </c>
      <c r="H95" s="30" t="s">
        <v>36</v>
      </c>
      <c r="I95" s="30" t="s">
        <v>1</v>
      </c>
      <c r="J95" s="36">
        <v>1992</v>
      </c>
      <c r="K95" s="37">
        <f t="shared" si="15"/>
        <v>28</v>
      </c>
      <c r="L95" s="28" t="str">
        <f t="shared" si="13"/>
        <v>OK</v>
      </c>
      <c r="M95" s="71" t="s">
        <v>275</v>
      </c>
    </row>
    <row r="96" spans="1:15" s="1" customFormat="1">
      <c r="A96" s="34" t="s">
        <v>453</v>
      </c>
      <c r="B96" s="30" t="s">
        <v>454</v>
      </c>
      <c r="C96" s="30" t="s">
        <v>455</v>
      </c>
      <c r="D96" s="30" t="s">
        <v>418</v>
      </c>
      <c r="E96" s="27"/>
      <c r="F96" s="67" t="str">
        <f t="shared" si="14"/>
        <v>き２３</v>
      </c>
      <c r="G96" s="27" t="str">
        <f t="shared" si="16"/>
        <v>西岡庸介</v>
      </c>
      <c r="H96" s="30" t="s">
        <v>36</v>
      </c>
      <c r="I96" s="30" t="s">
        <v>1</v>
      </c>
      <c r="J96" s="36">
        <v>1983</v>
      </c>
      <c r="K96" s="37">
        <f t="shared" si="15"/>
        <v>37</v>
      </c>
      <c r="L96" s="28" t="str">
        <f t="shared" si="13"/>
        <v>OK</v>
      </c>
      <c r="M96" s="71" t="s">
        <v>456</v>
      </c>
      <c r="N96" s="69"/>
    </row>
    <row r="97" spans="1:15" s="72" customFormat="1">
      <c r="A97" s="34" t="s">
        <v>457</v>
      </c>
      <c r="B97" s="70" t="s">
        <v>49</v>
      </c>
      <c r="C97" s="70" t="s">
        <v>50</v>
      </c>
      <c r="D97" s="30" t="s">
        <v>38</v>
      </c>
      <c r="E97" s="27"/>
      <c r="F97" s="67" t="str">
        <f t="shared" si="14"/>
        <v>き２４</v>
      </c>
      <c r="G97" s="27" t="str">
        <f t="shared" si="16"/>
        <v>馬場英年</v>
      </c>
      <c r="H97" s="30" t="s">
        <v>36</v>
      </c>
      <c r="I97" s="30" t="s">
        <v>1</v>
      </c>
      <c r="J97" s="36">
        <v>1980</v>
      </c>
      <c r="K97" s="37">
        <f t="shared" si="15"/>
        <v>40</v>
      </c>
      <c r="L97" s="28" t="str">
        <f t="shared" si="13"/>
        <v>OK</v>
      </c>
      <c r="M97" s="71" t="s">
        <v>275</v>
      </c>
    </row>
    <row r="98" spans="1:15" s="1" customFormat="1">
      <c r="A98" s="34" t="s">
        <v>458</v>
      </c>
      <c r="B98" s="30" t="s">
        <v>459</v>
      </c>
      <c r="C98" s="30" t="s">
        <v>460</v>
      </c>
      <c r="D98" s="27" t="s">
        <v>418</v>
      </c>
      <c r="E98" s="27"/>
      <c r="F98" s="67" t="str">
        <f t="shared" si="14"/>
        <v>き２５</v>
      </c>
      <c r="G98" s="27" t="str">
        <f>B98&amp;C98</f>
        <v>一瀬翔太</v>
      </c>
      <c r="H98" s="30" t="s">
        <v>36</v>
      </c>
      <c r="I98" s="35" t="s">
        <v>92</v>
      </c>
      <c r="J98" s="36">
        <v>1993</v>
      </c>
      <c r="K98" s="37">
        <f t="shared" si="15"/>
        <v>27</v>
      </c>
      <c r="L98" s="28" t="str">
        <f t="shared" si="13"/>
        <v>OK</v>
      </c>
      <c r="M98" s="27" t="s">
        <v>407</v>
      </c>
    </row>
    <row r="99" spans="1:15" s="72" customFormat="1">
      <c r="A99" s="34" t="s">
        <v>461</v>
      </c>
      <c r="B99" s="70" t="s">
        <v>42</v>
      </c>
      <c r="C99" s="70" t="s">
        <v>43</v>
      </c>
      <c r="D99" s="30" t="s">
        <v>38</v>
      </c>
      <c r="E99" s="27"/>
      <c r="F99" s="67" t="str">
        <f t="shared" si="14"/>
        <v>き２６</v>
      </c>
      <c r="G99" s="27" t="str">
        <f t="shared" si="16"/>
        <v>廣瀬智也</v>
      </c>
      <c r="H99" s="30" t="s">
        <v>36</v>
      </c>
      <c r="I99" s="30" t="s">
        <v>1</v>
      </c>
      <c r="J99" s="36">
        <v>1977</v>
      </c>
      <c r="K99" s="37">
        <f t="shared" si="15"/>
        <v>43</v>
      </c>
      <c r="L99" s="28" t="str">
        <f t="shared" si="13"/>
        <v>OK</v>
      </c>
      <c r="M99" s="71" t="s">
        <v>275</v>
      </c>
    </row>
    <row r="100" spans="1:15" s="72" customFormat="1">
      <c r="A100" s="34" t="s">
        <v>462</v>
      </c>
      <c r="B100" s="45" t="s">
        <v>463</v>
      </c>
      <c r="C100" s="45" t="s">
        <v>64</v>
      </c>
      <c r="D100" s="30" t="s">
        <v>418</v>
      </c>
      <c r="E100" s="27"/>
      <c r="F100" s="67" t="str">
        <f t="shared" si="14"/>
        <v>き２７</v>
      </c>
      <c r="G100" s="27" t="str">
        <f t="shared" si="16"/>
        <v>松島理和</v>
      </c>
      <c r="H100" s="30" t="s">
        <v>36</v>
      </c>
      <c r="I100" s="30" t="s">
        <v>1</v>
      </c>
      <c r="J100" s="36">
        <v>1981</v>
      </c>
      <c r="K100" s="37">
        <f t="shared" si="15"/>
        <v>39</v>
      </c>
      <c r="L100" s="28" t="str">
        <f t="shared" si="13"/>
        <v>OK</v>
      </c>
      <c r="M100" s="71" t="s">
        <v>236</v>
      </c>
      <c r="O100" s="1"/>
    </row>
    <row r="101" spans="1:15" s="72" customFormat="1">
      <c r="A101" s="34" t="s">
        <v>464</v>
      </c>
      <c r="B101" s="70" t="s">
        <v>59</v>
      </c>
      <c r="C101" s="35" t="s">
        <v>60</v>
      </c>
      <c r="D101" s="30" t="s">
        <v>38</v>
      </c>
      <c r="E101" s="27"/>
      <c r="F101" s="67" t="str">
        <f t="shared" si="14"/>
        <v>き２８</v>
      </c>
      <c r="G101" s="27" t="str">
        <f t="shared" si="16"/>
        <v>宮道祐介</v>
      </c>
      <c r="H101" s="30" t="s">
        <v>36</v>
      </c>
      <c r="I101" s="30" t="s">
        <v>1</v>
      </c>
      <c r="J101" s="36">
        <v>1983</v>
      </c>
      <c r="K101" s="37">
        <f t="shared" si="15"/>
        <v>37</v>
      </c>
      <c r="L101" s="28" t="str">
        <f t="shared" si="13"/>
        <v>OK</v>
      </c>
      <c r="M101" s="71" t="s">
        <v>227</v>
      </c>
    </row>
    <row r="102" spans="1:15" s="72" customFormat="1">
      <c r="A102" s="34" t="s">
        <v>465</v>
      </c>
      <c r="B102" s="35" t="s">
        <v>466</v>
      </c>
      <c r="C102" s="35" t="s">
        <v>467</v>
      </c>
      <c r="D102" s="30" t="s">
        <v>38</v>
      </c>
      <c r="E102" s="27"/>
      <c r="F102" s="67" t="str">
        <f t="shared" si="14"/>
        <v>き２９</v>
      </c>
      <c r="G102" s="27" t="str">
        <f t="shared" si="16"/>
        <v>村西徹</v>
      </c>
      <c r="H102" s="30" t="s">
        <v>36</v>
      </c>
      <c r="I102" s="30" t="s">
        <v>1</v>
      </c>
      <c r="J102" s="36">
        <v>1988</v>
      </c>
      <c r="K102" s="37">
        <f t="shared" si="15"/>
        <v>32</v>
      </c>
      <c r="L102" s="28" t="str">
        <f t="shared" si="13"/>
        <v>OK</v>
      </c>
      <c r="M102" s="71" t="s">
        <v>468</v>
      </c>
    </row>
    <row r="103" spans="1:15" s="72" customFormat="1">
      <c r="A103" s="34" t="s">
        <v>469</v>
      </c>
      <c r="B103" s="75" t="s">
        <v>470</v>
      </c>
      <c r="C103" s="75" t="s">
        <v>471</v>
      </c>
      <c r="D103" s="30" t="s">
        <v>418</v>
      </c>
      <c r="E103" s="1"/>
      <c r="F103" s="67" t="str">
        <f t="shared" si="14"/>
        <v>き３０</v>
      </c>
      <c r="G103" s="40" t="str">
        <f t="shared" si="16"/>
        <v>森涼花</v>
      </c>
      <c r="H103" s="30" t="s">
        <v>36</v>
      </c>
      <c r="I103" s="30" t="s">
        <v>96</v>
      </c>
      <c r="J103" s="36">
        <v>2003</v>
      </c>
      <c r="K103" s="37">
        <f t="shared" si="15"/>
        <v>17</v>
      </c>
      <c r="L103" s="28" t="str">
        <f t="shared" si="13"/>
        <v>OK</v>
      </c>
      <c r="M103" s="71" t="s">
        <v>456</v>
      </c>
    </row>
    <row r="104" spans="1:15" s="72" customFormat="1">
      <c r="A104" s="34" t="s">
        <v>472</v>
      </c>
      <c r="B104" s="75" t="s">
        <v>404</v>
      </c>
      <c r="C104" s="75" t="s">
        <v>473</v>
      </c>
      <c r="D104" s="30" t="s">
        <v>418</v>
      </c>
      <c r="E104" s="1"/>
      <c r="F104" s="67" t="str">
        <f t="shared" si="14"/>
        <v>き３１</v>
      </c>
      <c r="G104" s="40" t="str">
        <f t="shared" si="16"/>
        <v>石田愛捺花</v>
      </c>
      <c r="H104" s="30" t="s">
        <v>36</v>
      </c>
      <c r="I104" s="30" t="s">
        <v>96</v>
      </c>
      <c r="J104" s="36">
        <v>1998</v>
      </c>
      <c r="K104" s="37">
        <f t="shared" si="15"/>
        <v>22</v>
      </c>
      <c r="L104" s="28" t="str">
        <f t="shared" si="13"/>
        <v>OK</v>
      </c>
      <c r="M104" s="71" t="s">
        <v>275</v>
      </c>
    </row>
    <row r="105" spans="1:15" s="72" customFormat="1">
      <c r="A105" s="34" t="s">
        <v>474</v>
      </c>
      <c r="B105" s="70" t="s">
        <v>475</v>
      </c>
      <c r="C105" s="70" t="s">
        <v>476</v>
      </c>
      <c r="D105" s="30" t="s">
        <v>38</v>
      </c>
      <c r="E105" s="27"/>
      <c r="F105" s="67" t="str">
        <f t="shared" si="14"/>
        <v>き３２</v>
      </c>
      <c r="G105" s="27" t="str">
        <f t="shared" si="16"/>
        <v>薮内陸久</v>
      </c>
      <c r="H105" s="30" t="s">
        <v>36</v>
      </c>
      <c r="I105" s="30" t="s">
        <v>1</v>
      </c>
      <c r="J105" s="36">
        <v>1997</v>
      </c>
      <c r="K105" s="37">
        <f t="shared" si="15"/>
        <v>23</v>
      </c>
      <c r="L105" s="28" t="str">
        <f t="shared" si="13"/>
        <v>OK</v>
      </c>
      <c r="M105" s="71" t="s">
        <v>275</v>
      </c>
    </row>
    <row r="106" spans="1:15" s="72" customFormat="1">
      <c r="A106" s="34" t="s">
        <v>477</v>
      </c>
      <c r="B106" s="70" t="s">
        <v>478</v>
      </c>
      <c r="C106" s="35" t="s">
        <v>479</v>
      </c>
      <c r="D106" s="30" t="s">
        <v>38</v>
      </c>
      <c r="E106" s="27"/>
      <c r="F106" s="67" t="str">
        <f t="shared" si="14"/>
        <v>き３３</v>
      </c>
      <c r="G106" s="27" t="str">
        <f t="shared" si="16"/>
        <v>山本和樹</v>
      </c>
      <c r="H106" s="30" t="s">
        <v>36</v>
      </c>
      <c r="I106" s="30" t="s">
        <v>1</v>
      </c>
      <c r="J106" s="36">
        <v>1997</v>
      </c>
      <c r="K106" s="37">
        <f t="shared" si="15"/>
        <v>23</v>
      </c>
      <c r="L106" s="28" t="str">
        <f t="shared" si="13"/>
        <v>OK</v>
      </c>
      <c r="M106" s="71" t="s">
        <v>427</v>
      </c>
    </row>
    <row r="107" spans="1:15" s="72" customFormat="1">
      <c r="A107" s="34" t="s">
        <v>480</v>
      </c>
      <c r="B107" s="70" t="s">
        <v>57</v>
      </c>
      <c r="C107" s="35" t="s">
        <v>58</v>
      </c>
      <c r="D107" s="30" t="s">
        <v>38</v>
      </c>
      <c r="E107" s="27"/>
      <c r="F107" s="67" t="str">
        <f t="shared" si="14"/>
        <v>き３４</v>
      </c>
      <c r="G107" s="27" t="str">
        <f t="shared" si="16"/>
        <v>吉本泰二</v>
      </c>
      <c r="H107" s="30" t="s">
        <v>36</v>
      </c>
      <c r="I107" s="30" t="s">
        <v>1</v>
      </c>
      <c r="J107" s="36">
        <v>1976</v>
      </c>
      <c r="K107" s="37">
        <f t="shared" si="15"/>
        <v>44</v>
      </c>
      <c r="L107" s="28" t="str">
        <f t="shared" si="13"/>
        <v>OK</v>
      </c>
      <c r="M107" s="71" t="s">
        <v>275</v>
      </c>
    </row>
    <row r="108" spans="1:15" s="72" customFormat="1">
      <c r="A108" s="34" t="s">
        <v>481</v>
      </c>
      <c r="B108" s="70" t="s">
        <v>55</v>
      </c>
      <c r="C108" s="35" t="s">
        <v>56</v>
      </c>
      <c r="D108" s="30" t="s">
        <v>38</v>
      </c>
      <c r="E108" s="27"/>
      <c r="F108" s="67" t="str">
        <f t="shared" si="14"/>
        <v>き３５</v>
      </c>
      <c r="G108" s="27" t="str">
        <f t="shared" si="16"/>
        <v>永田寛教</v>
      </c>
      <c r="H108" s="30" t="s">
        <v>36</v>
      </c>
      <c r="I108" s="30" t="s">
        <v>1</v>
      </c>
      <c r="J108" s="36">
        <v>1981</v>
      </c>
      <c r="K108" s="37">
        <f t="shared" si="15"/>
        <v>39</v>
      </c>
      <c r="L108" s="28" t="str">
        <f t="shared" si="13"/>
        <v>OK</v>
      </c>
      <c r="M108" s="71" t="s">
        <v>402</v>
      </c>
      <c r="O108" s="1"/>
    </row>
    <row r="109" spans="1:15" ht="13.5" customHeight="1">
      <c r="A109" s="34" t="s">
        <v>482</v>
      </c>
      <c r="B109" s="34" t="s">
        <v>16</v>
      </c>
      <c r="C109" s="34" t="s">
        <v>483</v>
      </c>
      <c r="D109" s="30" t="s">
        <v>418</v>
      </c>
      <c r="E109" s="1"/>
      <c r="F109" s="67" t="str">
        <f t="shared" si="14"/>
        <v>き３６</v>
      </c>
      <c r="G109" s="34" t="str">
        <f t="shared" si="16"/>
        <v>谷口智紀</v>
      </c>
      <c r="H109" s="30" t="s">
        <v>36</v>
      </c>
      <c r="I109" s="30" t="s">
        <v>92</v>
      </c>
      <c r="J109" s="36">
        <v>1994</v>
      </c>
      <c r="K109" s="37">
        <f t="shared" si="15"/>
        <v>26</v>
      </c>
      <c r="L109" s="28" t="str">
        <f t="shared" si="13"/>
        <v>OK</v>
      </c>
      <c r="M109" s="27" t="s">
        <v>407</v>
      </c>
    </row>
    <row r="110" spans="1:15" ht="13.5" customHeight="1">
      <c r="A110" s="34" t="s">
        <v>484</v>
      </c>
      <c r="B110" s="70" t="s">
        <v>90</v>
      </c>
      <c r="C110" s="35" t="s">
        <v>485</v>
      </c>
      <c r="D110" s="30" t="s">
        <v>38</v>
      </c>
      <c r="F110" s="67" t="str">
        <f t="shared" si="14"/>
        <v>き３７</v>
      </c>
      <c r="G110" s="27" t="str">
        <f t="shared" si="16"/>
        <v>福島勇輔</v>
      </c>
      <c r="H110" s="30" t="s">
        <v>36</v>
      </c>
      <c r="I110" s="30" t="s">
        <v>1</v>
      </c>
      <c r="J110" s="36">
        <v>1996</v>
      </c>
      <c r="K110" s="37">
        <f t="shared" si="15"/>
        <v>24</v>
      </c>
      <c r="L110" s="28" t="str">
        <f t="shared" si="13"/>
        <v>OK</v>
      </c>
      <c r="M110" s="27" t="s">
        <v>407</v>
      </c>
    </row>
    <row r="111" spans="1:15" ht="13.5" customHeight="1">
      <c r="A111" s="34" t="s">
        <v>486</v>
      </c>
      <c r="B111" s="70" t="s">
        <v>487</v>
      </c>
      <c r="C111" s="70" t="s">
        <v>488</v>
      </c>
      <c r="D111" s="30" t="s">
        <v>38</v>
      </c>
      <c r="F111" s="67" t="str">
        <f t="shared" si="14"/>
        <v>き３８</v>
      </c>
      <c r="G111" s="27" t="str">
        <f t="shared" si="16"/>
        <v>中尾慶太</v>
      </c>
      <c r="H111" s="30" t="s">
        <v>36</v>
      </c>
      <c r="I111" s="30" t="s">
        <v>1</v>
      </c>
      <c r="J111" s="36">
        <v>1993</v>
      </c>
      <c r="K111" s="37">
        <f t="shared" si="15"/>
        <v>27</v>
      </c>
      <c r="L111" s="28" t="str">
        <f t="shared" si="13"/>
        <v>OK</v>
      </c>
      <c r="M111" s="27" t="s">
        <v>407</v>
      </c>
    </row>
    <row r="112" spans="1:15" ht="13.5" customHeight="1">
      <c r="A112" s="34" t="s">
        <v>489</v>
      </c>
      <c r="B112" s="70" t="s">
        <v>490</v>
      </c>
      <c r="C112" s="70" t="s">
        <v>491</v>
      </c>
      <c r="D112" s="30" t="s">
        <v>38</v>
      </c>
      <c r="F112" s="67" t="str">
        <f t="shared" si="14"/>
        <v>き３９</v>
      </c>
      <c r="G112" s="27" t="str">
        <f t="shared" si="16"/>
        <v>奥田響介</v>
      </c>
      <c r="H112" s="30" t="s">
        <v>36</v>
      </c>
      <c r="I112" s="30" t="s">
        <v>1</v>
      </c>
      <c r="J112" s="36">
        <v>1994</v>
      </c>
      <c r="K112" s="37">
        <f t="shared" si="15"/>
        <v>26</v>
      </c>
      <c r="L112" s="28" t="str">
        <f t="shared" si="13"/>
        <v>OK</v>
      </c>
      <c r="M112" s="27" t="s">
        <v>322</v>
      </c>
    </row>
    <row r="113" spans="1:13" ht="13.5" customHeight="1">
      <c r="A113" s="27" t="s">
        <v>492</v>
      </c>
      <c r="B113" s="27" t="s">
        <v>493</v>
      </c>
      <c r="C113" s="27" t="s">
        <v>494</v>
      </c>
      <c r="D113" s="30" t="s">
        <v>38</v>
      </c>
      <c r="F113" s="27" t="str">
        <f t="shared" si="14"/>
        <v>き４０</v>
      </c>
      <c r="G113" s="27" t="str">
        <f t="shared" si="16"/>
        <v>濵口里穂</v>
      </c>
      <c r="H113" s="30" t="s">
        <v>36</v>
      </c>
      <c r="I113" s="30" t="s">
        <v>167</v>
      </c>
      <c r="J113" s="36">
        <v>1993</v>
      </c>
      <c r="K113" s="37">
        <f t="shared" si="15"/>
        <v>27</v>
      </c>
      <c r="L113" s="67" t="str">
        <f>IF(G113="","",IF(COUNTIF($G$1:$G$38,G113)&gt;1,"2重登録","OK"))</f>
        <v>OK</v>
      </c>
      <c r="M113" s="27" t="s">
        <v>456</v>
      </c>
    </row>
    <row r="114" spans="1:13" ht="13.5" customHeight="1">
      <c r="A114" s="27" t="s">
        <v>495</v>
      </c>
      <c r="B114" s="27" t="s">
        <v>496</v>
      </c>
      <c r="C114" s="27" t="s">
        <v>497</v>
      </c>
      <c r="D114" s="30" t="s">
        <v>38</v>
      </c>
      <c r="F114" s="27" t="str">
        <f t="shared" si="14"/>
        <v>き４１</v>
      </c>
      <c r="G114" s="27" t="str">
        <f t="shared" si="16"/>
        <v>大峯啓志</v>
      </c>
      <c r="H114" s="30" t="s">
        <v>36</v>
      </c>
      <c r="I114" s="30" t="s">
        <v>1</v>
      </c>
      <c r="J114" s="36">
        <v>1985</v>
      </c>
      <c r="K114" s="37">
        <f t="shared" si="15"/>
        <v>35</v>
      </c>
      <c r="L114" s="67" t="str">
        <f>IF(G114="","",IF(COUNTIF($G$1:$G$38,G114)&gt;1,"2重登録","OK"))</f>
        <v>OK</v>
      </c>
      <c r="M114" s="27" t="s">
        <v>230</v>
      </c>
    </row>
    <row r="115" spans="1:13" s="77" customFormat="1">
      <c r="A115" s="34"/>
      <c r="B115" s="39"/>
      <c r="C115" s="39"/>
      <c r="D115" s="30"/>
      <c r="E115" s="27"/>
      <c r="F115" s="28"/>
      <c r="G115" s="38"/>
      <c r="H115" s="30"/>
      <c r="I115" s="30"/>
      <c r="J115" s="36"/>
      <c r="K115" s="37" t="str">
        <f t="shared" ref="K115:K121" si="17">IF(J115="","",(2019-J115))</f>
        <v/>
      </c>
      <c r="L115" s="67" t="str">
        <f>IF(G115="","",IF(COUNTIF($G$15:$G$407,G115)&gt;1,"2重登録","OK"))</f>
        <v/>
      </c>
    </row>
    <row r="116" spans="1:13" s="77" customFormat="1">
      <c r="A116" s="34"/>
      <c r="B116" s="39"/>
      <c r="C116" s="39"/>
      <c r="D116" s="30"/>
      <c r="E116" s="27"/>
      <c r="F116" s="28"/>
      <c r="G116" s="38"/>
      <c r="H116" s="30"/>
      <c r="I116" s="30"/>
      <c r="J116" s="36"/>
      <c r="K116" s="37" t="str">
        <f t="shared" si="17"/>
        <v/>
      </c>
      <c r="L116" s="67" t="str">
        <f>IF(G116="","",IF(COUNTIF($G$15:$G$407,G116)&gt;1,"2重登録","OK"))</f>
        <v/>
      </c>
    </row>
    <row r="117" spans="1:13" s="5" customFormat="1">
      <c r="A117" s="34"/>
      <c r="B117" s="793" t="s">
        <v>83</v>
      </c>
      <c r="C117" s="793"/>
      <c r="D117" s="786" t="s">
        <v>498</v>
      </c>
      <c r="E117" s="786"/>
      <c r="F117" s="786"/>
      <c r="G117" s="786"/>
      <c r="H117" s="786"/>
      <c r="I117" s="27"/>
      <c r="J117" s="32"/>
      <c r="K117" s="37" t="str">
        <f t="shared" si="17"/>
        <v/>
      </c>
      <c r="L117" s="67" t="str">
        <f>IF(G117="","",IF(COUNTIF($G$15:$G$407,G117)&gt;1,"2重登録","OK"))</f>
        <v/>
      </c>
      <c r="M117" s="27"/>
    </row>
    <row r="118" spans="1:13" s="5" customFormat="1">
      <c r="A118" s="34"/>
      <c r="B118" s="793"/>
      <c r="C118" s="793"/>
      <c r="D118" s="786"/>
      <c r="E118" s="786"/>
      <c r="F118" s="786"/>
      <c r="G118" s="786"/>
      <c r="H118" s="786"/>
      <c r="I118" s="27"/>
      <c r="J118" s="32"/>
      <c r="K118" s="37" t="str">
        <f t="shared" si="17"/>
        <v/>
      </c>
      <c r="L118" s="67" t="str">
        <f>IF(G118="","",IF(COUNTIF($G$15:$G$407,G118)&gt;1,"2重登録","OK"))</f>
        <v/>
      </c>
      <c r="M118" s="27"/>
    </row>
    <row r="119" spans="1:13" s="5" customFormat="1">
      <c r="A119" s="34"/>
      <c r="B119" s="30"/>
      <c r="C119" s="30"/>
      <c r="D119" s="31"/>
      <c r="E119" s="27"/>
      <c r="F119" s="28">
        <f>A119</f>
        <v>0</v>
      </c>
      <c r="G119" s="27" t="s">
        <v>388</v>
      </c>
      <c r="H119" s="787" t="s">
        <v>389</v>
      </c>
      <c r="I119" s="787"/>
      <c r="J119" s="787"/>
      <c r="K119" s="37" t="str">
        <f t="shared" si="17"/>
        <v/>
      </c>
      <c r="L119" s="67"/>
    </row>
    <row r="120" spans="1:13" s="5" customFormat="1">
      <c r="A120" s="78"/>
      <c r="B120" s="789"/>
      <c r="C120" s="789"/>
      <c r="D120" s="27"/>
      <c r="E120" s="27"/>
      <c r="F120" s="28"/>
      <c r="G120" s="29">
        <f>COUNTIF($M$122:$M$139,"東近江市")</f>
        <v>0</v>
      </c>
      <c r="H120" s="788">
        <f>(G120/RIGHT($A$139,2))</f>
        <v>0</v>
      </c>
      <c r="I120" s="788"/>
      <c r="J120" s="788"/>
      <c r="K120" s="37" t="str">
        <f t="shared" si="17"/>
        <v/>
      </c>
      <c r="L120" s="67"/>
    </row>
    <row r="121" spans="1:13" s="5" customFormat="1">
      <c r="A121" s="78"/>
      <c r="B121" s="79"/>
      <c r="C121" s="79"/>
      <c r="D121" s="5" t="s">
        <v>499</v>
      </c>
      <c r="G121" s="29"/>
      <c r="H121" s="80" t="s">
        <v>500</v>
      </c>
      <c r="I121" s="81"/>
      <c r="J121" s="81"/>
      <c r="K121" s="37" t="str">
        <f t="shared" si="17"/>
        <v/>
      </c>
      <c r="L121" s="67" t="str">
        <f>IF(G121="","",IF(COUNTIF($G$15:$G$407,G121)&gt;1,"2重登録","OK"))</f>
        <v/>
      </c>
    </row>
    <row r="122" spans="1:13" s="5" customFormat="1">
      <c r="A122" s="34" t="s">
        <v>501</v>
      </c>
      <c r="B122" s="82" t="s">
        <v>502</v>
      </c>
      <c r="C122" s="82" t="s">
        <v>503</v>
      </c>
      <c r="D122" s="2" t="s">
        <v>504</v>
      </c>
      <c r="E122" s="2"/>
      <c r="F122" s="2"/>
      <c r="G122" s="27" t="str">
        <f t="shared" ref="G122:G138" si="18">B122&amp;C122</f>
        <v>水本淳史</v>
      </c>
      <c r="H122" s="2" t="s">
        <v>504</v>
      </c>
      <c r="I122" s="27" t="s">
        <v>1</v>
      </c>
      <c r="J122" s="32">
        <v>1967</v>
      </c>
      <c r="K122" s="37">
        <f>IF(J122="","",(2020-J122))</f>
        <v>53</v>
      </c>
      <c r="L122" s="28" t="str">
        <f t="shared" ref="L122:L143" si="19">IF(G122="","",IF(COUNTIF($G$15:$G$406,G122)&gt;1,"2重登録","OK"))</f>
        <v>OK</v>
      </c>
      <c r="M122" s="83" t="s">
        <v>227</v>
      </c>
    </row>
    <row r="123" spans="1:13" s="5" customFormat="1">
      <c r="A123" s="34" t="s">
        <v>505</v>
      </c>
      <c r="B123" s="82" t="s">
        <v>72</v>
      </c>
      <c r="C123" s="82" t="s">
        <v>506</v>
      </c>
      <c r="D123" s="2" t="s">
        <v>504</v>
      </c>
      <c r="E123" s="2"/>
      <c r="F123" s="2"/>
      <c r="G123" s="27" t="str">
        <f t="shared" si="18"/>
        <v>清水善弘</v>
      </c>
      <c r="H123" s="2" t="s">
        <v>504</v>
      </c>
      <c r="I123" s="27" t="s">
        <v>1</v>
      </c>
      <c r="J123" s="32">
        <v>1952</v>
      </c>
      <c r="K123" s="37">
        <f t="shared" ref="K123:K143" si="20">IF(J123="","",(2020-J123))</f>
        <v>68</v>
      </c>
      <c r="L123" s="28" t="str">
        <f t="shared" si="19"/>
        <v>OK</v>
      </c>
      <c r="M123" s="52" t="s">
        <v>395</v>
      </c>
    </row>
    <row r="124" spans="1:13" s="5" customFormat="1">
      <c r="A124" s="34" t="s">
        <v>507</v>
      </c>
      <c r="B124" s="82" t="s">
        <v>508</v>
      </c>
      <c r="C124" s="82" t="s">
        <v>509</v>
      </c>
      <c r="D124" s="2" t="s">
        <v>504</v>
      </c>
      <c r="E124" s="2"/>
      <c r="F124" s="2"/>
      <c r="G124" s="27" t="str">
        <f t="shared" si="18"/>
        <v>岡本大樹</v>
      </c>
      <c r="H124" s="2" t="s">
        <v>504</v>
      </c>
      <c r="I124" s="27" t="s">
        <v>1</v>
      </c>
      <c r="J124" s="32">
        <v>1982</v>
      </c>
      <c r="K124" s="37">
        <f t="shared" si="20"/>
        <v>38</v>
      </c>
      <c r="L124" s="28" t="str">
        <f t="shared" si="19"/>
        <v>OK</v>
      </c>
      <c r="M124" s="83" t="s">
        <v>373</v>
      </c>
    </row>
    <row r="125" spans="1:13" s="5" customFormat="1">
      <c r="A125" s="34" t="s">
        <v>510</v>
      </c>
      <c r="B125" s="82" t="s">
        <v>511</v>
      </c>
      <c r="C125" s="82" t="s">
        <v>512</v>
      </c>
      <c r="D125" s="2" t="s">
        <v>504</v>
      </c>
      <c r="E125" s="2"/>
      <c r="F125" s="2"/>
      <c r="G125" s="27" t="str">
        <f t="shared" si="18"/>
        <v>北野照幸</v>
      </c>
      <c r="H125" s="2" t="s">
        <v>504</v>
      </c>
      <c r="I125" s="27" t="s">
        <v>1</v>
      </c>
      <c r="J125" s="32">
        <v>1980</v>
      </c>
      <c r="K125" s="37">
        <f t="shared" si="20"/>
        <v>40</v>
      </c>
      <c r="L125" s="28" t="str">
        <f t="shared" si="19"/>
        <v>OK</v>
      </c>
      <c r="M125" s="83" t="s">
        <v>373</v>
      </c>
    </row>
    <row r="126" spans="1:13" s="5" customFormat="1">
      <c r="A126" s="34" t="s">
        <v>513</v>
      </c>
      <c r="B126" s="82" t="s">
        <v>17</v>
      </c>
      <c r="C126" s="82" t="s">
        <v>18</v>
      </c>
      <c r="D126" s="2" t="s">
        <v>504</v>
      </c>
      <c r="E126" s="2"/>
      <c r="F126" s="2"/>
      <c r="G126" s="27" t="str">
        <f t="shared" si="18"/>
        <v>成宮康弘</v>
      </c>
      <c r="H126" s="2" t="s">
        <v>504</v>
      </c>
      <c r="I126" s="27" t="s">
        <v>1</v>
      </c>
      <c r="J126" s="32">
        <v>1970</v>
      </c>
      <c r="K126" s="37">
        <f t="shared" si="20"/>
        <v>50</v>
      </c>
      <c r="L126" s="28" t="str">
        <f t="shared" si="19"/>
        <v>OK</v>
      </c>
      <c r="M126" s="52" t="s">
        <v>227</v>
      </c>
    </row>
    <row r="127" spans="1:13" s="5" customFormat="1">
      <c r="A127" s="34" t="s">
        <v>514</v>
      </c>
      <c r="B127" s="82" t="s">
        <v>502</v>
      </c>
      <c r="C127" s="82" t="s">
        <v>515</v>
      </c>
      <c r="D127" s="2" t="s">
        <v>504</v>
      </c>
      <c r="E127" s="2"/>
      <c r="F127" s="27"/>
      <c r="G127" s="27" t="str">
        <f t="shared" si="18"/>
        <v>水本佑人</v>
      </c>
      <c r="H127" s="2" t="s">
        <v>504</v>
      </c>
      <c r="I127" s="27" t="s">
        <v>1</v>
      </c>
      <c r="J127" s="32">
        <v>1998</v>
      </c>
      <c r="K127" s="37">
        <f t="shared" si="20"/>
        <v>22</v>
      </c>
      <c r="L127" s="28" t="str">
        <f t="shared" si="19"/>
        <v>OK</v>
      </c>
      <c r="M127" s="27" t="s">
        <v>227</v>
      </c>
    </row>
    <row r="128" spans="1:13" s="5" customFormat="1">
      <c r="A128" s="34" t="s">
        <v>516</v>
      </c>
      <c r="B128" s="27" t="s">
        <v>517</v>
      </c>
      <c r="C128" s="27" t="s">
        <v>518</v>
      </c>
      <c r="D128" s="27" t="s">
        <v>504</v>
      </c>
      <c r="E128" s="27"/>
      <c r="F128" s="84"/>
      <c r="G128" s="27" t="str">
        <f t="shared" si="18"/>
        <v>西和田昌恭</v>
      </c>
      <c r="H128" s="2" t="s">
        <v>504</v>
      </c>
      <c r="I128" s="45" t="s">
        <v>92</v>
      </c>
      <c r="J128" s="32">
        <v>1991</v>
      </c>
      <c r="K128" s="37">
        <f t="shared" si="20"/>
        <v>29</v>
      </c>
      <c r="L128" s="28" t="str">
        <f t="shared" si="19"/>
        <v>OK</v>
      </c>
      <c r="M128" s="27" t="s">
        <v>519</v>
      </c>
    </row>
    <row r="129" spans="1:13" s="5" customFormat="1">
      <c r="A129" s="34" t="s">
        <v>520</v>
      </c>
      <c r="B129" s="82" t="s">
        <v>521</v>
      </c>
      <c r="C129" s="82" t="s">
        <v>522</v>
      </c>
      <c r="D129" s="2" t="s">
        <v>504</v>
      </c>
      <c r="E129" s="2"/>
      <c r="F129" s="2"/>
      <c r="G129" s="27" t="str">
        <f t="shared" si="18"/>
        <v>平塚 聡</v>
      </c>
      <c r="H129" s="2" t="s">
        <v>504</v>
      </c>
      <c r="I129" s="27" t="s">
        <v>1</v>
      </c>
      <c r="J129" s="32">
        <v>1960</v>
      </c>
      <c r="K129" s="37">
        <f t="shared" si="20"/>
        <v>60</v>
      </c>
      <c r="L129" s="28" t="str">
        <f t="shared" si="19"/>
        <v>OK</v>
      </c>
      <c r="M129" s="27" t="s">
        <v>227</v>
      </c>
    </row>
    <row r="130" spans="1:13" s="5" customFormat="1">
      <c r="A130" s="34" t="s">
        <v>523</v>
      </c>
      <c r="B130" s="82" t="s">
        <v>10</v>
      </c>
      <c r="C130" s="82" t="s">
        <v>11</v>
      </c>
      <c r="D130" s="2" t="s">
        <v>504</v>
      </c>
      <c r="E130" s="2"/>
      <c r="F130" s="2"/>
      <c r="G130" s="27" t="str">
        <f>B130&amp;C130</f>
        <v>池端誠治</v>
      </c>
      <c r="H130" s="2" t="s">
        <v>504</v>
      </c>
      <c r="I130" s="27" t="s">
        <v>1</v>
      </c>
      <c r="J130" s="32">
        <v>1972</v>
      </c>
      <c r="K130" s="37">
        <f t="shared" si="20"/>
        <v>48</v>
      </c>
      <c r="L130" s="28" t="str">
        <f t="shared" si="19"/>
        <v>OK</v>
      </c>
      <c r="M130" s="83" t="s">
        <v>227</v>
      </c>
    </row>
    <row r="131" spans="1:13" s="5" customFormat="1">
      <c r="A131" s="34" t="s">
        <v>524</v>
      </c>
      <c r="B131" s="82" t="s">
        <v>525</v>
      </c>
      <c r="C131" s="82" t="s">
        <v>526</v>
      </c>
      <c r="D131" s="2" t="s">
        <v>504</v>
      </c>
      <c r="E131" s="2"/>
      <c r="F131" s="2"/>
      <c r="G131" s="27" t="str">
        <f t="shared" si="18"/>
        <v>三代康成</v>
      </c>
      <c r="H131" s="2" t="s">
        <v>504</v>
      </c>
      <c r="I131" s="27" t="s">
        <v>1</v>
      </c>
      <c r="J131" s="32">
        <v>1968</v>
      </c>
      <c r="K131" s="37">
        <f t="shared" si="20"/>
        <v>52</v>
      </c>
      <c r="L131" s="28" t="str">
        <f t="shared" si="19"/>
        <v>OK</v>
      </c>
      <c r="M131" s="52" t="s">
        <v>395</v>
      </c>
    </row>
    <row r="132" spans="1:13" s="5" customFormat="1">
      <c r="A132" s="34" t="s">
        <v>527</v>
      </c>
      <c r="B132" s="82" t="s">
        <v>22</v>
      </c>
      <c r="C132" s="82" t="s">
        <v>528</v>
      </c>
      <c r="D132" s="2" t="s">
        <v>504</v>
      </c>
      <c r="E132" s="2"/>
      <c r="F132" s="2"/>
      <c r="G132" s="27" t="str">
        <f t="shared" si="18"/>
        <v>古市卓志</v>
      </c>
      <c r="H132" s="2" t="s">
        <v>504</v>
      </c>
      <c r="I132" s="27" t="s">
        <v>1</v>
      </c>
      <c r="J132" s="32">
        <v>1974</v>
      </c>
      <c r="K132" s="37">
        <f t="shared" si="20"/>
        <v>46</v>
      </c>
      <c r="L132" s="28" t="str">
        <f t="shared" si="19"/>
        <v>OK</v>
      </c>
      <c r="M132" s="83" t="s">
        <v>227</v>
      </c>
    </row>
    <row r="133" spans="1:13" s="5" customFormat="1">
      <c r="A133" s="34" t="s">
        <v>529</v>
      </c>
      <c r="B133" s="85" t="s">
        <v>31</v>
      </c>
      <c r="C133" s="85" t="s">
        <v>32</v>
      </c>
      <c r="D133" s="86" t="s">
        <v>504</v>
      </c>
      <c r="E133" s="87"/>
      <c r="F133" s="87"/>
      <c r="G133" s="34" t="str">
        <f t="shared" si="18"/>
        <v>伊吹邦子</v>
      </c>
      <c r="H133" s="86" t="s">
        <v>504</v>
      </c>
      <c r="I133" s="40" t="s">
        <v>167</v>
      </c>
      <c r="J133" s="50">
        <v>1969</v>
      </c>
      <c r="K133" s="37">
        <f t="shared" si="20"/>
        <v>51</v>
      </c>
      <c r="L133" s="28" t="str">
        <f t="shared" si="19"/>
        <v>OK</v>
      </c>
      <c r="M133" s="83" t="s">
        <v>227</v>
      </c>
    </row>
    <row r="134" spans="1:13" s="5" customFormat="1">
      <c r="A134" s="34" t="s">
        <v>530</v>
      </c>
      <c r="B134" s="85" t="s">
        <v>76</v>
      </c>
      <c r="C134" s="85" t="s">
        <v>77</v>
      </c>
      <c r="D134" s="86" t="s">
        <v>504</v>
      </c>
      <c r="E134" s="87"/>
      <c r="F134" s="87"/>
      <c r="G134" s="34" t="str">
        <f t="shared" si="18"/>
        <v>筒井珠世</v>
      </c>
      <c r="H134" s="86" t="s">
        <v>504</v>
      </c>
      <c r="I134" s="40" t="s">
        <v>167</v>
      </c>
      <c r="J134" s="50">
        <v>1967</v>
      </c>
      <c r="K134" s="37">
        <f t="shared" si="20"/>
        <v>53</v>
      </c>
      <c r="L134" s="28" t="str">
        <f t="shared" si="19"/>
        <v>OK</v>
      </c>
      <c r="M134" s="83" t="s">
        <v>263</v>
      </c>
    </row>
    <row r="135" spans="1:13" s="5" customFormat="1">
      <c r="A135" s="34" t="s">
        <v>531</v>
      </c>
      <c r="B135" s="40" t="s">
        <v>81</v>
      </c>
      <c r="C135" s="40" t="s">
        <v>82</v>
      </c>
      <c r="D135" s="86" t="s">
        <v>504</v>
      </c>
      <c r="E135" s="40"/>
      <c r="F135" s="88"/>
      <c r="G135" s="34" t="str">
        <f t="shared" si="18"/>
        <v>松井美和子</v>
      </c>
      <c r="H135" s="86" t="s">
        <v>504</v>
      </c>
      <c r="I135" s="76" t="s">
        <v>167</v>
      </c>
      <c r="J135" s="50">
        <v>1969</v>
      </c>
      <c r="K135" s="37">
        <f t="shared" si="20"/>
        <v>51</v>
      </c>
      <c r="L135" s="28" t="str">
        <f t="shared" si="19"/>
        <v>OK</v>
      </c>
      <c r="M135" s="27" t="s">
        <v>255</v>
      </c>
    </row>
    <row r="136" spans="1:13" s="5" customFormat="1">
      <c r="A136" s="34" t="s">
        <v>532</v>
      </c>
      <c r="B136" s="40" t="s">
        <v>525</v>
      </c>
      <c r="C136" s="40" t="s">
        <v>533</v>
      </c>
      <c r="D136" s="86" t="s">
        <v>504</v>
      </c>
      <c r="E136" s="40"/>
      <c r="F136" s="40"/>
      <c r="G136" s="34" t="str">
        <f t="shared" si="18"/>
        <v>三代梨絵</v>
      </c>
      <c r="H136" s="86" t="s">
        <v>504</v>
      </c>
      <c r="I136" s="76" t="s">
        <v>167</v>
      </c>
      <c r="J136" s="50">
        <v>1976</v>
      </c>
      <c r="K136" s="37">
        <f t="shared" si="20"/>
        <v>44</v>
      </c>
      <c r="L136" s="28" t="str">
        <f t="shared" si="19"/>
        <v>OK</v>
      </c>
      <c r="M136" s="27" t="s">
        <v>395</v>
      </c>
    </row>
    <row r="137" spans="1:13" s="5" customFormat="1">
      <c r="A137" s="34" t="s">
        <v>534</v>
      </c>
      <c r="B137" s="40" t="s">
        <v>535</v>
      </c>
      <c r="C137" s="40" t="s">
        <v>536</v>
      </c>
      <c r="D137" s="86" t="s">
        <v>504</v>
      </c>
      <c r="E137" s="40"/>
      <c r="F137" s="88"/>
      <c r="G137" s="34" t="str">
        <f t="shared" si="18"/>
        <v>土肥祐子</v>
      </c>
      <c r="H137" s="86" t="s">
        <v>504</v>
      </c>
      <c r="I137" s="76" t="s">
        <v>167</v>
      </c>
      <c r="J137" s="50">
        <v>1971</v>
      </c>
      <c r="K137" s="37">
        <f t="shared" si="20"/>
        <v>49</v>
      </c>
      <c r="L137" s="28" t="str">
        <f t="shared" si="19"/>
        <v>OK</v>
      </c>
      <c r="M137" s="27" t="s">
        <v>395</v>
      </c>
    </row>
    <row r="138" spans="1:13" s="5" customFormat="1">
      <c r="A138" s="34" t="s">
        <v>537</v>
      </c>
      <c r="B138" s="40" t="s">
        <v>538</v>
      </c>
      <c r="C138" s="40" t="s">
        <v>539</v>
      </c>
      <c r="D138" s="86" t="s">
        <v>504</v>
      </c>
      <c r="E138" s="40"/>
      <c r="F138" s="88"/>
      <c r="G138" s="34" t="str">
        <f t="shared" si="18"/>
        <v>岡野羽</v>
      </c>
      <c r="H138" s="86" t="s">
        <v>504</v>
      </c>
      <c r="I138" s="76" t="s">
        <v>167</v>
      </c>
      <c r="J138" s="50">
        <v>1989</v>
      </c>
      <c r="K138" s="37">
        <f t="shared" si="20"/>
        <v>31</v>
      </c>
      <c r="L138" s="28" t="str">
        <f t="shared" si="19"/>
        <v>OK</v>
      </c>
      <c r="M138" s="27" t="s">
        <v>227</v>
      </c>
    </row>
    <row r="139" spans="1:13" s="5" customFormat="1">
      <c r="A139" s="34" t="s">
        <v>540</v>
      </c>
      <c r="B139" s="40" t="s">
        <v>375</v>
      </c>
      <c r="C139" s="40" t="s">
        <v>541</v>
      </c>
      <c r="D139" s="86" t="s">
        <v>504</v>
      </c>
      <c r="E139" s="40"/>
      <c r="F139" s="88"/>
      <c r="G139" s="34" t="s">
        <v>542</v>
      </c>
      <c r="H139" s="86" t="s">
        <v>504</v>
      </c>
      <c r="I139" s="76" t="s">
        <v>167</v>
      </c>
      <c r="J139" s="50">
        <v>1994</v>
      </c>
      <c r="K139" s="37">
        <f t="shared" si="20"/>
        <v>26</v>
      </c>
      <c r="L139" s="28" t="str">
        <f t="shared" si="19"/>
        <v>OK</v>
      </c>
      <c r="M139" s="27" t="s">
        <v>543</v>
      </c>
    </row>
    <row r="140" spans="1:13" s="5" customFormat="1">
      <c r="A140" s="34" t="s">
        <v>544</v>
      </c>
      <c r="B140" s="40" t="s">
        <v>545</v>
      </c>
      <c r="C140" s="40" t="s">
        <v>546</v>
      </c>
      <c r="D140" s="34" t="s">
        <v>504</v>
      </c>
      <c r="E140" s="40"/>
      <c r="F140" s="88"/>
      <c r="G140" s="34" t="s">
        <v>547</v>
      </c>
      <c r="H140" s="86" t="s">
        <v>504</v>
      </c>
      <c r="I140" s="76" t="s">
        <v>167</v>
      </c>
      <c r="J140" s="50">
        <v>1993</v>
      </c>
      <c r="K140" s="37">
        <f t="shared" si="20"/>
        <v>27</v>
      </c>
      <c r="L140" s="28" t="str">
        <f t="shared" si="19"/>
        <v>OK</v>
      </c>
      <c r="M140" s="27" t="s">
        <v>456</v>
      </c>
    </row>
    <row r="141" spans="1:13" s="5" customFormat="1">
      <c r="A141" s="34" t="s">
        <v>548</v>
      </c>
      <c r="B141" s="85" t="s">
        <v>549</v>
      </c>
      <c r="C141" s="85" t="s">
        <v>550</v>
      </c>
      <c r="D141" s="86" t="s">
        <v>504</v>
      </c>
      <c r="E141" s="40"/>
      <c r="F141" s="87"/>
      <c r="G141" s="34" t="s">
        <v>551</v>
      </c>
      <c r="H141" s="86" t="s">
        <v>504</v>
      </c>
      <c r="I141" s="40" t="s">
        <v>167</v>
      </c>
      <c r="J141" s="50">
        <v>1988</v>
      </c>
      <c r="K141" s="37">
        <f t="shared" si="20"/>
        <v>32</v>
      </c>
      <c r="L141" s="28" t="str">
        <f t="shared" si="19"/>
        <v>OK</v>
      </c>
      <c r="M141" s="27" t="s">
        <v>263</v>
      </c>
    </row>
    <row r="142" spans="1:13" s="5" customFormat="1">
      <c r="A142" s="34" t="s">
        <v>552</v>
      </c>
      <c r="B142" s="40" t="s">
        <v>86</v>
      </c>
      <c r="C142" s="40" t="s">
        <v>87</v>
      </c>
      <c r="D142" s="34" t="s">
        <v>504</v>
      </c>
      <c r="E142" s="40"/>
      <c r="F142" s="40"/>
      <c r="G142" s="34" t="str">
        <f>B142&amp;C142</f>
        <v>吉岡京子</v>
      </c>
      <c r="H142" s="86" t="s">
        <v>504</v>
      </c>
      <c r="I142" s="76" t="s">
        <v>167</v>
      </c>
      <c r="J142" s="50">
        <v>1959</v>
      </c>
      <c r="K142" s="37">
        <f t="shared" si="20"/>
        <v>61</v>
      </c>
      <c r="L142" s="28" t="str">
        <f t="shared" si="19"/>
        <v>OK</v>
      </c>
      <c r="M142" s="27" t="s">
        <v>553</v>
      </c>
    </row>
    <row r="143" spans="1:13" s="5" customFormat="1">
      <c r="A143" s="34" t="s">
        <v>554</v>
      </c>
      <c r="B143" s="38" t="s">
        <v>555</v>
      </c>
      <c r="C143" s="40" t="s">
        <v>556</v>
      </c>
      <c r="D143" s="34" t="s">
        <v>504</v>
      </c>
      <c r="E143" s="34"/>
      <c r="F143" s="34"/>
      <c r="G143" s="34" t="str">
        <f>B143&amp;C143</f>
        <v>河西礼</v>
      </c>
      <c r="H143" s="86" t="s">
        <v>504</v>
      </c>
      <c r="I143" s="76" t="s">
        <v>167</v>
      </c>
      <c r="J143" s="50">
        <v>1984</v>
      </c>
      <c r="K143" s="37">
        <f t="shared" si="20"/>
        <v>36</v>
      </c>
      <c r="L143" s="28" t="str">
        <f t="shared" si="19"/>
        <v>OK</v>
      </c>
      <c r="M143" s="27" t="s">
        <v>373</v>
      </c>
    </row>
    <row r="144" spans="1:13">
      <c r="A144" s="34" t="s">
        <v>557</v>
      </c>
      <c r="B144" s="38" t="s">
        <v>558</v>
      </c>
      <c r="C144" s="40" t="s">
        <v>559</v>
      </c>
      <c r="D144" s="34" t="s">
        <v>504</v>
      </c>
      <c r="E144" s="34"/>
      <c r="F144" s="34"/>
      <c r="G144" s="34" t="str">
        <f>B144&amp;C144</f>
        <v>出縄久子</v>
      </c>
      <c r="H144" s="86" t="s">
        <v>504</v>
      </c>
      <c r="I144" s="76" t="s">
        <v>167</v>
      </c>
      <c r="J144" s="50">
        <v>1965</v>
      </c>
      <c r="K144" s="37">
        <f>IF(J144="","",(2019-J144))</f>
        <v>54</v>
      </c>
      <c r="L144" s="67" t="str">
        <f>IF(G144="","",IF(COUNTIF($G$1:$G$38,G144)&gt;1,"2重登録","OK"))</f>
        <v>OK</v>
      </c>
      <c r="M144" s="27" t="s">
        <v>560</v>
      </c>
    </row>
    <row r="145" spans="1:66">
      <c r="B145" s="38"/>
      <c r="C145" s="40"/>
      <c r="D145" s="40"/>
      <c r="G145" s="40"/>
      <c r="H145" s="87"/>
      <c r="I145" s="76"/>
      <c r="J145" s="89"/>
      <c r="K145" s="37"/>
      <c r="L145" s="67"/>
    </row>
    <row r="146" spans="1:66">
      <c r="B146" s="38"/>
      <c r="C146" s="40"/>
      <c r="D146" s="40"/>
      <c r="G146" s="40"/>
      <c r="H146" s="87"/>
      <c r="I146" s="76"/>
      <c r="J146" s="89"/>
      <c r="K146" s="37"/>
      <c r="L146" s="67"/>
    </row>
    <row r="147" spans="1:66" s="5" customFormat="1">
      <c r="A147" s="34"/>
      <c r="B147" s="38"/>
      <c r="C147" s="38"/>
      <c r="D147" s="27"/>
      <c r="E147" s="27"/>
      <c r="F147" s="27"/>
      <c r="G147" s="27"/>
      <c r="H147" s="90"/>
      <c r="I147" s="35"/>
      <c r="J147" s="32"/>
      <c r="K147" s="33"/>
      <c r="L147" s="28" t="str">
        <f>IF(G147="","",IF(COUNTIF($G$15:$G$406,G147)&gt;1,"2重登録","OK"))</f>
        <v/>
      </c>
      <c r="M147" s="27"/>
    </row>
    <row r="148" spans="1:66">
      <c r="B148" s="785" t="s">
        <v>561</v>
      </c>
      <c r="C148" s="785"/>
      <c r="D148" s="786" t="s">
        <v>562</v>
      </c>
      <c r="E148" s="786"/>
      <c r="F148" s="786"/>
      <c r="G148" s="786"/>
      <c r="H148" s="27" t="s">
        <v>219</v>
      </c>
      <c r="I148" s="787" t="s">
        <v>220</v>
      </c>
      <c r="J148" s="787"/>
      <c r="K148" s="787"/>
      <c r="L148" s="28" t="str">
        <f>IF(G148="","",IF(COUNTIF($G$15:$G$406,G148)&gt;1,"2重登録","OK"))</f>
        <v/>
      </c>
    </row>
    <row r="149" spans="1:66">
      <c r="B149" s="785"/>
      <c r="C149" s="785"/>
      <c r="D149" s="786"/>
      <c r="E149" s="786"/>
      <c r="F149" s="786"/>
      <c r="G149" s="786"/>
      <c r="H149" s="29">
        <f>COUNTIF($M$152:$N$201,"東近江市")</f>
        <v>5</v>
      </c>
      <c r="I149" s="794">
        <f>H149/(RIGHT(A201,2))</f>
        <v>0.1</v>
      </c>
      <c r="J149" s="794"/>
      <c r="K149" s="794"/>
      <c r="L149" s="794"/>
    </row>
    <row r="150" spans="1:66">
      <c r="B150" s="30" t="s">
        <v>563</v>
      </c>
      <c r="C150" s="30"/>
      <c r="D150" s="31" t="s">
        <v>222</v>
      </c>
      <c r="F150" s="28"/>
      <c r="K150" s="33" t="str">
        <f>IF(J150="","",(2012-J150))</f>
        <v/>
      </c>
      <c r="L150" s="28" t="str">
        <f t="shared" ref="L150:L199" si="21">IF(G150="","",IF(COUNTIF($G$15:$G$406,G150)&gt;1,"2重登録","OK"))</f>
        <v/>
      </c>
    </row>
    <row r="151" spans="1:66">
      <c r="B151" s="27" t="s">
        <v>564</v>
      </c>
      <c r="D151" s="27" t="s">
        <v>500</v>
      </c>
      <c r="J151" s="27"/>
      <c r="K151" s="27"/>
      <c r="L151" s="28" t="str">
        <f t="shared" si="21"/>
        <v/>
      </c>
      <c r="N151"/>
      <c r="O151"/>
      <c r="P151"/>
      <c r="Q151"/>
    </row>
    <row r="152" spans="1:66">
      <c r="A152" s="91" t="s">
        <v>565</v>
      </c>
      <c r="B152" s="92" t="s">
        <v>566</v>
      </c>
      <c r="C152" s="92" t="s">
        <v>567</v>
      </c>
      <c r="D152" s="92" t="s">
        <v>89</v>
      </c>
      <c r="E152" s="92"/>
      <c r="F152" s="93" t="s">
        <v>565</v>
      </c>
      <c r="G152" s="92" t="s">
        <v>568</v>
      </c>
      <c r="H152" s="94" t="str">
        <f>D152</f>
        <v>グリフィンズ</v>
      </c>
      <c r="I152" s="94" t="s">
        <v>1</v>
      </c>
      <c r="J152" s="95">
        <v>1991</v>
      </c>
      <c r="K152" s="96">
        <f>IF(J152="","",(2020-J152))</f>
        <v>29</v>
      </c>
      <c r="L152" s="28" t="str">
        <f t="shared" si="21"/>
        <v>OK</v>
      </c>
      <c r="M152" s="92" t="s">
        <v>227</v>
      </c>
      <c r="N152" s="97"/>
      <c r="O152" s="98"/>
    </row>
    <row r="153" spans="1:66">
      <c r="A153" s="91" t="s">
        <v>569</v>
      </c>
      <c r="B153" s="92" t="s">
        <v>397</v>
      </c>
      <c r="C153" s="92" t="s">
        <v>570</v>
      </c>
      <c r="D153" s="92" t="s">
        <v>89</v>
      </c>
      <c r="E153" s="92"/>
      <c r="F153" s="92" t="s">
        <v>569</v>
      </c>
      <c r="G153" s="92" t="s">
        <v>571</v>
      </c>
      <c r="H153" s="94" t="str">
        <f t="shared" ref="H153:H199" si="22">D153</f>
        <v>グリフィンズ</v>
      </c>
      <c r="I153" s="94" t="s">
        <v>1</v>
      </c>
      <c r="J153" s="95">
        <v>1986</v>
      </c>
      <c r="K153" s="96">
        <f t="shared" ref="K153:K199" si="23">IF(J153="","",(2020-J153))</f>
        <v>34</v>
      </c>
      <c r="L153" s="28" t="str">
        <f t="shared" si="21"/>
        <v>OK</v>
      </c>
      <c r="M153" s="92" t="s">
        <v>230</v>
      </c>
      <c r="N153" s="97"/>
      <c r="O153" s="98"/>
    </row>
    <row r="154" spans="1:66">
      <c r="A154" s="91" t="s">
        <v>572</v>
      </c>
      <c r="B154" s="92" t="s">
        <v>573</v>
      </c>
      <c r="C154" s="92" t="s">
        <v>574</v>
      </c>
      <c r="D154" s="92" t="s">
        <v>89</v>
      </c>
      <c r="E154" s="92"/>
      <c r="F154" s="93" t="s">
        <v>572</v>
      </c>
      <c r="G154" s="92" t="s">
        <v>575</v>
      </c>
      <c r="H154" s="94" t="str">
        <f t="shared" si="22"/>
        <v>グリフィンズ</v>
      </c>
      <c r="I154" s="94" t="s">
        <v>1</v>
      </c>
      <c r="J154" s="95">
        <v>1992</v>
      </c>
      <c r="K154" s="96">
        <f t="shared" si="23"/>
        <v>28</v>
      </c>
      <c r="L154" s="28" t="str">
        <f t="shared" si="21"/>
        <v>OK</v>
      </c>
      <c r="M154" s="92" t="s">
        <v>438</v>
      </c>
      <c r="N154" s="97"/>
      <c r="O154" s="98"/>
    </row>
    <row r="155" spans="1:66">
      <c r="A155" s="91" t="s">
        <v>576</v>
      </c>
      <c r="B155" s="99" t="s">
        <v>577</v>
      </c>
      <c r="C155" s="99" t="s">
        <v>578</v>
      </c>
      <c r="D155" s="92" t="s">
        <v>89</v>
      </c>
      <c r="E155" s="92"/>
      <c r="F155" s="93" t="s">
        <v>576</v>
      </c>
      <c r="G155" s="92" t="s">
        <v>579</v>
      </c>
      <c r="H155" s="94" t="str">
        <f t="shared" si="22"/>
        <v>グリフィンズ</v>
      </c>
      <c r="I155" s="94" t="s">
        <v>1</v>
      </c>
      <c r="J155" s="95">
        <v>1986</v>
      </c>
      <c r="K155" s="96">
        <f t="shared" si="23"/>
        <v>34</v>
      </c>
      <c r="L155" s="28" t="str">
        <f t="shared" si="21"/>
        <v>OK</v>
      </c>
      <c r="M155" s="92" t="s">
        <v>395</v>
      </c>
      <c r="N155" s="97"/>
      <c r="O155" s="98"/>
    </row>
    <row r="156" spans="1:66" customFormat="1">
      <c r="A156" s="91" t="s">
        <v>580</v>
      </c>
      <c r="B156" s="92" t="s">
        <v>70</v>
      </c>
      <c r="C156" s="92" t="s">
        <v>581</v>
      </c>
      <c r="D156" s="92" t="s">
        <v>89</v>
      </c>
      <c r="E156" s="92"/>
      <c r="F156" s="93" t="s">
        <v>580</v>
      </c>
      <c r="G156" s="92" t="s">
        <v>582</v>
      </c>
      <c r="H156" s="94" t="str">
        <f t="shared" si="22"/>
        <v>グリフィンズ</v>
      </c>
      <c r="I156" s="94" t="s">
        <v>1</v>
      </c>
      <c r="J156" s="95">
        <v>1993</v>
      </c>
      <c r="K156" s="96">
        <f t="shared" si="23"/>
        <v>27</v>
      </c>
      <c r="L156" s="28" t="str">
        <f t="shared" si="21"/>
        <v>OK</v>
      </c>
      <c r="M156" s="92" t="s">
        <v>301</v>
      </c>
      <c r="N156" s="97"/>
      <c r="O156" s="98"/>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row>
    <row r="157" spans="1:66" customFormat="1">
      <c r="A157" s="91" t="s">
        <v>583</v>
      </c>
      <c r="B157" s="100" t="s">
        <v>584</v>
      </c>
      <c r="C157" s="92" t="s">
        <v>585</v>
      </c>
      <c r="D157" s="92" t="s">
        <v>89</v>
      </c>
      <c r="E157" s="100"/>
      <c r="F157" s="100" t="s">
        <v>583</v>
      </c>
      <c r="G157" s="92" t="s">
        <v>586</v>
      </c>
      <c r="H157" s="94" t="str">
        <f t="shared" si="22"/>
        <v>グリフィンズ</v>
      </c>
      <c r="I157" s="94" t="s">
        <v>1</v>
      </c>
      <c r="J157" s="95">
        <v>1990</v>
      </c>
      <c r="K157" s="96">
        <f t="shared" si="23"/>
        <v>30</v>
      </c>
      <c r="L157" s="28" t="str">
        <f t="shared" si="21"/>
        <v>OK</v>
      </c>
      <c r="M157" s="101" t="s">
        <v>407</v>
      </c>
      <c r="N157" s="102"/>
      <c r="O157" s="103"/>
      <c r="R157" s="104"/>
      <c r="S157" s="104"/>
      <c r="T157" s="104"/>
      <c r="U157" s="104"/>
      <c r="V157" s="104"/>
      <c r="W157" s="104"/>
      <c r="X157" s="105"/>
      <c r="Y157" s="105"/>
      <c r="Z157" s="105"/>
      <c r="AA157" s="105"/>
      <c r="AB157" s="105"/>
      <c r="AC157" s="105"/>
      <c r="AD157" s="105"/>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c r="AY157" s="105"/>
      <c r="AZ157" s="105"/>
      <c r="BA157" s="105"/>
      <c r="BB157" s="105"/>
      <c r="BC157" s="105"/>
      <c r="BD157" s="105"/>
      <c r="BE157" s="105"/>
      <c r="BF157" s="105"/>
      <c r="BG157" s="105"/>
      <c r="BH157" s="105"/>
      <c r="BI157" s="105"/>
      <c r="BJ157" s="105"/>
      <c r="BK157" s="105"/>
      <c r="BL157" s="105"/>
      <c r="BM157" s="105"/>
      <c r="BN157" s="105"/>
    </row>
    <row r="158" spans="1:66" customFormat="1">
      <c r="A158" s="91" t="s">
        <v>587</v>
      </c>
      <c r="B158" s="100" t="s">
        <v>588</v>
      </c>
      <c r="C158" s="100" t="s">
        <v>589</v>
      </c>
      <c r="D158" s="100" t="s">
        <v>89</v>
      </c>
      <c r="E158" s="100"/>
      <c r="F158" s="100" t="s">
        <v>587</v>
      </c>
      <c r="G158" s="100" t="s">
        <v>590</v>
      </c>
      <c r="H158" s="94" t="str">
        <f t="shared" si="22"/>
        <v>グリフィンズ</v>
      </c>
      <c r="I158" s="100" t="s">
        <v>328</v>
      </c>
      <c r="J158" s="100">
        <v>1988</v>
      </c>
      <c r="K158" s="96">
        <f t="shared" si="23"/>
        <v>32</v>
      </c>
      <c r="L158" s="28" t="str">
        <f t="shared" si="21"/>
        <v>OK</v>
      </c>
      <c r="M158" s="106" t="s">
        <v>407</v>
      </c>
      <c r="N158" s="102"/>
      <c r="O158" s="103"/>
      <c r="R158" s="104"/>
      <c r="S158" s="104"/>
      <c r="T158" s="104"/>
      <c r="U158" s="104"/>
      <c r="V158" s="104"/>
      <c r="W158" s="104"/>
    </row>
    <row r="159" spans="1:66" customFormat="1">
      <c r="A159" s="91" t="s">
        <v>591</v>
      </c>
      <c r="B159" s="100" t="s">
        <v>592</v>
      </c>
      <c r="C159" s="100" t="s">
        <v>138</v>
      </c>
      <c r="D159" s="100" t="s">
        <v>89</v>
      </c>
      <c r="E159" s="100"/>
      <c r="F159" s="100" t="s">
        <v>591</v>
      </c>
      <c r="G159" s="100" t="s">
        <v>593</v>
      </c>
      <c r="H159" s="94" t="str">
        <f t="shared" si="22"/>
        <v>グリフィンズ</v>
      </c>
      <c r="I159" s="100" t="s">
        <v>328</v>
      </c>
      <c r="J159" s="100">
        <v>1990</v>
      </c>
      <c r="K159" s="96">
        <f t="shared" si="23"/>
        <v>30</v>
      </c>
      <c r="L159" s="28" t="str">
        <f t="shared" si="21"/>
        <v>OK</v>
      </c>
      <c r="M159" s="100" t="s">
        <v>255</v>
      </c>
      <c r="N159" s="102"/>
      <c r="O159" s="103"/>
      <c r="R159" s="104"/>
      <c r="S159" s="104"/>
      <c r="T159" s="104"/>
      <c r="U159" s="104"/>
      <c r="V159" s="104"/>
      <c r="W159" s="104"/>
    </row>
    <row r="160" spans="1:66" customFormat="1">
      <c r="A160" s="91" t="s">
        <v>594</v>
      </c>
      <c r="B160" s="100" t="s">
        <v>595</v>
      </c>
      <c r="C160" s="100" t="s">
        <v>15</v>
      </c>
      <c r="D160" s="100" t="s">
        <v>89</v>
      </c>
      <c r="E160" s="100"/>
      <c r="F160" s="100" t="s">
        <v>594</v>
      </c>
      <c r="G160" s="100" t="s">
        <v>596</v>
      </c>
      <c r="H160" s="94" t="str">
        <f t="shared" si="22"/>
        <v>グリフィンズ</v>
      </c>
      <c r="I160" s="100" t="s">
        <v>328</v>
      </c>
      <c r="J160" s="100">
        <v>1976</v>
      </c>
      <c r="K160" s="96">
        <f t="shared" si="23"/>
        <v>44</v>
      </c>
      <c r="L160" s="28" t="str">
        <f t="shared" si="21"/>
        <v>OK</v>
      </c>
      <c r="M160" s="100" t="s">
        <v>227</v>
      </c>
      <c r="N160" s="102"/>
      <c r="O160" s="103"/>
      <c r="R160" s="104"/>
      <c r="S160" s="104"/>
      <c r="T160" s="104"/>
      <c r="U160" s="104"/>
      <c r="V160" s="104"/>
      <c r="W160" s="104"/>
    </row>
    <row r="161" spans="1:23" customFormat="1">
      <c r="A161" s="91" t="s">
        <v>597</v>
      </c>
      <c r="B161" s="100" t="s">
        <v>598</v>
      </c>
      <c r="C161" s="100" t="s">
        <v>599</v>
      </c>
      <c r="D161" s="100" t="s">
        <v>89</v>
      </c>
      <c r="E161" s="100"/>
      <c r="F161" s="100" t="s">
        <v>597</v>
      </c>
      <c r="G161" s="100" t="s">
        <v>600</v>
      </c>
      <c r="H161" s="94" t="str">
        <f t="shared" si="22"/>
        <v>グリフィンズ</v>
      </c>
      <c r="I161" s="100" t="s">
        <v>328</v>
      </c>
      <c r="J161" s="100">
        <v>1982</v>
      </c>
      <c r="K161" s="96">
        <f t="shared" si="23"/>
        <v>38</v>
      </c>
      <c r="L161" s="28" t="str">
        <f t="shared" si="21"/>
        <v>OK</v>
      </c>
      <c r="M161" s="100" t="s">
        <v>227</v>
      </c>
      <c r="N161" s="102"/>
      <c r="O161" s="103"/>
      <c r="R161" s="104"/>
      <c r="S161" s="104"/>
      <c r="T161" s="104"/>
      <c r="U161" s="104"/>
      <c r="V161" s="104"/>
      <c r="W161" s="104"/>
    </row>
    <row r="162" spans="1:23" customFormat="1">
      <c r="A162" s="91" t="s">
        <v>601</v>
      </c>
      <c r="B162" s="100" t="s">
        <v>602</v>
      </c>
      <c r="C162" s="100" t="s">
        <v>603</v>
      </c>
      <c r="D162" s="100" t="s">
        <v>89</v>
      </c>
      <c r="E162" s="100"/>
      <c r="F162" s="100" t="s">
        <v>601</v>
      </c>
      <c r="G162" s="100" t="s">
        <v>604</v>
      </c>
      <c r="H162" s="94" t="str">
        <f t="shared" si="22"/>
        <v>グリフィンズ</v>
      </c>
      <c r="I162" s="100" t="s">
        <v>328</v>
      </c>
      <c r="J162" s="100">
        <v>1990</v>
      </c>
      <c r="K162" s="96">
        <f t="shared" si="23"/>
        <v>30</v>
      </c>
      <c r="L162" s="28" t="str">
        <f t="shared" si="21"/>
        <v>OK</v>
      </c>
      <c r="M162" s="100" t="s">
        <v>438</v>
      </c>
      <c r="N162" s="102"/>
      <c r="O162" s="103"/>
      <c r="R162" s="104"/>
      <c r="S162" s="104"/>
      <c r="T162" s="104"/>
      <c r="U162" s="104"/>
      <c r="V162" s="104"/>
      <c r="W162" s="104"/>
    </row>
    <row r="163" spans="1:23" customFormat="1">
      <c r="A163" s="91" t="s">
        <v>605</v>
      </c>
      <c r="B163" s="100" t="s">
        <v>606</v>
      </c>
      <c r="C163" s="100" t="s">
        <v>607</v>
      </c>
      <c r="D163" s="100" t="s">
        <v>89</v>
      </c>
      <c r="E163" s="100"/>
      <c r="F163" s="100" t="s">
        <v>605</v>
      </c>
      <c r="G163" s="100" t="s">
        <v>608</v>
      </c>
      <c r="H163" s="94" t="str">
        <f t="shared" si="22"/>
        <v>グリフィンズ</v>
      </c>
      <c r="I163" s="100" t="s">
        <v>328</v>
      </c>
      <c r="J163" s="100">
        <v>1979</v>
      </c>
      <c r="K163" s="96">
        <f t="shared" si="23"/>
        <v>41</v>
      </c>
      <c r="L163" s="28" t="str">
        <f t="shared" si="21"/>
        <v>OK</v>
      </c>
      <c r="M163" s="100" t="s">
        <v>301</v>
      </c>
      <c r="N163" s="102"/>
      <c r="O163" s="103"/>
      <c r="R163" s="104"/>
      <c r="S163" s="104"/>
      <c r="T163" s="104"/>
      <c r="U163" s="104"/>
      <c r="V163" s="104"/>
      <c r="W163" s="104"/>
    </row>
    <row r="164" spans="1:23" customFormat="1">
      <c r="A164" s="91" t="s">
        <v>609</v>
      </c>
      <c r="B164" s="100" t="s">
        <v>25</v>
      </c>
      <c r="C164" s="100" t="s">
        <v>610</v>
      </c>
      <c r="D164" s="100" t="s">
        <v>89</v>
      </c>
      <c r="E164" s="100"/>
      <c r="F164" s="100" t="s">
        <v>609</v>
      </c>
      <c r="G164" s="100" t="s">
        <v>611</v>
      </c>
      <c r="H164" s="94" t="str">
        <f t="shared" si="22"/>
        <v>グリフィンズ</v>
      </c>
      <c r="I164" s="100" t="s">
        <v>328</v>
      </c>
      <c r="J164" s="100">
        <v>1977</v>
      </c>
      <c r="K164" s="96">
        <f t="shared" si="23"/>
        <v>43</v>
      </c>
      <c r="L164" s="28" t="str">
        <f t="shared" si="21"/>
        <v>OK</v>
      </c>
      <c r="M164" s="100" t="s">
        <v>301</v>
      </c>
      <c r="N164" s="102"/>
      <c r="O164" s="103"/>
      <c r="R164" s="104"/>
      <c r="S164" s="104"/>
      <c r="T164" s="104"/>
      <c r="U164" s="104"/>
      <c r="V164" s="104"/>
      <c r="W164" s="104"/>
    </row>
    <row r="165" spans="1:23" customFormat="1">
      <c r="A165" s="91" t="s">
        <v>612</v>
      </c>
      <c r="B165" s="100" t="s">
        <v>29</v>
      </c>
      <c r="C165" s="100" t="s">
        <v>30</v>
      </c>
      <c r="D165" s="100" t="s">
        <v>89</v>
      </c>
      <c r="E165" s="100"/>
      <c r="F165" s="100" t="s">
        <v>612</v>
      </c>
      <c r="G165" s="100" t="s">
        <v>613</v>
      </c>
      <c r="H165" s="94" t="str">
        <f t="shared" si="22"/>
        <v>グリフィンズ</v>
      </c>
      <c r="I165" s="100" t="s">
        <v>328</v>
      </c>
      <c r="J165" s="100">
        <v>1986</v>
      </c>
      <c r="K165" s="96">
        <f t="shared" si="23"/>
        <v>34</v>
      </c>
      <c r="L165" s="28" t="str">
        <f t="shared" si="21"/>
        <v>OK</v>
      </c>
      <c r="M165" s="100" t="s">
        <v>227</v>
      </c>
      <c r="N165" s="102"/>
      <c r="O165" s="103"/>
      <c r="R165" s="104"/>
      <c r="S165" s="104"/>
      <c r="T165" s="104"/>
      <c r="U165" s="104"/>
      <c r="V165" s="104"/>
      <c r="W165" s="104"/>
    </row>
    <row r="166" spans="1:23" customFormat="1">
      <c r="A166" s="91" t="s">
        <v>614</v>
      </c>
      <c r="B166" s="100" t="s">
        <v>615</v>
      </c>
      <c r="C166" s="100" t="s">
        <v>350</v>
      </c>
      <c r="D166" s="100" t="s">
        <v>89</v>
      </c>
      <c r="E166" s="100"/>
      <c r="F166" s="100" t="s">
        <v>614</v>
      </c>
      <c r="G166" s="100" t="s">
        <v>616</v>
      </c>
      <c r="H166" s="94" t="str">
        <f t="shared" si="22"/>
        <v>グリフィンズ</v>
      </c>
      <c r="I166" s="100" t="s">
        <v>328</v>
      </c>
      <c r="J166" s="100">
        <v>1978</v>
      </c>
      <c r="K166" s="96">
        <f t="shared" si="23"/>
        <v>42</v>
      </c>
      <c r="L166" s="28" t="str">
        <f t="shared" si="21"/>
        <v>OK</v>
      </c>
      <c r="M166" s="100" t="s">
        <v>236</v>
      </c>
      <c r="N166" s="102"/>
      <c r="O166" s="103"/>
      <c r="R166" s="104"/>
      <c r="S166" s="104"/>
      <c r="T166" s="104"/>
      <c r="U166" s="104"/>
      <c r="V166" s="104"/>
      <c r="W166" s="104"/>
    </row>
    <row r="167" spans="1:23" customFormat="1">
      <c r="A167" s="91" t="s">
        <v>617</v>
      </c>
      <c r="B167" s="100" t="s">
        <v>378</v>
      </c>
      <c r="C167" s="100" t="s">
        <v>618</v>
      </c>
      <c r="D167" s="100" t="s">
        <v>89</v>
      </c>
      <c r="E167" s="100"/>
      <c r="F167" s="100" t="s">
        <v>617</v>
      </c>
      <c r="G167" s="100" t="s">
        <v>619</v>
      </c>
      <c r="H167" s="94" t="str">
        <f t="shared" si="22"/>
        <v>グリフィンズ</v>
      </c>
      <c r="I167" s="100" t="s">
        <v>328</v>
      </c>
      <c r="J167" s="100">
        <v>1983</v>
      </c>
      <c r="K167" s="96">
        <f t="shared" si="23"/>
        <v>37</v>
      </c>
      <c r="L167" s="28" t="str">
        <f t="shared" si="21"/>
        <v>OK</v>
      </c>
      <c r="M167" s="100" t="s">
        <v>230</v>
      </c>
      <c r="N167" s="102"/>
      <c r="O167" s="103"/>
      <c r="R167" s="104"/>
      <c r="S167" s="104"/>
      <c r="T167" s="104"/>
      <c r="U167" s="104"/>
      <c r="V167" s="104"/>
      <c r="W167" s="104"/>
    </row>
    <row r="168" spans="1:23" customFormat="1">
      <c r="A168" s="91" t="s">
        <v>620</v>
      </c>
      <c r="B168" s="100" t="s">
        <v>621</v>
      </c>
      <c r="C168" s="100" t="s">
        <v>622</v>
      </c>
      <c r="D168" s="100" t="s">
        <v>89</v>
      </c>
      <c r="E168" s="100"/>
      <c r="F168" s="100" t="s">
        <v>620</v>
      </c>
      <c r="G168" s="100" t="s">
        <v>623</v>
      </c>
      <c r="H168" s="94" t="str">
        <f t="shared" si="22"/>
        <v>グリフィンズ</v>
      </c>
      <c r="I168" s="100" t="s">
        <v>328</v>
      </c>
      <c r="J168" s="100">
        <v>1978</v>
      </c>
      <c r="K168" s="96">
        <f t="shared" si="23"/>
        <v>42</v>
      </c>
      <c r="L168" s="28" t="str">
        <f t="shared" si="21"/>
        <v>OK</v>
      </c>
      <c r="M168" s="100" t="s">
        <v>301</v>
      </c>
      <c r="N168" s="102"/>
      <c r="O168" s="103"/>
      <c r="R168" s="104"/>
      <c r="S168" s="104"/>
      <c r="T168" s="104"/>
      <c r="U168" s="104"/>
      <c r="V168" s="104"/>
      <c r="W168" s="104"/>
    </row>
    <row r="169" spans="1:23" customFormat="1">
      <c r="A169" s="91" t="s">
        <v>624</v>
      </c>
      <c r="B169" s="100" t="s">
        <v>625</v>
      </c>
      <c r="C169" s="100" t="s">
        <v>626</v>
      </c>
      <c r="D169" s="100" t="s">
        <v>89</v>
      </c>
      <c r="E169" s="100"/>
      <c r="F169" s="100" t="s">
        <v>624</v>
      </c>
      <c r="G169" s="100" t="s">
        <v>627</v>
      </c>
      <c r="H169" s="94" t="str">
        <f t="shared" si="22"/>
        <v>グリフィンズ</v>
      </c>
      <c r="I169" s="100" t="s">
        <v>328</v>
      </c>
      <c r="J169" s="100">
        <v>1975</v>
      </c>
      <c r="K169" s="96">
        <f t="shared" si="23"/>
        <v>45</v>
      </c>
      <c r="L169" s="28" t="str">
        <f t="shared" si="21"/>
        <v>OK</v>
      </c>
      <c r="M169" s="100" t="s">
        <v>230</v>
      </c>
      <c r="N169" s="102"/>
      <c r="O169" s="103"/>
      <c r="R169" s="104"/>
      <c r="S169" s="104"/>
      <c r="T169" s="104"/>
      <c r="U169" s="104"/>
      <c r="V169" s="104"/>
      <c r="W169" s="104"/>
    </row>
    <row r="170" spans="1:23" customFormat="1">
      <c r="A170" s="91" t="s">
        <v>628</v>
      </c>
      <c r="B170" s="100" t="s">
        <v>629</v>
      </c>
      <c r="C170" s="100" t="s">
        <v>630</v>
      </c>
      <c r="D170" s="100" t="s">
        <v>89</v>
      </c>
      <c r="E170" s="100"/>
      <c r="F170" s="100" t="s">
        <v>628</v>
      </c>
      <c r="G170" s="100" t="s">
        <v>631</v>
      </c>
      <c r="H170" s="94" t="str">
        <f t="shared" si="22"/>
        <v>グリフィンズ</v>
      </c>
      <c r="I170" s="100" t="s">
        <v>328</v>
      </c>
      <c r="J170" s="100">
        <v>1980</v>
      </c>
      <c r="K170" s="96">
        <f t="shared" si="23"/>
        <v>40</v>
      </c>
      <c r="L170" s="28" t="str">
        <f t="shared" si="21"/>
        <v>OK</v>
      </c>
      <c r="M170" s="100" t="s">
        <v>632</v>
      </c>
      <c r="N170" s="102"/>
      <c r="O170" s="103"/>
      <c r="R170" s="104"/>
      <c r="S170" s="104"/>
      <c r="T170" s="104"/>
      <c r="U170" s="104"/>
      <c r="V170" s="104"/>
      <c r="W170" s="104"/>
    </row>
    <row r="171" spans="1:23" customFormat="1">
      <c r="A171" s="91" t="s">
        <v>633</v>
      </c>
      <c r="B171" s="100" t="s">
        <v>634</v>
      </c>
      <c r="C171" s="100" t="s">
        <v>635</v>
      </c>
      <c r="D171" s="100" t="s">
        <v>89</v>
      </c>
      <c r="E171" s="100"/>
      <c r="F171" s="100" t="s">
        <v>633</v>
      </c>
      <c r="G171" s="100" t="s">
        <v>636</v>
      </c>
      <c r="H171" s="94" t="str">
        <f t="shared" si="22"/>
        <v>グリフィンズ</v>
      </c>
      <c r="I171" s="100" t="s">
        <v>328</v>
      </c>
      <c r="J171" s="100">
        <v>1987</v>
      </c>
      <c r="K171" s="96">
        <f t="shared" si="23"/>
        <v>33</v>
      </c>
      <c r="L171" s="28" t="str">
        <f t="shared" si="21"/>
        <v>OK</v>
      </c>
      <c r="M171" s="100" t="s">
        <v>632</v>
      </c>
      <c r="N171" s="102"/>
      <c r="O171" s="103"/>
      <c r="R171" s="104"/>
      <c r="S171" s="104"/>
      <c r="T171" s="104"/>
      <c r="U171" s="104"/>
      <c r="V171" s="104"/>
      <c r="W171" s="104"/>
    </row>
    <row r="172" spans="1:23" customFormat="1">
      <c r="A172" s="91" t="s">
        <v>637</v>
      </c>
      <c r="B172" s="100" t="s">
        <v>638</v>
      </c>
      <c r="C172" s="100" t="s">
        <v>639</v>
      </c>
      <c r="D172" s="100" t="s">
        <v>89</v>
      </c>
      <c r="E172" s="100"/>
      <c r="F172" s="100" t="s">
        <v>637</v>
      </c>
      <c r="G172" s="100" t="s">
        <v>640</v>
      </c>
      <c r="H172" s="94" t="str">
        <f t="shared" si="22"/>
        <v>グリフィンズ</v>
      </c>
      <c r="I172" s="100" t="s">
        <v>328</v>
      </c>
      <c r="J172" s="100">
        <v>1984</v>
      </c>
      <c r="K172" s="96">
        <f t="shared" si="23"/>
        <v>36</v>
      </c>
      <c r="L172" s="28" t="str">
        <f t="shared" si="21"/>
        <v>OK</v>
      </c>
      <c r="M172" s="100" t="s">
        <v>373</v>
      </c>
      <c r="N172" s="102"/>
      <c r="O172" s="103"/>
      <c r="R172" s="104"/>
      <c r="S172" s="104"/>
      <c r="T172" s="104"/>
      <c r="U172" s="104"/>
      <c r="V172" s="104"/>
      <c r="W172" s="104"/>
    </row>
    <row r="173" spans="1:23" customFormat="1">
      <c r="A173" s="91" t="s">
        <v>641</v>
      </c>
      <c r="B173" s="100" t="s">
        <v>642</v>
      </c>
      <c r="C173" s="100" t="s">
        <v>643</v>
      </c>
      <c r="D173" s="100" t="s">
        <v>89</v>
      </c>
      <c r="E173" s="100"/>
      <c r="F173" s="100" t="s">
        <v>641</v>
      </c>
      <c r="G173" s="100" t="s">
        <v>644</v>
      </c>
      <c r="H173" s="94" t="str">
        <f t="shared" si="22"/>
        <v>グリフィンズ</v>
      </c>
      <c r="I173" s="100" t="s">
        <v>328</v>
      </c>
      <c r="J173" s="100">
        <v>1993</v>
      </c>
      <c r="K173" s="96">
        <f t="shared" si="23"/>
        <v>27</v>
      </c>
      <c r="L173" s="28" t="str">
        <f t="shared" si="21"/>
        <v>OK</v>
      </c>
      <c r="M173" s="100" t="s">
        <v>632</v>
      </c>
      <c r="N173" s="102"/>
      <c r="O173" s="103"/>
      <c r="R173" s="104"/>
      <c r="S173" s="104"/>
      <c r="T173" s="104"/>
      <c r="U173" s="104"/>
      <c r="V173" s="104"/>
      <c r="W173" s="104"/>
    </row>
    <row r="174" spans="1:23" customFormat="1">
      <c r="A174" s="91" t="s">
        <v>645</v>
      </c>
      <c r="B174" s="100" t="s">
        <v>646</v>
      </c>
      <c r="C174" s="100" t="s">
        <v>647</v>
      </c>
      <c r="D174" s="100" t="s">
        <v>89</v>
      </c>
      <c r="E174" s="100"/>
      <c r="F174" s="100" t="s">
        <v>645</v>
      </c>
      <c r="G174" s="100" t="s">
        <v>648</v>
      </c>
      <c r="H174" s="94" t="str">
        <f t="shared" si="22"/>
        <v>グリフィンズ</v>
      </c>
      <c r="I174" s="100" t="s">
        <v>328</v>
      </c>
      <c r="J174" s="100">
        <v>1992</v>
      </c>
      <c r="K174" s="96">
        <f t="shared" si="23"/>
        <v>28</v>
      </c>
      <c r="L174" s="28" t="str">
        <f t="shared" si="21"/>
        <v>OK</v>
      </c>
      <c r="M174" s="100" t="s">
        <v>632</v>
      </c>
      <c r="N174" s="102"/>
      <c r="O174" s="103"/>
      <c r="R174" s="104"/>
      <c r="S174" s="104"/>
      <c r="T174" s="104"/>
      <c r="U174" s="104"/>
      <c r="V174" s="104"/>
      <c r="W174" s="104"/>
    </row>
    <row r="175" spans="1:23" customFormat="1">
      <c r="A175" s="91" t="s">
        <v>649</v>
      </c>
      <c r="B175" s="100" t="s">
        <v>650</v>
      </c>
      <c r="C175" s="100" t="s">
        <v>651</v>
      </c>
      <c r="D175" s="100" t="s">
        <v>89</v>
      </c>
      <c r="E175" s="100"/>
      <c r="F175" s="100" t="s">
        <v>649</v>
      </c>
      <c r="G175" s="100" t="s">
        <v>652</v>
      </c>
      <c r="H175" s="94" t="str">
        <f t="shared" si="22"/>
        <v>グリフィンズ</v>
      </c>
      <c r="I175" s="100" t="s">
        <v>328</v>
      </c>
      <c r="J175" s="100">
        <v>1992</v>
      </c>
      <c r="K175" s="96">
        <f t="shared" si="23"/>
        <v>28</v>
      </c>
      <c r="L175" s="28" t="str">
        <f t="shared" si="21"/>
        <v>OK</v>
      </c>
      <c r="M175" s="100" t="s">
        <v>632</v>
      </c>
      <c r="N175" s="102"/>
      <c r="O175" s="103"/>
      <c r="R175" s="104"/>
      <c r="S175" s="104"/>
      <c r="T175" s="104"/>
      <c r="U175" s="104"/>
      <c r="V175" s="104"/>
      <c r="W175" s="104"/>
    </row>
    <row r="176" spans="1:23" customFormat="1">
      <c r="A176" s="91" t="s">
        <v>653</v>
      </c>
      <c r="B176" s="100" t="s">
        <v>654</v>
      </c>
      <c r="C176" s="100" t="s">
        <v>655</v>
      </c>
      <c r="D176" s="100" t="s">
        <v>89</v>
      </c>
      <c r="E176" s="100"/>
      <c r="F176" s="100" t="s">
        <v>653</v>
      </c>
      <c r="G176" s="100" t="s">
        <v>656</v>
      </c>
      <c r="H176" s="94" t="str">
        <f t="shared" si="22"/>
        <v>グリフィンズ</v>
      </c>
      <c r="I176" s="100" t="s">
        <v>328</v>
      </c>
      <c r="J176" s="100">
        <v>1991</v>
      </c>
      <c r="K176" s="96">
        <f t="shared" si="23"/>
        <v>29</v>
      </c>
      <c r="L176" s="28" t="str">
        <f t="shared" si="21"/>
        <v>OK</v>
      </c>
      <c r="M176" s="100" t="s">
        <v>632</v>
      </c>
      <c r="N176" s="102"/>
      <c r="O176" s="103"/>
      <c r="R176" s="104"/>
      <c r="S176" s="104"/>
      <c r="T176" s="104"/>
      <c r="U176" s="104"/>
      <c r="V176" s="104"/>
      <c r="W176" s="104"/>
    </row>
    <row r="177" spans="1:23" customFormat="1">
      <c r="A177" s="91" t="s">
        <v>657</v>
      </c>
      <c r="B177" s="100" t="s">
        <v>658</v>
      </c>
      <c r="C177" s="100" t="s">
        <v>659</v>
      </c>
      <c r="D177" s="100" t="s">
        <v>89</v>
      </c>
      <c r="E177" s="100"/>
      <c r="F177" s="100" t="s">
        <v>657</v>
      </c>
      <c r="G177" s="100" t="s">
        <v>660</v>
      </c>
      <c r="H177" s="94" t="str">
        <f t="shared" si="22"/>
        <v>グリフィンズ</v>
      </c>
      <c r="I177" s="100" t="s">
        <v>328</v>
      </c>
      <c r="J177" s="100">
        <v>1991</v>
      </c>
      <c r="K177" s="96">
        <f t="shared" si="23"/>
        <v>29</v>
      </c>
      <c r="L177" s="28" t="str">
        <f t="shared" si="21"/>
        <v>OK</v>
      </c>
      <c r="M177" s="100" t="s">
        <v>227</v>
      </c>
      <c r="N177" s="102"/>
      <c r="O177" s="103"/>
      <c r="R177" s="104"/>
      <c r="S177" s="104"/>
      <c r="T177" s="104"/>
      <c r="U177" s="104"/>
      <c r="V177" s="104"/>
      <c r="W177" s="104"/>
    </row>
    <row r="178" spans="1:23" customFormat="1">
      <c r="A178" s="91" t="s">
        <v>661</v>
      </c>
      <c r="B178" s="100" t="s">
        <v>662</v>
      </c>
      <c r="C178" s="100" t="s">
        <v>663</v>
      </c>
      <c r="D178" s="100" t="s">
        <v>89</v>
      </c>
      <c r="E178" s="100"/>
      <c r="F178" s="100" t="s">
        <v>661</v>
      </c>
      <c r="G178" s="100" t="s">
        <v>664</v>
      </c>
      <c r="H178" s="94" t="str">
        <f t="shared" si="22"/>
        <v>グリフィンズ</v>
      </c>
      <c r="I178" s="100" t="s">
        <v>328</v>
      </c>
      <c r="J178" s="100">
        <v>1996</v>
      </c>
      <c r="K178" s="96">
        <f t="shared" si="23"/>
        <v>24</v>
      </c>
      <c r="L178" s="28" t="str">
        <f t="shared" si="21"/>
        <v>OK</v>
      </c>
      <c r="M178" s="100" t="s">
        <v>227</v>
      </c>
      <c r="N178" s="102"/>
      <c r="O178" s="103"/>
      <c r="R178" s="104"/>
      <c r="S178" s="104"/>
      <c r="T178" s="104"/>
      <c r="U178" s="104"/>
      <c r="V178" s="104"/>
      <c r="W178" s="104"/>
    </row>
    <row r="179" spans="1:23" customFormat="1">
      <c r="A179" s="91" t="s">
        <v>665</v>
      </c>
      <c r="B179" s="100" t="s">
        <v>16</v>
      </c>
      <c r="C179" s="100" t="s">
        <v>666</v>
      </c>
      <c r="D179" s="100" t="s">
        <v>89</v>
      </c>
      <c r="E179" s="100"/>
      <c r="F179" s="100" t="s">
        <v>665</v>
      </c>
      <c r="G179" s="100" t="s">
        <v>667</v>
      </c>
      <c r="H179" s="94" t="str">
        <f t="shared" si="22"/>
        <v>グリフィンズ</v>
      </c>
      <c r="I179" s="100" t="s">
        <v>328</v>
      </c>
      <c r="J179" s="100">
        <v>1992</v>
      </c>
      <c r="K179" s="96">
        <f t="shared" si="23"/>
        <v>28</v>
      </c>
      <c r="L179" s="28" t="str">
        <f t="shared" si="21"/>
        <v>OK</v>
      </c>
      <c r="M179" s="100" t="s">
        <v>263</v>
      </c>
      <c r="N179" s="102"/>
      <c r="O179" s="103"/>
      <c r="R179" s="104"/>
      <c r="S179" s="104"/>
      <c r="T179" s="104"/>
      <c r="U179" s="104"/>
      <c r="V179" s="104"/>
      <c r="W179" s="104"/>
    </row>
    <row r="180" spans="1:23" customFormat="1">
      <c r="A180" s="91" t="s">
        <v>668</v>
      </c>
      <c r="B180" s="100" t="s">
        <v>23</v>
      </c>
      <c r="C180" s="100" t="s">
        <v>669</v>
      </c>
      <c r="D180" s="100" t="s">
        <v>89</v>
      </c>
      <c r="E180" s="100"/>
      <c r="F180" s="100" t="s">
        <v>668</v>
      </c>
      <c r="G180" s="100" t="s">
        <v>670</v>
      </c>
      <c r="H180" s="94" t="str">
        <f t="shared" si="22"/>
        <v>グリフィンズ</v>
      </c>
      <c r="I180" s="100" t="s">
        <v>328</v>
      </c>
      <c r="J180" s="100">
        <v>1991</v>
      </c>
      <c r="K180" s="96">
        <f t="shared" si="23"/>
        <v>29</v>
      </c>
      <c r="L180" s="28" t="str">
        <f t="shared" si="21"/>
        <v>OK</v>
      </c>
      <c r="M180" s="100" t="s">
        <v>227</v>
      </c>
      <c r="N180" s="102"/>
      <c r="O180" s="103"/>
      <c r="R180" s="104"/>
      <c r="S180" s="104"/>
      <c r="T180" s="104"/>
      <c r="U180" s="104"/>
      <c r="V180" s="104"/>
      <c r="W180" s="104"/>
    </row>
    <row r="181" spans="1:23" customFormat="1">
      <c r="A181" s="91" t="s">
        <v>671</v>
      </c>
      <c r="B181" s="100" t="s">
        <v>672</v>
      </c>
      <c r="C181" s="100" t="s">
        <v>673</v>
      </c>
      <c r="D181" s="100" t="s">
        <v>89</v>
      </c>
      <c r="E181" s="100"/>
      <c r="F181" s="100" t="s">
        <v>671</v>
      </c>
      <c r="G181" s="100" t="s">
        <v>674</v>
      </c>
      <c r="H181" s="94" t="str">
        <f t="shared" si="22"/>
        <v>グリフィンズ</v>
      </c>
      <c r="I181" s="100" t="s">
        <v>328</v>
      </c>
      <c r="J181" s="100">
        <v>1994</v>
      </c>
      <c r="K181" s="96">
        <f t="shared" si="23"/>
        <v>26</v>
      </c>
      <c r="L181" s="28" t="str">
        <f t="shared" si="21"/>
        <v>OK</v>
      </c>
      <c r="M181" s="100" t="s">
        <v>255</v>
      </c>
      <c r="N181" s="102"/>
      <c r="O181" s="103"/>
      <c r="R181" s="104"/>
      <c r="S181" s="104"/>
      <c r="T181" s="104"/>
      <c r="U181" s="104"/>
      <c r="V181" s="104"/>
      <c r="W181" s="104"/>
    </row>
    <row r="182" spans="1:23" customFormat="1">
      <c r="A182" s="91" t="s">
        <v>675</v>
      </c>
      <c r="B182" s="100" t="s">
        <v>78</v>
      </c>
      <c r="C182" s="100" t="s">
        <v>676</v>
      </c>
      <c r="D182" s="100" t="s">
        <v>89</v>
      </c>
      <c r="E182" s="100"/>
      <c r="F182" s="100" t="s">
        <v>675</v>
      </c>
      <c r="G182" s="100" t="s">
        <v>677</v>
      </c>
      <c r="H182" s="94" t="str">
        <f t="shared" si="22"/>
        <v>グリフィンズ</v>
      </c>
      <c r="I182" s="100" t="s">
        <v>328</v>
      </c>
      <c r="J182" s="100">
        <v>1991</v>
      </c>
      <c r="K182" s="96">
        <f t="shared" si="23"/>
        <v>29</v>
      </c>
      <c r="L182" s="28" t="str">
        <f t="shared" si="21"/>
        <v>OK</v>
      </c>
      <c r="M182" s="100" t="s">
        <v>227</v>
      </c>
      <c r="N182" s="102"/>
      <c r="O182" s="103"/>
      <c r="R182" s="104"/>
      <c r="S182" s="104"/>
      <c r="T182" s="104"/>
      <c r="U182" s="104"/>
      <c r="V182" s="104"/>
      <c r="W182" s="104"/>
    </row>
    <row r="183" spans="1:23" customFormat="1">
      <c r="A183" s="91" t="s">
        <v>678</v>
      </c>
      <c r="B183" s="100" t="s">
        <v>679</v>
      </c>
      <c r="C183" s="100" t="s">
        <v>28</v>
      </c>
      <c r="D183" s="100" t="s">
        <v>89</v>
      </c>
      <c r="E183" s="100"/>
      <c r="F183" s="100" t="s">
        <v>678</v>
      </c>
      <c r="G183" s="100" t="s">
        <v>680</v>
      </c>
      <c r="H183" s="94" t="str">
        <f t="shared" si="22"/>
        <v>グリフィンズ</v>
      </c>
      <c r="I183" s="100" t="s">
        <v>328</v>
      </c>
      <c r="J183" s="100">
        <v>1991</v>
      </c>
      <c r="K183" s="96">
        <f t="shared" si="23"/>
        <v>29</v>
      </c>
      <c r="L183" s="28" t="str">
        <f t="shared" si="21"/>
        <v>OK</v>
      </c>
      <c r="M183" s="100" t="s">
        <v>227</v>
      </c>
      <c r="N183" s="102"/>
      <c r="O183" s="103"/>
      <c r="R183" s="104"/>
      <c r="S183" s="104"/>
      <c r="T183" s="104"/>
      <c r="U183" s="104"/>
      <c r="V183" s="104"/>
      <c r="W183" s="104"/>
    </row>
    <row r="184" spans="1:23" customFormat="1">
      <c r="A184" s="91" t="s">
        <v>681</v>
      </c>
      <c r="B184" s="100" t="s">
        <v>682</v>
      </c>
      <c r="C184" s="100" t="s">
        <v>683</v>
      </c>
      <c r="D184" s="100" t="s">
        <v>89</v>
      </c>
      <c r="E184" s="100"/>
      <c r="F184" s="100" t="s">
        <v>681</v>
      </c>
      <c r="G184" s="100" t="s">
        <v>684</v>
      </c>
      <c r="H184" s="94" t="str">
        <f t="shared" si="22"/>
        <v>グリフィンズ</v>
      </c>
      <c r="I184" s="100" t="s">
        <v>328</v>
      </c>
      <c r="J184" s="107">
        <v>1993</v>
      </c>
      <c r="K184" s="108">
        <f t="shared" si="23"/>
        <v>27</v>
      </c>
      <c r="L184" s="28" t="str">
        <f t="shared" si="21"/>
        <v>OK</v>
      </c>
      <c r="M184" s="100" t="s">
        <v>438</v>
      </c>
      <c r="N184" s="102"/>
      <c r="O184" s="103"/>
      <c r="R184" s="104"/>
      <c r="S184" s="104"/>
      <c r="T184" s="104"/>
      <c r="U184" s="104"/>
      <c r="V184" s="104"/>
      <c r="W184" s="104"/>
    </row>
    <row r="185" spans="1:23" customFormat="1">
      <c r="A185" s="91" t="s">
        <v>685</v>
      </c>
      <c r="B185" s="106" t="s">
        <v>588</v>
      </c>
      <c r="C185" s="106" t="s">
        <v>686</v>
      </c>
      <c r="D185" s="107" t="s">
        <v>89</v>
      </c>
      <c r="E185" s="107"/>
      <c r="F185" s="107" t="s">
        <v>685</v>
      </c>
      <c r="G185" s="107" t="s">
        <v>687</v>
      </c>
      <c r="H185" s="109" t="str">
        <f t="shared" si="22"/>
        <v>グリフィンズ</v>
      </c>
      <c r="I185" s="106" t="s">
        <v>167</v>
      </c>
      <c r="J185" s="107">
        <v>1992</v>
      </c>
      <c r="K185" s="108">
        <f t="shared" si="23"/>
        <v>28</v>
      </c>
      <c r="L185" s="28" t="str">
        <f t="shared" si="21"/>
        <v>OK</v>
      </c>
      <c r="M185" s="106" t="s">
        <v>407</v>
      </c>
      <c r="N185" s="102"/>
      <c r="O185" s="103"/>
      <c r="R185" s="104"/>
      <c r="S185" s="104"/>
      <c r="T185" s="104"/>
      <c r="U185" s="104"/>
      <c r="V185" s="104"/>
      <c r="W185" s="104"/>
    </row>
    <row r="186" spans="1:23" customFormat="1">
      <c r="A186" s="91" t="s">
        <v>688</v>
      </c>
      <c r="B186" s="106" t="s">
        <v>638</v>
      </c>
      <c r="C186" s="106" t="s">
        <v>689</v>
      </c>
      <c r="D186" s="107" t="s">
        <v>89</v>
      </c>
      <c r="E186" s="107"/>
      <c r="F186" s="107" t="s">
        <v>688</v>
      </c>
      <c r="G186" s="107" t="s">
        <v>690</v>
      </c>
      <c r="H186" s="109" t="str">
        <f t="shared" si="22"/>
        <v>グリフィンズ</v>
      </c>
      <c r="I186" s="106" t="s">
        <v>167</v>
      </c>
      <c r="J186" s="107">
        <v>1987</v>
      </c>
      <c r="K186" s="108">
        <f t="shared" si="23"/>
        <v>33</v>
      </c>
      <c r="L186" s="28" t="str">
        <f t="shared" si="21"/>
        <v>OK</v>
      </c>
      <c r="M186" s="107" t="s">
        <v>373</v>
      </c>
      <c r="N186" s="110"/>
      <c r="O186" s="103"/>
      <c r="R186" s="104"/>
      <c r="S186" s="104"/>
      <c r="T186" s="104"/>
      <c r="U186" s="104"/>
      <c r="V186" s="104"/>
      <c r="W186" s="104"/>
    </row>
    <row r="187" spans="1:23" customFormat="1">
      <c r="A187" s="91" t="s">
        <v>691</v>
      </c>
      <c r="B187" s="106" t="s">
        <v>692</v>
      </c>
      <c r="C187" s="106" t="s">
        <v>693</v>
      </c>
      <c r="D187" s="107" t="s">
        <v>89</v>
      </c>
      <c r="E187" s="107"/>
      <c r="F187" s="107" t="s">
        <v>691</v>
      </c>
      <c r="G187" s="107" t="s">
        <v>694</v>
      </c>
      <c r="H187" s="109" t="str">
        <f t="shared" si="22"/>
        <v>グリフィンズ</v>
      </c>
      <c r="I187" s="106" t="s">
        <v>167</v>
      </c>
      <c r="J187" s="107">
        <v>1994</v>
      </c>
      <c r="K187" s="108">
        <f t="shared" si="23"/>
        <v>26</v>
      </c>
      <c r="L187" s="28" t="str">
        <f t="shared" si="21"/>
        <v>OK</v>
      </c>
      <c r="M187" s="107" t="s">
        <v>632</v>
      </c>
      <c r="N187" s="110"/>
      <c r="O187" s="103"/>
      <c r="R187" s="104"/>
      <c r="S187" s="104"/>
      <c r="T187" s="104"/>
      <c r="U187" s="104"/>
      <c r="V187" s="104"/>
      <c r="W187" s="104"/>
    </row>
    <row r="188" spans="1:23" customFormat="1">
      <c r="A188" s="91" t="s">
        <v>695</v>
      </c>
      <c r="B188" s="106" t="s">
        <v>696</v>
      </c>
      <c r="C188" s="106" t="s">
        <v>142</v>
      </c>
      <c r="D188" s="107" t="s">
        <v>89</v>
      </c>
      <c r="E188" s="107"/>
      <c r="F188" s="107" t="s">
        <v>695</v>
      </c>
      <c r="G188" s="107" t="s">
        <v>697</v>
      </c>
      <c r="H188" s="109" t="str">
        <f t="shared" si="22"/>
        <v>グリフィンズ</v>
      </c>
      <c r="I188" s="106" t="s">
        <v>167</v>
      </c>
      <c r="J188" s="107">
        <v>1980</v>
      </c>
      <c r="K188" s="108">
        <f t="shared" si="23"/>
        <v>40</v>
      </c>
      <c r="L188" s="28" t="str">
        <f t="shared" si="21"/>
        <v>OK</v>
      </c>
      <c r="M188" s="107" t="s">
        <v>632</v>
      </c>
      <c r="N188" s="110"/>
      <c r="O188" s="103"/>
      <c r="R188" s="104"/>
      <c r="S188" s="104"/>
      <c r="T188" s="104"/>
      <c r="U188" s="104"/>
      <c r="V188" s="104"/>
      <c r="W188" s="104"/>
    </row>
    <row r="189" spans="1:23" customFormat="1">
      <c r="A189" s="91" t="s">
        <v>698</v>
      </c>
      <c r="B189" s="106" t="s">
        <v>74</v>
      </c>
      <c r="C189" s="106" t="s">
        <v>699</v>
      </c>
      <c r="D189" s="107" t="s">
        <v>89</v>
      </c>
      <c r="E189" s="107"/>
      <c r="F189" s="107" t="s">
        <v>698</v>
      </c>
      <c r="G189" s="107" t="s">
        <v>700</v>
      </c>
      <c r="H189" s="109" t="str">
        <f t="shared" si="22"/>
        <v>グリフィンズ</v>
      </c>
      <c r="I189" s="106" t="s">
        <v>167</v>
      </c>
      <c r="J189" s="107">
        <v>1977</v>
      </c>
      <c r="K189" s="108">
        <f t="shared" si="23"/>
        <v>43</v>
      </c>
      <c r="L189" s="28" t="str">
        <f t="shared" si="21"/>
        <v>OK</v>
      </c>
      <c r="M189" s="107" t="s">
        <v>632</v>
      </c>
      <c r="N189" s="110"/>
      <c r="O189" s="103"/>
      <c r="R189" s="104"/>
      <c r="S189" s="104"/>
      <c r="T189" s="104"/>
      <c r="U189" s="104"/>
      <c r="V189" s="104"/>
      <c r="W189" s="104"/>
    </row>
    <row r="190" spans="1:23" customFormat="1">
      <c r="A190" s="91" t="s">
        <v>701</v>
      </c>
      <c r="B190" s="106" t="s">
        <v>702</v>
      </c>
      <c r="C190" s="106" t="s">
        <v>703</v>
      </c>
      <c r="D190" s="107" t="s">
        <v>89</v>
      </c>
      <c r="E190" s="107"/>
      <c r="F190" s="107" t="s">
        <v>701</v>
      </c>
      <c r="G190" s="107" t="s">
        <v>704</v>
      </c>
      <c r="H190" s="109" t="str">
        <f t="shared" si="22"/>
        <v>グリフィンズ</v>
      </c>
      <c r="I190" s="106" t="s">
        <v>167</v>
      </c>
      <c r="J190" s="107">
        <v>1986</v>
      </c>
      <c r="K190" s="108">
        <f t="shared" si="23"/>
        <v>34</v>
      </c>
      <c r="L190" s="28" t="str">
        <f t="shared" si="21"/>
        <v>OK</v>
      </c>
      <c r="M190" s="107" t="s">
        <v>632</v>
      </c>
      <c r="N190" s="110"/>
      <c r="O190" s="103"/>
      <c r="R190" s="104"/>
      <c r="S190" s="104"/>
      <c r="T190" s="104"/>
      <c r="U190" s="104"/>
      <c r="V190" s="104"/>
      <c r="W190" s="104"/>
    </row>
    <row r="191" spans="1:23" customFormat="1">
      <c r="A191" s="91" t="s">
        <v>705</v>
      </c>
      <c r="B191" s="106" t="s">
        <v>706</v>
      </c>
      <c r="C191" s="106" t="s">
        <v>707</v>
      </c>
      <c r="D191" s="107" t="s">
        <v>89</v>
      </c>
      <c r="E191" s="107"/>
      <c r="F191" s="107" t="s">
        <v>705</v>
      </c>
      <c r="G191" s="107" t="s">
        <v>708</v>
      </c>
      <c r="H191" s="109" t="str">
        <f t="shared" si="22"/>
        <v>グリフィンズ</v>
      </c>
      <c r="I191" s="106" t="s">
        <v>167</v>
      </c>
      <c r="J191" s="107">
        <v>1984</v>
      </c>
      <c r="K191" s="108">
        <f t="shared" si="23"/>
        <v>36</v>
      </c>
      <c r="L191" s="28" t="str">
        <f t="shared" si="21"/>
        <v>OK</v>
      </c>
      <c r="M191" s="107" t="s">
        <v>632</v>
      </c>
      <c r="N191" s="110"/>
      <c r="O191" s="103"/>
      <c r="R191" s="104"/>
      <c r="S191" s="104"/>
      <c r="T191" s="104"/>
      <c r="U191" s="104"/>
      <c r="V191" s="104"/>
      <c r="W191" s="104"/>
    </row>
    <row r="192" spans="1:23" customFormat="1">
      <c r="A192" s="91" t="s">
        <v>709</v>
      </c>
      <c r="B192" s="106" t="s">
        <v>29</v>
      </c>
      <c r="C192" s="106" t="s">
        <v>699</v>
      </c>
      <c r="D192" s="107" t="s">
        <v>89</v>
      </c>
      <c r="E192" s="107"/>
      <c r="F192" s="107" t="s">
        <v>709</v>
      </c>
      <c r="G192" s="107" t="s">
        <v>710</v>
      </c>
      <c r="H192" s="109" t="str">
        <f t="shared" si="22"/>
        <v>グリフィンズ</v>
      </c>
      <c r="I192" s="106" t="s">
        <v>167</v>
      </c>
      <c r="J192" s="107">
        <v>1976</v>
      </c>
      <c r="K192" s="108">
        <f t="shared" si="23"/>
        <v>44</v>
      </c>
      <c r="L192" s="28" t="str">
        <f t="shared" si="21"/>
        <v>OK</v>
      </c>
      <c r="M192" s="107" t="s">
        <v>395</v>
      </c>
      <c r="N192" s="110"/>
      <c r="O192" s="103"/>
      <c r="R192" s="104"/>
      <c r="S192" s="104"/>
      <c r="T192" s="104"/>
      <c r="U192" s="104"/>
      <c r="V192" s="104"/>
      <c r="W192" s="104"/>
    </row>
    <row r="193" spans="1:23" customFormat="1">
      <c r="A193" s="91" t="s">
        <v>711</v>
      </c>
      <c r="B193" s="106" t="s">
        <v>712</v>
      </c>
      <c r="C193" s="106" t="s">
        <v>713</v>
      </c>
      <c r="D193" s="107" t="s">
        <v>89</v>
      </c>
      <c r="E193" s="107"/>
      <c r="F193" s="107" t="s">
        <v>711</v>
      </c>
      <c r="G193" s="107" t="s">
        <v>714</v>
      </c>
      <c r="H193" s="109" t="str">
        <f t="shared" si="22"/>
        <v>グリフィンズ</v>
      </c>
      <c r="I193" s="106" t="s">
        <v>167</v>
      </c>
      <c r="J193" s="107">
        <v>1981</v>
      </c>
      <c r="K193" s="108">
        <f t="shared" si="23"/>
        <v>39</v>
      </c>
      <c r="L193" s="28" t="str">
        <f t="shared" si="21"/>
        <v>OK</v>
      </c>
      <c r="M193" s="107" t="s">
        <v>373</v>
      </c>
      <c r="N193" s="110"/>
      <c r="O193" s="103"/>
      <c r="R193" s="104"/>
      <c r="S193" s="104"/>
      <c r="T193" s="104"/>
      <c r="U193" s="104"/>
      <c r="V193" s="104"/>
      <c r="W193" s="104"/>
    </row>
    <row r="194" spans="1:23" customFormat="1">
      <c r="A194" s="91" t="s">
        <v>715</v>
      </c>
      <c r="B194" s="106" t="s">
        <v>716</v>
      </c>
      <c r="C194" s="106" t="s">
        <v>717</v>
      </c>
      <c r="D194" s="107" t="s">
        <v>89</v>
      </c>
      <c r="E194" s="107"/>
      <c r="F194" s="107" t="s">
        <v>715</v>
      </c>
      <c r="G194" s="107" t="s">
        <v>718</v>
      </c>
      <c r="H194" s="109" t="str">
        <f t="shared" si="22"/>
        <v>グリフィンズ</v>
      </c>
      <c r="I194" s="106" t="s">
        <v>167</v>
      </c>
      <c r="J194" s="107">
        <v>1982</v>
      </c>
      <c r="K194" s="108">
        <f t="shared" si="23"/>
        <v>38</v>
      </c>
      <c r="L194" s="28" t="str">
        <f t="shared" si="21"/>
        <v>OK</v>
      </c>
      <c r="M194" s="107" t="s">
        <v>230</v>
      </c>
      <c r="N194" s="110"/>
      <c r="O194" s="103"/>
      <c r="R194" s="104"/>
      <c r="S194" s="104"/>
      <c r="T194" s="104"/>
      <c r="U194" s="104"/>
      <c r="V194" s="104"/>
      <c r="W194" s="104"/>
    </row>
    <row r="195" spans="1:23" customFormat="1">
      <c r="A195" s="91" t="s">
        <v>719</v>
      </c>
      <c r="B195" s="106" t="s">
        <v>598</v>
      </c>
      <c r="C195" s="106" t="s">
        <v>720</v>
      </c>
      <c r="D195" s="107" t="s">
        <v>89</v>
      </c>
      <c r="E195" s="107"/>
      <c r="F195" s="107" t="s">
        <v>719</v>
      </c>
      <c r="G195" s="107" t="s">
        <v>721</v>
      </c>
      <c r="H195" s="109" t="str">
        <f t="shared" si="22"/>
        <v>グリフィンズ</v>
      </c>
      <c r="I195" s="106" t="s">
        <v>167</v>
      </c>
      <c r="J195" s="107">
        <v>1980</v>
      </c>
      <c r="K195" s="108">
        <f t="shared" si="23"/>
        <v>40</v>
      </c>
      <c r="L195" s="28" t="str">
        <f t="shared" si="21"/>
        <v>OK</v>
      </c>
      <c r="M195" s="107" t="s">
        <v>632</v>
      </c>
      <c r="N195" s="110"/>
      <c r="O195" s="103"/>
      <c r="R195" s="104"/>
      <c r="S195" s="104"/>
      <c r="T195" s="104"/>
      <c r="U195" s="104"/>
      <c r="V195" s="104"/>
      <c r="W195" s="104"/>
    </row>
    <row r="196" spans="1:23" customFormat="1">
      <c r="A196" s="91" t="s">
        <v>722</v>
      </c>
      <c r="B196" s="106" t="s">
        <v>723</v>
      </c>
      <c r="C196" s="106" t="s">
        <v>724</v>
      </c>
      <c r="D196" s="107" t="s">
        <v>89</v>
      </c>
      <c r="E196" s="107"/>
      <c r="F196" s="107" t="s">
        <v>722</v>
      </c>
      <c r="G196" s="107" t="s">
        <v>725</v>
      </c>
      <c r="H196" s="109" t="str">
        <f t="shared" si="22"/>
        <v>グリフィンズ</v>
      </c>
      <c r="I196" s="106" t="s">
        <v>167</v>
      </c>
      <c r="J196" s="107">
        <v>1993</v>
      </c>
      <c r="K196" s="108">
        <f t="shared" si="23"/>
        <v>27</v>
      </c>
      <c r="L196" s="28" t="str">
        <f t="shared" si="21"/>
        <v>OK</v>
      </c>
      <c r="M196" s="107" t="s">
        <v>255</v>
      </c>
      <c r="N196" s="110"/>
      <c r="O196" s="103"/>
      <c r="R196" s="104"/>
      <c r="S196" s="104"/>
      <c r="T196" s="104"/>
      <c r="U196" s="104"/>
      <c r="V196" s="104"/>
      <c r="W196" s="104"/>
    </row>
    <row r="197" spans="1:23" customFormat="1">
      <c r="A197" s="91" t="s">
        <v>726</v>
      </c>
      <c r="B197" s="106" t="s">
        <v>727</v>
      </c>
      <c r="C197" s="106" t="s">
        <v>728</v>
      </c>
      <c r="D197" s="107" t="s">
        <v>89</v>
      </c>
      <c r="E197" s="107"/>
      <c r="F197" s="107" t="s">
        <v>726</v>
      </c>
      <c r="G197" s="107" t="s">
        <v>729</v>
      </c>
      <c r="H197" s="109" t="str">
        <f t="shared" si="22"/>
        <v>グリフィンズ</v>
      </c>
      <c r="I197" s="106" t="s">
        <v>167</v>
      </c>
      <c r="J197" s="107">
        <v>1995</v>
      </c>
      <c r="K197" s="108">
        <f t="shared" si="23"/>
        <v>25</v>
      </c>
      <c r="L197" s="28" t="str">
        <f t="shared" si="21"/>
        <v>OK</v>
      </c>
      <c r="M197" s="107" t="s">
        <v>255</v>
      </c>
      <c r="N197" s="110"/>
      <c r="O197" s="103"/>
      <c r="R197" s="104"/>
      <c r="S197" s="104"/>
      <c r="T197" s="104"/>
      <c r="U197" s="104"/>
      <c r="V197" s="104"/>
      <c r="W197" s="104"/>
    </row>
    <row r="198" spans="1:23" customFormat="1">
      <c r="A198" s="91" t="s">
        <v>730</v>
      </c>
      <c r="B198" s="106" t="s">
        <v>20</v>
      </c>
      <c r="C198" s="106" t="s">
        <v>731</v>
      </c>
      <c r="D198" s="107" t="s">
        <v>89</v>
      </c>
      <c r="E198" s="107"/>
      <c r="F198" s="107" t="s">
        <v>730</v>
      </c>
      <c r="G198" s="107" t="s">
        <v>732</v>
      </c>
      <c r="H198" s="109" t="str">
        <f t="shared" si="22"/>
        <v>グリフィンズ</v>
      </c>
      <c r="I198" s="106" t="s">
        <v>167</v>
      </c>
      <c r="J198" s="107">
        <v>1996</v>
      </c>
      <c r="K198" s="108">
        <f t="shared" si="23"/>
        <v>24</v>
      </c>
      <c r="L198" s="28" t="str">
        <f t="shared" si="21"/>
        <v>OK</v>
      </c>
      <c r="M198" s="107" t="s">
        <v>255</v>
      </c>
      <c r="N198" s="110"/>
      <c r="O198" s="103"/>
      <c r="R198" s="104"/>
      <c r="S198" s="104"/>
      <c r="T198" s="104"/>
      <c r="U198" s="104"/>
      <c r="V198" s="104"/>
      <c r="W198" s="104"/>
    </row>
    <row r="199" spans="1:23" customFormat="1">
      <c r="A199" s="91" t="s">
        <v>733</v>
      </c>
      <c r="B199" s="106" t="s">
        <v>27</v>
      </c>
      <c r="C199" s="106" t="s">
        <v>734</v>
      </c>
      <c r="D199" s="107" t="s">
        <v>89</v>
      </c>
      <c r="E199" s="107"/>
      <c r="F199" s="107" t="s">
        <v>733</v>
      </c>
      <c r="G199" s="107" t="s">
        <v>735</v>
      </c>
      <c r="H199" s="109" t="str">
        <f t="shared" si="22"/>
        <v>グリフィンズ</v>
      </c>
      <c r="I199" s="106" t="s">
        <v>167</v>
      </c>
      <c r="J199" s="107">
        <v>1979</v>
      </c>
      <c r="K199" s="108">
        <f t="shared" si="23"/>
        <v>41</v>
      </c>
      <c r="L199" s="28" t="str">
        <f t="shared" si="21"/>
        <v>OK</v>
      </c>
      <c r="M199" s="107" t="s">
        <v>438</v>
      </c>
      <c r="N199" s="110"/>
      <c r="O199" s="103"/>
    </row>
    <row r="200" spans="1:23" s="113" customFormat="1" ht="14.25">
      <c r="A200" s="111" t="s">
        <v>736</v>
      </c>
      <c r="B200" s="111" t="s">
        <v>737</v>
      </c>
      <c r="C200" s="111" t="s">
        <v>738</v>
      </c>
      <c r="D200" s="111" t="s">
        <v>94</v>
      </c>
      <c r="E200" s="111"/>
      <c r="F200" s="111" t="s">
        <v>736</v>
      </c>
      <c r="G200" s="111" t="s">
        <v>739</v>
      </c>
      <c r="H200" s="111" t="s">
        <v>564</v>
      </c>
      <c r="I200" s="111" t="s">
        <v>328</v>
      </c>
      <c r="J200" s="111">
        <v>1998</v>
      </c>
      <c r="K200" s="111">
        <v>23</v>
      </c>
      <c r="L200" s="111" t="s">
        <v>740</v>
      </c>
      <c r="M200" s="112" t="s">
        <v>407</v>
      </c>
    </row>
    <row r="201" spans="1:23" s="113" customFormat="1" ht="14.25">
      <c r="A201" s="114" t="s">
        <v>741</v>
      </c>
      <c r="B201" s="112" t="s">
        <v>737</v>
      </c>
      <c r="C201" s="112" t="s">
        <v>742</v>
      </c>
      <c r="D201" s="114" t="s">
        <v>94</v>
      </c>
      <c r="E201" s="78"/>
      <c r="F201" s="114" t="s">
        <v>741</v>
      </c>
      <c r="G201" s="114" t="s">
        <v>743</v>
      </c>
      <c r="H201" s="114" t="s">
        <v>564</v>
      </c>
      <c r="I201" s="114" t="s">
        <v>167</v>
      </c>
      <c r="J201" s="114">
        <v>1999</v>
      </c>
      <c r="K201" s="114">
        <v>21</v>
      </c>
      <c r="L201" s="114" t="s">
        <v>740</v>
      </c>
      <c r="M201" s="112" t="s">
        <v>407</v>
      </c>
    </row>
    <row r="202" spans="1:23" s="115" customFormat="1"/>
    <row r="203" spans="1:23" customFormat="1">
      <c r="A203" s="91"/>
      <c r="B203" s="106"/>
      <c r="C203" s="106"/>
      <c r="D203" s="107"/>
      <c r="E203" s="107"/>
      <c r="F203" s="107"/>
      <c r="G203" s="107"/>
      <c r="H203" s="109"/>
      <c r="I203" s="106"/>
      <c r="J203" s="107"/>
      <c r="K203" s="108"/>
      <c r="L203" s="107"/>
      <c r="M203" s="107"/>
      <c r="N203" s="110"/>
      <c r="O203" s="103"/>
    </row>
    <row r="204" spans="1:23" customFormat="1">
      <c r="A204" s="91"/>
      <c r="B204" s="106"/>
      <c r="C204" s="106"/>
      <c r="D204" s="107"/>
      <c r="E204" s="107"/>
      <c r="F204" s="107"/>
      <c r="G204" s="107"/>
      <c r="H204" s="109"/>
      <c r="I204" s="106"/>
      <c r="J204" s="107"/>
      <c r="K204" s="108"/>
      <c r="L204" s="107"/>
      <c r="M204" s="107"/>
      <c r="N204" s="110"/>
      <c r="O204" s="103"/>
    </row>
    <row r="205" spans="1:23" customFormat="1">
      <c r="A205" s="91"/>
      <c r="B205" s="106"/>
      <c r="C205" s="106"/>
      <c r="D205" s="107"/>
      <c r="E205" s="107"/>
      <c r="F205" s="107"/>
      <c r="G205" s="107"/>
      <c r="H205" s="109"/>
      <c r="I205" s="106"/>
      <c r="J205" s="107"/>
      <c r="K205" s="108"/>
      <c r="L205" s="107"/>
      <c r="M205" s="107"/>
      <c r="N205" s="110"/>
      <c r="O205" s="103"/>
    </row>
    <row r="206" spans="1:23" customFormat="1">
      <c r="A206" s="116"/>
      <c r="B206" s="117"/>
      <c r="C206" s="117"/>
      <c r="D206" s="118"/>
      <c r="E206" s="92"/>
      <c r="F206" s="93"/>
      <c r="G206" s="92"/>
      <c r="H206" s="118"/>
      <c r="I206" s="117"/>
      <c r="J206" s="95"/>
      <c r="K206" s="119"/>
      <c r="L206" s="120"/>
      <c r="M206" s="121"/>
    </row>
    <row r="207" spans="1:23">
      <c r="B207" s="785" t="s">
        <v>744</v>
      </c>
      <c r="C207" s="785"/>
      <c r="D207" s="795" t="s">
        <v>745</v>
      </c>
      <c r="E207" s="795"/>
      <c r="F207" s="795"/>
      <c r="G207" s="795"/>
      <c r="H207" s="796" t="s">
        <v>746</v>
      </c>
      <c r="I207" s="796"/>
      <c r="L207" s="28"/>
    </row>
    <row r="208" spans="1:23">
      <c r="B208" s="785"/>
      <c r="C208" s="785"/>
      <c r="D208" s="795"/>
      <c r="E208" s="795"/>
      <c r="F208" s="795"/>
      <c r="G208" s="795"/>
      <c r="H208" s="796"/>
      <c r="I208" s="796"/>
      <c r="L208" s="28"/>
    </row>
    <row r="209" spans="1:13">
      <c r="D209" s="30"/>
      <c r="F209" s="28"/>
      <c r="G209" s="27" t="s">
        <v>219</v>
      </c>
      <c r="H209" s="787" t="s">
        <v>220</v>
      </c>
      <c r="I209" s="787"/>
      <c r="J209" s="787"/>
      <c r="K209" s="28"/>
      <c r="L209" s="28"/>
    </row>
    <row r="210" spans="1:13" ht="13.5" customHeight="1">
      <c r="B210" s="787" t="s">
        <v>101</v>
      </c>
      <c r="C210" s="787"/>
      <c r="D210" s="80" t="s">
        <v>224</v>
      </c>
      <c r="F210" s="28"/>
      <c r="G210" s="29">
        <f>COUNTIF($M$212:$N$244,"東近江市")</f>
        <v>16</v>
      </c>
      <c r="H210" s="788">
        <f>(G210/RIGHT(A244,2))</f>
        <v>0.48484848484848486</v>
      </c>
      <c r="I210" s="788"/>
      <c r="J210" s="788"/>
      <c r="K210" s="28"/>
      <c r="L210" s="28"/>
    </row>
    <row r="211" spans="1:13" ht="13.5" customHeight="1">
      <c r="B211" s="27" t="s">
        <v>100</v>
      </c>
      <c r="C211" s="79"/>
      <c r="D211" s="5" t="s">
        <v>222</v>
      </c>
      <c r="E211" s="5"/>
      <c r="F211" s="5"/>
      <c r="G211" s="29"/>
      <c r="I211" s="81"/>
      <c r="J211" s="81"/>
      <c r="K211" s="28"/>
      <c r="L211" s="28"/>
    </row>
    <row r="212" spans="1:13">
      <c r="A212" s="34" t="s">
        <v>747</v>
      </c>
      <c r="B212" s="34" t="s">
        <v>98</v>
      </c>
      <c r="C212" s="27" t="s">
        <v>99</v>
      </c>
      <c r="D212" s="30" t="s">
        <v>100</v>
      </c>
      <c r="F212" s="27" t="str">
        <f>A212</f>
        <v>け０１</v>
      </c>
      <c r="G212" s="27" t="str">
        <f t="shared" ref="G212:G245" si="24">B212&amp;C212</f>
        <v>稲岡和紀</v>
      </c>
      <c r="H212" s="35" t="s">
        <v>101</v>
      </c>
      <c r="I212" s="35" t="s">
        <v>1</v>
      </c>
      <c r="J212" s="32">
        <v>1978</v>
      </c>
      <c r="K212" s="32">
        <f>IF(J212="","",(2020-J212))</f>
        <v>42</v>
      </c>
      <c r="L212" s="28" t="str">
        <f t="shared" ref="L212:L237" si="25">IF(G212="","",IF(COUNTIF($G$15:$G$406,G212)&gt;1,"2重登録","OK"))</f>
        <v>OK</v>
      </c>
      <c r="M212" s="38" t="s">
        <v>748</v>
      </c>
    </row>
    <row r="213" spans="1:13">
      <c r="A213" s="34" t="s">
        <v>749</v>
      </c>
      <c r="B213" s="34" t="s">
        <v>97</v>
      </c>
      <c r="C213" s="30" t="s">
        <v>750</v>
      </c>
      <c r="D213" s="30" t="s">
        <v>100</v>
      </c>
      <c r="F213" s="27" t="str">
        <f t="shared" ref="F213:F245" si="26">A213</f>
        <v>け０２</v>
      </c>
      <c r="G213" s="30" t="str">
        <f t="shared" si="24"/>
        <v>川上政治</v>
      </c>
      <c r="H213" s="35" t="s">
        <v>101</v>
      </c>
      <c r="I213" s="35" t="s">
        <v>1</v>
      </c>
      <c r="J213" s="36">
        <v>1970</v>
      </c>
      <c r="K213" s="32">
        <f t="shared" ref="K213:K243" si="27">IF(J213="","",(2020-J213))</f>
        <v>50</v>
      </c>
      <c r="L213" s="28" t="str">
        <f t="shared" si="25"/>
        <v>OK</v>
      </c>
      <c r="M213" s="38" t="s">
        <v>748</v>
      </c>
    </row>
    <row r="214" spans="1:13">
      <c r="A214" s="34" t="s">
        <v>751</v>
      </c>
      <c r="B214" s="34" t="s">
        <v>46</v>
      </c>
      <c r="C214" s="27" t="s">
        <v>47</v>
      </c>
      <c r="D214" s="30" t="s">
        <v>100</v>
      </c>
      <c r="F214" s="27" t="str">
        <f t="shared" si="26"/>
        <v>け０３</v>
      </c>
      <c r="G214" s="27" t="str">
        <f t="shared" si="24"/>
        <v>上村　武</v>
      </c>
      <c r="H214" s="35" t="s">
        <v>101</v>
      </c>
      <c r="I214" s="35" t="s">
        <v>1</v>
      </c>
      <c r="J214" s="32">
        <v>1978</v>
      </c>
      <c r="K214" s="32">
        <f t="shared" si="27"/>
        <v>42</v>
      </c>
      <c r="L214" s="28" t="str">
        <f t="shared" si="25"/>
        <v>OK</v>
      </c>
      <c r="M214" s="27" t="s">
        <v>297</v>
      </c>
    </row>
    <row r="215" spans="1:13">
      <c r="A215" s="34" t="s">
        <v>752</v>
      </c>
      <c r="B215" s="122" t="s">
        <v>97</v>
      </c>
      <c r="C215" s="52" t="s">
        <v>753</v>
      </c>
      <c r="D215" s="27" t="s">
        <v>100</v>
      </c>
      <c r="F215" s="27" t="str">
        <f t="shared" si="26"/>
        <v>け０４</v>
      </c>
      <c r="G215" s="27" t="str">
        <f t="shared" si="24"/>
        <v>川上悠作</v>
      </c>
      <c r="H215" s="35" t="s">
        <v>101</v>
      </c>
      <c r="I215" s="35" t="s">
        <v>1</v>
      </c>
      <c r="J215" s="36">
        <v>2000</v>
      </c>
      <c r="K215" s="32">
        <f t="shared" si="27"/>
        <v>20</v>
      </c>
      <c r="L215" s="28" t="str">
        <f t="shared" si="25"/>
        <v>OK</v>
      </c>
      <c r="M215" s="38" t="s">
        <v>748</v>
      </c>
    </row>
    <row r="216" spans="1:13">
      <c r="A216" s="34" t="s">
        <v>754</v>
      </c>
      <c r="B216" s="34" t="s">
        <v>102</v>
      </c>
      <c r="C216" s="30" t="s">
        <v>103</v>
      </c>
      <c r="D216" s="27" t="s">
        <v>100</v>
      </c>
      <c r="F216" s="27" t="str">
        <f t="shared" si="26"/>
        <v>け０５</v>
      </c>
      <c r="G216" s="27" t="str">
        <f t="shared" si="24"/>
        <v>川並和之</v>
      </c>
      <c r="H216" s="35" t="s">
        <v>101</v>
      </c>
      <c r="I216" s="35" t="s">
        <v>1</v>
      </c>
      <c r="J216" s="36">
        <v>1959</v>
      </c>
      <c r="K216" s="32">
        <f t="shared" si="27"/>
        <v>61</v>
      </c>
      <c r="L216" s="28" t="str">
        <f t="shared" si="25"/>
        <v>OK</v>
      </c>
      <c r="M216" s="38" t="s">
        <v>748</v>
      </c>
    </row>
    <row r="217" spans="1:13">
      <c r="A217" s="34" t="s">
        <v>755</v>
      </c>
      <c r="B217" s="34" t="s">
        <v>104</v>
      </c>
      <c r="C217" s="30" t="s">
        <v>51</v>
      </c>
      <c r="D217" s="27" t="s">
        <v>100</v>
      </c>
      <c r="F217" s="27" t="str">
        <f t="shared" si="26"/>
        <v>け０６</v>
      </c>
      <c r="G217" s="27" t="str">
        <f t="shared" si="24"/>
        <v>木村善和</v>
      </c>
      <c r="H217" s="35" t="s">
        <v>101</v>
      </c>
      <c r="I217" s="35" t="s">
        <v>1</v>
      </c>
      <c r="J217" s="36">
        <v>1962</v>
      </c>
      <c r="K217" s="32">
        <f t="shared" si="27"/>
        <v>58</v>
      </c>
      <c r="L217" s="28" t="str">
        <f t="shared" si="25"/>
        <v>OK</v>
      </c>
      <c r="M217" s="27" t="s">
        <v>756</v>
      </c>
    </row>
    <row r="218" spans="1:13">
      <c r="A218" s="34" t="s">
        <v>757</v>
      </c>
      <c r="B218" s="34" t="s">
        <v>40</v>
      </c>
      <c r="C218" s="30" t="s">
        <v>105</v>
      </c>
      <c r="D218" s="27" t="s">
        <v>100</v>
      </c>
      <c r="F218" s="27" t="str">
        <f t="shared" si="26"/>
        <v>け０７</v>
      </c>
      <c r="G218" s="27" t="str">
        <f t="shared" si="24"/>
        <v>竹村　治</v>
      </c>
      <c r="H218" s="35" t="s">
        <v>101</v>
      </c>
      <c r="I218" s="35" t="s">
        <v>1</v>
      </c>
      <c r="J218" s="36">
        <v>1961</v>
      </c>
      <c r="K218" s="32">
        <f t="shared" si="27"/>
        <v>59</v>
      </c>
      <c r="L218" s="28" t="str">
        <f t="shared" si="25"/>
        <v>OK</v>
      </c>
      <c r="M218" s="27" t="s">
        <v>758</v>
      </c>
    </row>
    <row r="219" spans="1:13">
      <c r="A219" s="34" t="s">
        <v>759</v>
      </c>
      <c r="B219" s="34" t="s">
        <v>8</v>
      </c>
      <c r="C219" s="30" t="s">
        <v>106</v>
      </c>
      <c r="D219" s="27" t="s">
        <v>100</v>
      </c>
      <c r="F219" s="27" t="str">
        <f t="shared" si="26"/>
        <v>け０８</v>
      </c>
      <c r="G219" s="27" t="str">
        <f t="shared" si="24"/>
        <v>坪田真嘉</v>
      </c>
      <c r="H219" s="35" t="s">
        <v>101</v>
      </c>
      <c r="I219" s="35" t="s">
        <v>1</v>
      </c>
      <c r="J219" s="36">
        <v>1976</v>
      </c>
      <c r="K219" s="32">
        <f t="shared" si="27"/>
        <v>44</v>
      </c>
      <c r="L219" s="28" t="str">
        <f t="shared" si="25"/>
        <v>OK</v>
      </c>
      <c r="M219" s="38" t="s">
        <v>748</v>
      </c>
    </row>
    <row r="220" spans="1:13">
      <c r="A220" s="34" t="s">
        <v>760</v>
      </c>
      <c r="B220" s="34" t="s">
        <v>107</v>
      </c>
      <c r="C220" s="30" t="s">
        <v>108</v>
      </c>
      <c r="D220" s="27" t="s">
        <v>100</v>
      </c>
      <c r="F220" s="27" t="str">
        <f t="shared" si="26"/>
        <v>け０９</v>
      </c>
      <c r="G220" s="27" t="str">
        <f t="shared" si="24"/>
        <v>永里裕次</v>
      </c>
      <c r="H220" s="35" t="s">
        <v>101</v>
      </c>
      <c r="I220" s="35" t="s">
        <v>1</v>
      </c>
      <c r="J220" s="36">
        <v>1979</v>
      </c>
      <c r="K220" s="32">
        <f t="shared" si="27"/>
        <v>41</v>
      </c>
      <c r="L220" s="28" t="str">
        <f t="shared" si="25"/>
        <v>OK</v>
      </c>
      <c r="M220" s="27" t="s">
        <v>761</v>
      </c>
    </row>
    <row r="221" spans="1:13">
      <c r="A221" s="34" t="s">
        <v>762</v>
      </c>
      <c r="B221" s="34" t="s">
        <v>48</v>
      </c>
      <c r="C221" s="27" t="s">
        <v>763</v>
      </c>
      <c r="D221" s="30" t="s">
        <v>100</v>
      </c>
      <c r="F221" s="27" t="str">
        <f t="shared" si="26"/>
        <v>け１０</v>
      </c>
      <c r="G221" s="27" t="str">
        <f t="shared" si="24"/>
        <v>西田和教</v>
      </c>
      <c r="H221" s="35" t="s">
        <v>101</v>
      </c>
      <c r="I221" s="35" t="s">
        <v>1</v>
      </c>
      <c r="J221" s="32">
        <v>1961</v>
      </c>
      <c r="K221" s="32">
        <f t="shared" si="27"/>
        <v>59</v>
      </c>
      <c r="L221" s="28" t="str">
        <f t="shared" si="25"/>
        <v>OK</v>
      </c>
      <c r="M221" s="27" t="s">
        <v>297</v>
      </c>
    </row>
    <row r="222" spans="1:13">
      <c r="A222" s="34" t="s">
        <v>764</v>
      </c>
      <c r="B222" s="34" t="s">
        <v>109</v>
      </c>
      <c r="C222" s="30" t="s">
        <v>110</v>
      </c>
      <c r="D222" s="27" t="s">
        <v>100</v>
      </c>
      <c r="F222" s="27" t="str">
        <f t="shared" si="26"/>
        <v>け１１</v>
      </c>
      <c r="G222" s="27" t="str">
        <f t="shared" si="24"/>
        <v>山口直彦</v>
      </c>
      <c r="H222" s="35" t="s">
        <v>101</v>
      </c>
      <c r="I222" s="35" t="s">
        <v>1</v>
      </c>
      <c r="J222" s="36">
        <v>1986</v>
      </c>
      <c r="K222" s="32">
        <f t="shared" si="27"/>
        <v>34</v>
      </c>
      <c r="L222" s="28" t="str">
        <f t="shared" si="25"/>
        <v>OK</v>
      </c>
      <c r="M222" s="38" t="s">
        <v>748</v>
      </c>
    </row>
    <row r="223" spans="1:13">
      <c r="A223" s="34" t="s">
        <v>765</v>
      </c>
      <c r="B223" s="34" t="s">
        <v>109</v>
      </c>
      <c r="C223" s="30" t="s">
        <v>111</v>
      </c>
      <c r="D223" s="27" t="s">
        <v>100</v>
      </c>
      <c r="F223" s="27" t="str">
        <f t="shared" si="26"/>
        <v>け１２</v>
      </c>
      <c r="G223" s="27" t="str">
        <f t="shared" si="24"/>
        <v>山口真彦</v>
      </c>
      <c r="H223" s="35" t="s">
        <v>101</v>
      </c>
      <c r="I223" s="35" t="s">
        <v>1</v>
      </c>
      <c r="J223" s="36">
        <v>1988</v>
      </c>
      <c r="K223" s="32">
        <f t="shared" si="27"/>
        <v>32</v>
      </c>
      <c r="L223" s="28" t="str">
        <f t="shared" si="25"/>
        <v>OK</v>
      </c>
      <c r="M223" s="38" t="s">
        <v>748</v>
      </c>
    </row>
    <row r="224" spans="1:13">
      <c r="A224" s="34" t="s">
        <v>766</v>
      </c>
      <c r="B224" s="40" t="s">
        <v>767</v>
      </c>
      <c r="C224" s="38" t="s">
        <v>768</v>
      </c>
      <c r="D224" s="30" t="s">
        <v>100</v>
      </c>
      <c r="F224" s="27" t="str">
        <f t="shared" si="26"/>
        <v>け１３</v>
      </c>
      <c r="G224" s="27" t="str">
        <f t="shared" si="24"/>
        <v>池尻陽香</v>
      </c>
      <c r="H224" s="35" t="s">
        <v>101</v>
      </c>
      <c r="I224" s="123" t="s">
        <v>9</v>
      </c>
      <c r="J224" s="32">
        <v>1994</v>
      </c>
      <c r="K224" s="32">
        <f t="shared" si="27"/>
        <v>26</v>
      </c>
      <c r="L224" s="28" t="str">
        <f t="shared" si="25"/>
        <v>OK</v>
      </c>
      <c r="M224" s="27" t="s">
        <v>769</v>
      </c>
    </row>
    <row r="225" spans="1:14">
      <c r="A225" s="34" t="s">
        <v>770</v>
      </c>
      <c r="B225" s="40" t="s">
        <v>820</v>
      </c>
      <c r="C225" s="38" t="s">
        <v>771</v>
      </c>
      <c r="D225" s="30" t="s">
        <v>100</v>
      </c>
      <c r="F225" s="27" t="str">
        <f t="shared" si="26"/>
        <v>け１４</v>
      </c>
      <c r="G225" s="27" t="str">
        <f t="shared" si="24"/>
        <v>本多姫欧</v>
      </c>
      <c r="H225" s="35" t="s">
        <v>101</v>
      </c>
      <c r="I225" s="123" t="s">
        <v>9</v>
      </c>
      <c r="J225" s="32">
        <v>1990</v>
      </c>
      <c r="K225" s="32">
        <f t="shared" si="27"/>
        <v>30</v>
      </c>
      <c r="L225" s="28" t="str">
        <f t="shared" si="25"/>
        <v>OK</v>
      </c>
      <c r="M225" s="27" t="s">
        <v>769</v>
      </c>
    </row>
    <row r="226" spans="1:14">
      <c r="A226" s="34" t="s">
        <v>772</v>
      </c>
      <c r="B226" s="40" t="s">
        <v>6</v>
      </c>
      <c r="C226" s="38" t="s">
        <v>114</v>
      </c>
      <c r="D226" s="27" t="s">
        <v>100</v>
      </c>
      <c r="F226" s="27" t="str">
        <f t="shared" si="26"/>
        <v>け１５</v>
      </c>
      <c r="G226" s="30" t="str">
        <f t="shared" si="24"/>
        <v>田中和枝</v>
      </c>
      <c r="H226" s="35" t="s">
        <v>101</v>
      </c>
      <c r="I226" s="39" t="s">
        <v>9</v>
      </c>
      <c r="J226" s="36">
        <v>1965</v>
      </c>
      <c r="K226" s="32">
        <f t="shared" si="27"/>
        <v>55</v>
      </c>
      <c r="L226" s="28" t="str">
        <f t="shared" si="25"/>
        <v>OK</v>
      </c>
      <c r="M226" s="38" t="s">
        <v>748</v>
      </c>
    </row>
    <row r="227" spans="1:14">
      <c r="A227" s="34" t="s">
        <v>773</v>
      </c>
      <c r="B227" s="40" t="s">
        <v>115</v>
      </c>
      <c r="C227" s="38" t="s">
        <v>68</v>
      </c>
      <c r="D227" s="27" t="s">
        <v>100</v>
      </c>
      <c r="F227" s="27" t="str">
        <f t="shared" si="26"/>
        <v>け１６</v>
      </c>
      <c r="G227" s="30" t="str">
        <f t="shared" si="24"/>
        <v>永松貴子</v>
      </c>
      <c r="H227" s="35" t="s">
        <v>101</v>
      </c>
      <c r="I227" s="39" t="s">
        <v>9</v>
      </c>
      <c r="J227" s="36">
        <v>1962</v>
      </c>
      <c r="K227" s="32">
        <f t="shared" si="27"/>
        <v>58</v>
      </c>
      <c r="L227" s="28" t="str">
        <f t="shared" si="25"/>
        <v>OK</v>
      </c>
      <c r="M227" s="27" t="s">
        <v>297</v>
      </c>
    </row>
    <row r="228" spans="1:14">
      <c r="A228" s="34" t="s">
        <v>774</v>
      </c>
      <c r="B228" s="40" t="s">
        <v>116</v>
      </c>
      <c r="C228" s="38" t="s">
        <v>117</v>
      </c>
      <c r="D228" s="27" t="s">
        <v>100</v>
      </c>
      <c r="F228" s="27" t="str">
        <f t="shared" si="26"/>
        <v>け１７</v>
      </c>
      <c r="G228" s="30" t="str">
        <f t="shared" si="24"/>
        <v>福永裕美</v>
      </c>
      <c r="H228" s="35" t="s">
        <v>101</v>
      </c>
      <c r="I228" s="39" t="s">
        <v>9</v>
      </c>
      <c r="J228" s="36">
        <v>1963</v>
      </c>
      <c r="K228" s="32">
        <f t="shared" si="27"/>
        <v>57</v>
      </c>
      <c r="L228" s="28" t="str">
        <f t="shared" si="25"/>
        <v>OK</v>
      </c>
      <c r="M228" s="38" t="s">
        <v>748</v>
      </c>
    </row>
    <row r="229" spans="1:14">
      <c r="A229" s="34" t="s">
        <v>775</v>
      </c>
      <c r="B229" s="40" t="s">
        <v>109</v>
      </c>
      <c r="C229" s="38" t="s">
        <v>776</v>
      </c>
      <c r="D229" s="27" t="s">
        <v>100</v>
      </c>
      <c r="F229" s="27" t="str">
        <f t="shared" si="26"/>
        <v>け１８</v>
      </c>
      <c r="G229" s="30" t="str">
        <f t="shared" si="24"/>
        <v>山口美由希</v>
      </c>
      <c r="H229" s="35" t="s">
        <v>101</v>
      </c>
      <c r="I229" s="39" t="s">
        <v>9</v>
      </c>
      <c r="J229" s="32">
        <v>1989</v>
      </c>
      <c r="K229" s="32">
        <f t="shared" si="27"/>
        <v>31</v>
      </c>
      <c r="L229" s="28" t="str">
        <f t="shared" si="25"/>
        <v>OK</v>
      </c>
      <c r="M229" s="38" t="s">
        <v>748</v>
      </c>
    </row>
    <row r="230" spans="1:14">
      <c r="A230" s="34" t="s">
        <v>777</v>
      </c>
      <c r="B230" s="34" t="s">
        <v>139</v>
      </c>
      <c r="C230" s="27" t="s">
        <v>778</v>
      </c>
      <c r="D230" s="27" t="s">
        <v>100</v>
      </c>
      <c r="F230" s="27" t="str">
        <f t="shared" si="26"/>
        <v>け１９</v>
      </c>
      <c r="G230" s="27" t="str">
        <f t="shared" si="24"/>
        <v>藤本雅之</v>
      </c>
      <c r="H230" s="35" t="s">
        <v>101</v>
      </c>
      <c r="I230" s="35" t="s">
        <v>1</v>
      </c>
      <c r="J230" s="36">
        <v>1961</v>
      </c>
      <c r="K230" s="32">
        <f t="shared" si="27"/>
        <v>59</v>
      </c>
      <c r="L230" s="28" t="str">
        <f t="shared" si="25"/>
        <v>OK</v>
      </c>
      <c r="M230" s="27" t="s">
        <v>297</v>
      </c>
    </row>
    <row r="231" spans="1:14">
      <c r="A231" s="34" t="s">
        <v>779</v>
      </c>
      <c r="B231" s="34" t="s">
        <v>780</v>
      </c>
      <c r="C231" s="27" t="s">
        <v>781</v>
      </c>
      <c r="D231" s="27" t="s">
        <v>100</v>
      </c>
      <c r="F231" s="27" t="str">
        <f t="shared" si="26"/>
        <v>け２０</v>
      </c>
      <c r="G231" s="27" t="str">
        <f t="shared" si="24"/>
        <v>福永一典</v>
      </c>
      <c r="H231" s="35" t="s">
        <v>101</v>
      </c>
      <c r="I231" s="35" t="s">
        <v>1</v>
      </c>
      <c r="J231" s="32">
        <v>1967</v>
      </c>
      <c r="K231" s="32">
        <f t="shared" si="27"/>
        <v>53</v>
      </c>
      <c r="L231" s="28" t="str">
        <f t="shared" si="25"/>
        <v>OK</v>
      </c>
      <c r="M231" s="27" t="s">
        <v>782</v>
      </c>
    </row>
    <row r="232" spans="1:14">
      <c r="A232" s="34" t="s">
        <v>783</v>
      </c>
      <c r="B232" s="34" t="s">
        <v>784</v>
      </c>
      <c r="C232" s="27" t="s">
        <v>785</v>
      </c>
      <c r="D232" s="27" t="s">
        <v>100</v>
      </c>
      <c r="F232" s="27" t="str">
        <f t="shared" si="26"/>
        <v>け２１</v>
      </c>
      <c r="G232" s="27" t="str">
        <f t="shared" si="24"/>
        <v>畑　彰</v>
      </c>
      <c r="H232" s="35" t="s">
        <v>101</v>
      </c>
      <c r="I232" s="35" t="s">
        <v>1</v>
      </c>
      <c r="J232" s="32">
        <v>1980</v>
      </c>
      <c r="K232" s="32">
        <f t="shared" si="27"/>
        <v>40</v>
      </c>
      <c r="L232" s="28" t="str">
        <f t="shared" si="25"/>
        <v>OK</v>
      </c>
      <c r="M232" s="38" t="s">
        <v>748</v>
      </c>
    </row>
    <row r="233" spans="1:14">
      <c r="A233" s="34" t="s">
        <v>786</v>
      </c>
      <c r="B233" s="40" t="s">
        <v>787</v>
      </c>
      <c r="C233" s="40" t="s">
        <v>85</v>
      </c>
      <c r="D233" s="27" t="s">
        <v>100</v>
      </c>
      <c r="F233" s="27" t="str">
        <f t="shared" si="26"/>
        <v>け２２</v>
      </c>
      <c r="G233" s="27" t="str">
        <f t="shared" si="24"/>
        <v>梅田陽子</v>
      </c>
      <c r="H233" s="35" t="s">
        <v>101</v>
      </c>
      <c r="I233" s="39" t="s">
        <v>9</v>
      </c>
      <c r="J233" s="32">
        <v>1969</v>
      </c>
      <c r="K233" s="32">
        <f t="shared" si="27"/>
        <v>51</v>
      </c>
      <c r="L233" s="124" t="str">
        <f t="shared" si="25"/>
        <v>OK</v>
      </c>
      <c r="M233" s="27" t="s">
        <v>456</v>
      </c>
    </row>
    <row r="234" spans="1:14">
      <c r="A234" s="34" t="s">
        <v>788</v>
      </c>
      <c r="B234" s="40" t="s">
        <v>789</v>
      </c>
      <c r="C234" s="40" t="s">
        <v>790</v>
      </c>
      <c r="D234" s="27" t="s">
        <v>100</v>
      </c>
      <c r="F234" s="27" t="str">
        <f t="shared" si="26"/>
        <v>け２３</v>
      </c>
      <c r="G234" s="27" t="str">
        <f t="shared" si="24"/>
        <v>山口小百合</v>
      </c>
      <c r="H234" s="35" t="s">
        <v>101</v>
      </c>
      <c r="I234" s="39" t="s">
        <v>9</v>
      </c>
      <c r="J234" s="32">
        <v>1969</v>
      </c>
      <c r="K234" s="32">
        <f t="shared" si="27"/>
        <v>51</v>
      </c>
      <c r="L234" s="27" t="str">
        <f t="shared" si="25"/>
        <v>OK</v>
      </c>
      <c r="M234" s="38" t="s">
        <v>748</v>
      </c>
    </row>
    <row r="235" spans="1:14">
      <c r="A235" s="34" t="s">
        <v>791</v>
      </c>
      <c r="B235" s="34" t="s">
        <v>792</v>
      </c>
      <c r="C235" s="34" t="s">
        <v>793</v>
      </c>
      <c r="D235" s="27" t="s">
        <v>100</v>
      </c>
      <c r="F235" s="27" t="str">
        <f t="shared" si="26"/>
        <v>け２４</v>
      </c>
      <c r="G235" s="27" t="str">
        <f t="shared" si="24"/>
        <v>小澤藤信</v>
      </c>
      <c r="H235" s="35" t="s">
        <v>101</v>
      </c>
      <c r="I235" s="35" t="s">
        <v>1</v>
      </c>
      <c r="J235" s="32">
        <v>1964</v>
      </c>
      <c r="K235" s="32">
        <f t="shared" si="27"/>
        <v>56</v>
      </c>
      <c r="L235" s="124" t="str">
        <f t="shared" si="25"/>
        <v>OK</v>
      </c>
      <c r="M235" s="27" t="s">
        <v>227</v>
      </c>
    </row>
    <row r="236" spans="1:14">
      <c r="A236" s="34" t="s">
        <v>794</v>
      </c>
      <c r="B236" s="34" t="s">
        <v>795</v>
      </c>
      <c r="C236" s="34" t="s">
        <v>796</v>
      </c>
      <c r="D236" s="27" t="s">
        <v>100</v>
      </c>
      <c r="F236" s="27" t="str">
        <f t="shared" si="26"/>
        <v>け２５</v>
      </c>
      <c r="G236" s="27" t="str">
        <f t="shared" si="24"/>
        <v>疋田之宏</v>
      </c>
      <c r="H236" s="35" t="s">
        <v>101</v>
      </c>
      <c r="I236" s="35" t="s">
        <v>1</v>
      </c>
      <c r="J236" s="32">
        <v>1960</v>
      </c>
      <c r="K236" s="32">
        <f t="shared" si="27"/>
        <v>60</v>
      </c>
      <c r="L236" s="124" t="str">
        <f t="shared" si="25"/>
        <v>OK</v>
      </c>
      <c r="M236" s="40" t="s">
        <v>797</v>
      </c>
    </row>
    <row r="237" spans="1:14" customFormat="1">
      <c r="A237" s="34" t="s">
        <v>798</v>
      </c>
      <c r="B237" s="27" t="s">
        <v>799</v>
      </c>
      <c r="C237" s="27" t="s">
        <v>800</v>
      </c>
      <c r="D237" s="27" t="s">
        <v>100</v>
      </c>
      <c r="E237" s="27"/>
      <c r="F237" s="27" t="str">
        <f t="shared" si="26"/>
        <v>け２６</v>
      </c>
      <c r="G237" s="27" t="str">
        <f t="shared" si="24"/>
        <v>岩切佑磨</v>
      </c>
      <c r="H237" s="35" t="s">
        <v>101</v>
      </c>
      <c r="I237" s="125" t="s">
        <v>801</v>
      </c>
      <c r="J237" s="32">
        <v>1992</v>
      </c>
      <c r="K237" s="32">
        <f t="shared" si="27"/>
        <v>28</v>
      </c>
      <c r="L237" s="124" t="str">
        <f t="shared" si="25"/>
        <v>OK</v>
      </c>
      <c r="M237" s="126" t="s">
        <v>407</v>
      </c>
    </row>
    <row r="238" spans="1:14" customFormat="1" ht="15.75" customHeight="1">
      <c r="A238" s="34" t="s">
        <v>802</v>
      </c>
      <c r="B238" s="34" t="s">
        <v>803</v>
      </c>
      <c r="C238" s="34" t="s">
        <v>804</v>
      </c>
      <c r="D238" s="27" t="s">
        <v>100</v>
      </c>
      <c r="E238" s="27"/>
      <c r="F238" s="27" t="str">
        <f t="shared" si="26"/>
        <v>け２７</v>
      </c>
      <c r="G238" s="27" t="str">
        <f t="shared" si="24"/>
        <v>朝日尚紀</v>
      </c>
      <c r="H238" s="35" t="s">
        <v>101</v>
      </c>
      <c r="I238" s="35" t="s">
        <v>1</v>
      </c>
      <c r="J238" s="32">
        <v>1983</v>
      </c>
      <c r="K238" s="32">
        <f t="shared" si="27"/>
        <v>37</v>
      </c>
      <c r="L238" s="28" t="str">
        <f>IF(G238="","",IF(COUNTIF($G$15:$G$503,G238)&gt;1,"2重登録","OK"))</f>
        <v>OK</v>
      </c>
      <c r="M238" s="27" t="s">
        <v>805</v>
      </c>
      <c r="N238" s="27"/>
    </row>
    <row r="239" spans="1:14" customFormat="1" ht="15.75" customHeight="1">
      <c r="A239" s="34" t="s">
        <v>806</v>
      </c>
      <c r="B239" s="40" t="s">
        <v>803</v>
      </c>
      <c r="C239" s="40" t="s">
        <v>807</v>
      </c>
      <c r="D239" s="27" t="s">
        <v>100</v>
      </c>
      <c r="E239" s="27"/>
      <c r="F239" s="27" t="str">
        <f t="shared" si="26"/>
        <v>け２８</v>
      </c>
      <c r="G239" s="27" t="str">
        <f t="shared" si="24"/>
        <v>朝日智美</v>
      </c>
      <c r="H239" s="35" t="s">
        <v>101</v>
      </c>
      <c r="I239" s="39" t="s">
        <v>9</v>
      </c>
      <c r="J239" s="32">
        <v>1983</v>
      </c>
      <c r="K239" s="32">
        <f t="shared" si="27"/>
        <v>37</v>
      </c>
      <c r="L239" s="27" t="str">
        <f>IF(G239="","",IF(COUNTIF($G$15:$G$406,G239)&gt;1,"2重登録","OK"))</f>
        <v>OK</v>
      </c>
      <c r="M239" s="27" t="s">
        <v>805</v>
      </c>
    </row>
    <row r="240" spans="1:14" customFormat="1">
      <c r="A240" s="34" t="s">
        <v>808</v>
      </c>
      <c r="B240" s="40" t="s">
        <v>809</v>
      </c>
      <c r="C240" s="40" t="s">
        <v>810</v>
      </c>
      <c r="D240" s="27" t="s">
        <v>100</v>
      </c>
      <c r="E240" s="27"/>
      <c r="F240" s="27" t="str">
        <f t="shared" si="26"/>
        <v>け２９</v>
      </c>
      <c r="G240" s="27" t="str">
        <f t="shared" si="24"/>
        <v>河野由子</v>
      </c>
      <c r="H240" s="35" t="s">
        <v>101</v>
      </c>
      <c r="I240" s="39" t="s">
        <v>9</v>
      </c>
      <c r="J240" s="32">
        <v>1961</v>
      </c>
      <c r="K240" s="32">
        <f t="shared" si="27"/>
        <v>59</v>
      </c>
      <c r="L240" s="27" t="str">
        <f>IF(G240="","",IF(COUNTIF($G$15:$G$406,G240)&gt;1,"2重登録","OK"))</f>
        <v>OK</v>
      </c>
      <c r="M240" s="27" t="s">
        <v>456</v>
      </c>
    </row>
    <row r="241" spans="1:14" customFormat="1">
      <c r="A241" s="34" t="s">
        <v>811</v>
      </c>
      <c r="B241" s="27" t="s">
        <v>812</v>
      </c>
      <c r="C241" s="27" t="s">
        <v>813</v>
      </c>
      <c r="D241" s="27" t="s">
        <v>100</v>
      </c>
      <c r="E241" s="27"/>
      <c r="F241" s="27" t="str">
        <f t="shared" si="26"/>
        <v>け３０</v>
      </c>
      <c r="G241" s="27" t="str">
        <f t="shared" si="24"/>
        <v>榎本匡秀</v>
      </c>
      <c r="H241" s="35" t="s">
        <v>101</v>
      </c>
      <c r="I241" s="35" t="s">
        <v>1</v>
      </c>
      <c r="J241" s="32">
        <v>1986</v>
      </c>
      <c r="K241" s="32">
        <f t="shared" si="27"/>
        <v>34</v>
      </c>
      <c r="L241" s="27" t="str">
        <f>IF(G241="","",IF(COUNTIF($G$15:$G$406,G241)&gt;1,"2重登録","OK"))</f>
        <v>OK</v>
      </c>
      <c r="M241" s="126" t="s">
        <v>407</v>
      </c>
    </row>
    <row r="242" spans="1:14" ht="12.75" customHeight="1">
      <c r="A242" s="34" t="s">
        <v>814</v>
      </c>
      <c r="B242" s="30" t="s">
        <v>29</v>
      </c>
      <c r="C242" s="30" t="s">
        <v>815</v>
      </c>
      <c r="D242" s="27" t="s">
        <v>100</v>
      </c>
      <c r="F242" s="27" t="str">
        <f t="shared" si="26"/>
        <v>け３１</v>
      </c>
      <c r="G242" s="27" t="str">
        <f t="shared" si="24"/>
        <v>山本健治</v>
      </c>
      <c r="H242" s="35" t="s">
        <v>101</v>
      </c>
      <c r="I242" s="35" t="s">
        <v>1</v>
      </c>
      <c r="J242" s="36">
        <v>1971</v>
      </c>
      <c r="K242" s="32">
        <f t="shared" si="27"/>
        <v>49</v>
      </c>
      <c r="L242" s="28" t="str">
        <f>IF(G242="","",IF(COUNTIF($G$47:$G$528,G242)&gt;1,"2重登録","OK"))</f>
        <v>OK</v>
      </c>
      <c r="M242" s="27" t="s">
        <v>816</v>
      </c>
    </row>
    <row r="243" spans="1:14" ht="12.75" customHeight="1">
      <c r="A243" s="34" t="s">
        <v>817</v>
      </c>
      <c r="B243" s="40" t="s">
        <v>818</v>
      </c>
      <c r="C243" s="30"/>
      <c r="D243" s="27" t="s">
        <v>100</v>
      </c>
      <c r="F243" s="27" t="str">
        <f t="shared" si="26"/>
        <v>け３２</v>
      </c>
      <c r="G243" s="27" t="str">
        <f t="shared" si="24"/>
        <v>谷　寿子</v>
      </c>
      <c r="H243" s="35" t="s">
        <v>101</v>
      </c>
      <c r="I243" s="76" t="s">
        <v>96</v>
      </c>
      <c r="J243" s="36">
        <v>1959</v>
      </c>
      <c r="K243" s="32">
        <f t="shared" si="27"/>
        <v>61</v>
      </c>
      <c r="L243" s="28" t="str">
        <f>IF(G243="","",IF(COUNTIF($G$47:$G$528,G243)&gt;1,"2重登録","OK"))</f>
        <v>OK</v>
      </c>
      <c r="M243" s="126" t="s">
        <v>407</v>
      </c>
    </row>
    <row r="244" spans="1:14" ht="12.75" customHeight="1">
      <c r="A244" s="34" t="s">
        <v>819</v>
      </c>
      <c r="B244" s="34" t="s">
        <v>820</v>
      </c>
      <c r="C244" s="30" t="s">
        <v>821</v>
      </c>
      <c r="D244" s="27" t="s">
        <v>100</v>
      </c>
      <c r="F244" s="27" t="str">
        <f t="shared" si="26"/>
        <v>け３３</v>
      </c>
      <c r="G244" s="27" t="str">
        <f t="shared" si="24"/>
        <v>本多勇輝</v>
      </c>
      <c r="H244" s="35" t="s">
        <v>101</v>
      </c>
      <c r="I244" s="35" t="s">
        <v>92</v>
      </c>
      <c r="J244" s="32">
        <v>1989</v>
      </c>
      <c r="K244" s="32">
        <f>IF(J244="","",(2020-J244))</f>
        <v>31</v>
      </c>
      <c r="L244" s="28" t="str">
        <f>IF(G244="","",IF(COUNTIF($G$15:$G$406,G244)&gt;1,"2重登録","OK"))</f>
        <v>OK</v>
      </c>
      <c r="M244" s="27" t="s">
        <v>769</v>
      </c>
    </row>
    <row r="245" spans="1:14" ht="12.75" customHeight="1">
      <c r="A245" s="34" t="s">
        <v>822</v>
      </c>
      <c r="B245" s="34" t="s">
        <v>433</v>
      </c>
      <c r="C245" s="30" t="s">
        <v>823</v>
      </c>
      <c r="D245" s="27" t="s">
        <v>100</v>
      </c>
      <c r="F245" s="27" t="str">
        <f t="shared" si="26"/>
        <v>け３４</v>
      </c>
      <c r="G245" s="27" t="str">
        <f t="shared" si="24"/>
        <v>澤田浩一</v>
      </c>
      <c r="H245" s="35" t="s">
        <v>101</v>
      </c>
      <c r="I245" s="35" t="s">
        <v>92</v>
      </c>
      <c r="J245" s="36">
        <v>1960</v>
      </c>
      <c r="K245" s="32">
        <f>IF(J245="","",(2020-J245))</f>
        <v>60</v>
      </c>
      <c r="L245" s="28" t="str">
        <f>IF(G245="","",IF(COUNTIF($G$15:$G$406,G245)&gt;1,"2重登録","OK"))</f>
        <v>OK</v>
      </c>
      <c r="M245" s="797" t="s">
        <v>227</v>
      </c>
      <c r="N245" s="797"/>
    </row>
    <row r="246" spans="1:14" ht="12.75" customHeight="1">
      <c r="B246" s="40"/>
      <c r="C246" s="30"/>
      <c r="D246" s="27" t="s">
        <v>100</v>
      </c>
      <c r="H246" s="35"/>
      <c r="I246" s="35"/>
      <c r="J246" s="36"/>
      <c r="L246" s="28"/>
      <c r="M246" s="126"/>
    </row>
    <row r="247" spans="1:14" ht="12.75" customHeight="1">
      <c r="B247" s="40"/>
      <c r="C247" s="30"/>
      <c r="H247" s="35"/>
      <c r="I247" s="35"/>
      <c r="J247" s="36"/>
      <c r="L247" s="28"/>
      <c r="M247" s="126"/>
    </row>
    <row r="248" spans="1:14" ht="12.75" customHeight="1">
      <c r="B248" s="40"/>
      <c r="C248" s="30"/>
      <c r="H248" s="35"/>
      <c r="I248" s="35"/>
      <c r="J248" s="36"/>
      <c r="L248" s="28"/>
      <c r="M248" s="126"/>
    </row>
    <row r="249" spans="1:14" ht="12.75" customHeight="1">
      <c r="B249" s="40"/>
      <c r="C249" s="30"/>
      <c r="H249" s="35"/>
      <c r="I249" s="35"/>
      <c r="J249" s="36"/>
      <c r="L249" s="28"/>
      <c r="M249" s="126"/>
    </row>
    <row r="250" spans="1:14">
      <c r="L250" s="124" t="str">
        <f>IF(J252="","",IF(COUNTIF($G$15:$G$406,J252)&gt;1,"2重登録","OK"))</f>
        <v/>
      </c>
    </row>
    <row r="251" spans="1:14">
      <c r="B251" s="787" t="s">
        <v>824</v>
      </c>
      <c r="C251" s="787"/>
      <c r="D251" s="798" t="s">
        <v>825</v>
      </c>
      <c r="E251" s="798"/>
      <c r="F251" s="798"/>
      <c r="G251" s="798"/>
      <c r="J251" s="27"/>
      <c r="K251" s="27"/>
    </row>
    <row r="252" spans="1:14">
      <c r="B252" s="787"/>
      <c r="C252" s="787"/>
      <c r="D252" s="798"/>
      <c r="E252" s="798"/>
      <c r="F252" s="798"/>
      <c r="G252" s="798"/>
      <c r="J252" s="27"/>
      <c r="K252" s="27"/>
    </row>
    <row r="253" spans="1:14">
      <c r="A253" s="127"/>
      <c r="B253" s="796" t="s">
        <v>746</v>
      </c>
      <c r="C253" s="796"/>
      <c r="H253" s="35"/>
      <c r="I253" s="35"/>
      <c r="L253" s="28" t="str">
        <f>IF(G253="","",IF(COUNTIF($G$22:$G$388,G253)&gt;1,"2重登録","OK"))</f>
        <v/>
      </c>
      <c r="N253"/>
    </row>
    <row r="254" spans="1:14">
      <c r="B254" s="796"/>
      <c r="C254" s="796"/>
      <c r="G254" s="27" t="s">
        <v>219</v>
      </c>
      <c r="H254" s="27" t="s">
        <v>220</v>
      </c>
      <c r="I254" s="35"/>
      <c r="L254" s="28"/>
      <c r="N254"/>
    </row>
    <row r="255" spans="1:14">
      <c r="B255" s="52" t="s">
        <v>826</v>
      </c>
      <c r="D255" s="5" t="s">
        <v>222</v>
      </c>
      <c r="G255" s="29">
        <f>COUNTIF($M$257:$N$287,"東近江市")</f>
        <v>7</v>
      </c>
      <c r="H255" s="80">
        <f>(G255/RIGHT(A279,2))</f>
        <v>0.30434782608695654</v>
      </c>
      <c r="I255" s="35"/>
      <c r="L255" s="28"/>
      <c r="N255"/>
    </row>
    <row r="256" spans="1:14">
      <c r="B256" s="52" t="s">
        <v>827</v>
      </c>
      <c r="C256" s="52"/>
      <c r="D256" s="80" t="s">
        <v>224</v>
      </c>
      <c r="G256" s="27" t="str">
        <f t="shared" ref="G256:G280" si="28">B256&amp;C256</f>
        <v>村田八日市ＴＣ</v>
      </c>
      <c r="I256" s="35"/>
      <c r="K256" s="33"/>
      <c r="L256" s="28"/>
      <c r="N256"/>
    </row>
    <row r="257" spans="1:13" customFormat="1">
      <c r="A257" s="86" t="s">
        <v>828</v>
      </c>
      <c r="B257" s="128" t="s">
        <v>119</v>
      </c>
      <c r="C257" s="128" t="s">
        <v>120</v>
      </c>
      <c r="D257" s="52" t="s">
        <v>826</v>
      </c>
      <c r="E257" s="2"/>
      <c r="F257" s="27" t="str">
        <f t="shared" ref="F257:F262" si="29">A257</f>
        <v>む０１</v>
      </c>
      <c r="G257" s="27" t="str">
        <f t="shared" si="28"/>
        <v>岡川謙二</v>
      </c>
      <c r="H257" s="52" t="str">
        <f>$B$255</f>
        <v>村田ＴＣ</v>
      </c>
      <c r="I257" s="2" t="s">
        <v>1</v>
      </c>
      <c r="J257" s="2">
        <v>1967</v>
      </c>
      <c r="K257" s="33">
        <f t="shared" ref="K257:K280" si="30">IF(J257="","",(2020-J257))</f>
        <v>53</v>
      </c>
      <c r="L257" s="28" t="str">
        <f t="shared" ref="L257:L264" si="31">IF(G257="","",IF(COUNTIF($G$15:$G$540,G257)&gt;1,"2重登録","OK"))</f>
        <v>OK</v>
      </c>
      <c r="M257" s="2" t="s">
        <v>782</v>
      </c>
    </row>
    <row r="258" spans="1:13" customFormat="1">
      <c r="A258" s="86" t="s">
        <v>829</v>
      </c>
      <c r="B258" s="128" t="s">
        <v>830</v>
      </c>
      <c r="C258" s="128" t="s">
        <v>831</v>
      </c>
      <c r="D258" s="52" t="s">
        <v>826</v>
      </c>
      <c r="E258" s="2"/>
      <c r="F258" s="27" t="str">
        <f t="shared" si="29"/>
        <v>む０２</v>
      </c>
      <c r="G258" s="27" t="str">
        <f t="shared" si="28"/>
        <v>徳永剛</v>
      </c>
      <c r="H258" s="52" t="str">
        <f t="shared" ref="H258:H277" si="32">$B$255</f>
        <v>村田ＴＣ</v>
      </c>
      <c r="I258" s="2" t="s">
        <v>1</v>
      </c>
      <c r="J258" s="2">
        <v>1966</v>
      </c>
      <c r="K258" s="33">
        <f t="shared" si="30"/>
        <v>54</v>
      </c>
      <c r="L258" s="28" t="str">
        <f t="shared" si="31"/>
        <v>OK</v>
      </c>
      <c r="M258" s="2" t="s">
        <v>832</v>
      </c>
    </row>
    <row r="259" spans="1:13" customFormat="1">
      <c r="A259" s="86" t="s">
        <v>833</v>
      </c>
      <c r="B259" s="128" t="s">
        <v>121</v>
      </c>
      <c r="C259" s="128" t="s">
        <v>122</v>
      </c>
      <c r="D259" s="52" t="s">
        <v>826</v>
      </c>
      <c r="E259" s="2"/>
      <c r="F259" s="27" t="str">
        <f t="shared" si="29"/>
        <v>む０３</v>
      </c>
      <c r="G259" s="27" t="str">
        <f t="shared" si="28"/>
        <v>杉山邦夫</v>
      </c>
      <c r="H259" s="52" t="str">
        <f t="shared" si="32"/>
        <v>村田ＴＣ</v>
      </c>
      <c r="I259" s="2" t="s">
        <v>1</v>
      </c>
      <c r="J259" s="2">
        <v>1950</v>
      </c>
      <c r="K259" s="33">
        <f t="shared" si="30"/>
        <v>70</v>
      </c>
      <c r="L259" s="28" t="str">
        <f t="shared" si="31"/>
        <v>OK</v>
      </c>
      <c r="M259" s="2" t="s">
        <v>756</v>
      </c>
    </row>
    <row r="260" spans="1:13" customFormat="1">
      <c r="A260" s="86" t="s">
        <v>834</v>
      </c>
      <c r="B260" s="128" t="s">
        <v>97</v>
      </c>
      <c r="C260" s="128" t="s">
        <v>123</v>
      </c>
      <c r="D260" s="52" t="s">
        <v>826</v>
      </c>
      <c r="E260" s="2"/>
      <c r="F260" s="27" t="str">
        <f t="shared" si="29"/>
        <v>む０４</v>
      </c>
      <c r="G260" s="27" t="str">
        <f t="shared" si="28"/>
        <v>川上英二</v>
      </c>
      <c r="H260" s="52" t="str">
        <f t="shared" si="32"/>
        <v>村田ＴＣ</v>
      </c>
      <c r="I260" s="2" t="s">
        <v>1</v>
      </c>
      <c r="J260" s="2">
        <v>1963</v>
      </c>
      <c r="K260" s="33">
        <f t="shared" si="30"/>
        <v>57</v>
      </c>
      <c r="L260" s="28" t="str">
        <f t="shared" si="31"/>
        <v>OK</v>
      </c>
      <c r="M260" s="87" t="s">
        <v>748</v>
      </c>
    </row>
    <row r="261" spans="1:13" customFormat="1">
      <c r="A261" s="86" t="s">
        <v>835</v>
      </c>
      <c r="B261" s="128" t="s">
        <v>124</v>
      </c>
      <c r="C261" s="128" t="s">
        <v>125</v>
      </c>
      <c r="D261" s="52" t="s">
        <v>826</v>
      </c>
      <c r="E261" s="2"/>
      <c r="F261" s="27" t="str">
        <f t="shared" si="29"/>
        <v>む０５</v>
      </c>
      <c r="G261" s="27" t="str">
        <f t="shared" si="28"/>
        <v>泉谷純也</v>
      </c>
      <c r="H261" s="52" t="str">
        <f t="shared" si="32"/>
        <v>村田ＴＣ</v>
      </c>
      <c r="I261" s="2" t="s">
        <v>1</v>
      </c>
      <c r="J261" s="2">
        <v>1982</v>
      </c>
      <c r="K261" s="33">
        <f t="shared" si="30"/>
        <v>38</v>
      </c>
      <c r="L261" s="28" t="str">
        <f t="shared" si="31"/>
        <v>OK</v>
      </c>
      <c r="M261" s="87" t="s">
        <v>748</v>
      </c>
    </row>
    <row r="262" spans="1:13" customFormat="1">
      <c r="A262" s="86" t="s">
        <v>836</v>
      </c>
      <c r="B262" s="128" t="s">
        <v>126</v>
      </c>
      <c r="C262" s="128" t="s">
        <v>127</v>
      </c>
      <c r="D262" s="52" t="s">
        <v>826</v>
      </c>
      <c r="E262" s="2"/>
      <c r="F262" s="27" t="str">
        <f t="shared" si="29"/>
        <v>む０６</v>
      </c>
      <c r="G262" s="27" t="str">
        <f t="shared" si="28"/>
        <v>浅田隆昭</v>
      </c>
      <c r="H262" s="52" t="str">
        <f t="shared" si="32"/>
        <v>村田ＴＣ</v>
      </c>
      <c r="I262" s="2" t="s">
        <v>1</v>
      </c>
      <c r="J262" s="2">
        <v>1964</v>
      </c>
      <c r="K262" s="33">
        <f t="shared" si="30"/>
        <v>56</v>
      </c>
      <c r="L262" s="28" t="str">
        <f t="shared" si="31"/>
        <v>OK</v>
      </c>
      <c r="M262" s="2" t="s">
        <v>769</v>
      </c>
    </row>
    <row r="263" spans="1:13" customFormat="1">
      <c r="A263" s="86" t="s">
        <v>837</v>
      </c>
      <c r="B263" s="128" t="s">
        <v>838</v>
      </c>
      <c r="C263" s="128" t="s">
        <v>839</v>
      </c>
      <c r="D263" s="52" t="s">
        <v>826</v>
      </c>
      <c r="E263" s="2"/>
      <c r="F263" s="27" t="str">
        <f t="shared" ref="F263:F271" si="33">A264</f>
        <v>む０８</v>
      </c>
      <c r="G263" s="27" t="str">
        <f t="shared" si="28"/>
        <v>森永洋介</v>
      </c>
      <c r="H263" s="52" t="str">
        <f t="shared" si="32"/>
        <v>村田ＴＣ</v>
      </c>
      <c r="I263" s="2" t="s">
        <v>1</v>
      </c>
      <c r="J263" s="2">
        <v>1986</v>
      </c>
      <c r="K263" s="33">
        <f t="shared" si="30"/>
        <v>34</v>
      </c>
      <c r="L263" s="28" t="str">
        <f t="shared" si="31"/>
        <v>OK</v>
      </c>
      <c r="M263" s="2" t="s">
        <v>782</v>
      </c>
    </row>
    <row r="264" spans="1:13" customFormat="1">
      <c r="A264" s="86" t="s">
        <v>840</v>
      </c>
      <c r="B264" s="128" t="s">
        <v>841</v>
      </c>
      <c r="C264" s="128" t="s">
        <v>842</v>
      </c>
      <c r="D264" s="52" t="s">
        <v>826</v>
      </c>
      <c r="E264" s="2"/>
      <c r="F264" s="27" t="str">
        <f t="shared" si="33"/>
        <v>む０９</v>
      </c>
      <c r="G264" s="27" t="str">
        <f t="shared" si="28"/>
        <v>辰巳悟朗</v>
      </c>
      <c r="H264" s="52" t="str">
        <f t="shared" si="32"/>
        <v>村田ＴＣ</v>
      </c>
      <c r="I264" s="2" t="s">
        <v>1</v>
      </c>
      <c r="J264" s="2">
        <v>1974</v>
      </c>
      <c r="K264" s="33">
        <f t="shared" si="30"/>
        <v>46</v>
      </c>
      <c r="L264" s="28" t="str">
        <f t="shared" si="31"/>
        <v>OK</v>
      </c>
      <c r="M264" s="2" t="s">
        <v>816</v>
      </c>
    </row>
    <row r="265" spans="1:13" customFormat="1">
      <c r="A265" s="86" t="s">
        <v>843</v>
      </c>
      <c r="B265" s="129" t="s">
        <v>132</v>
      </c>
      <c r="C265" s="129" t="s">
        <v>133</v>
      </c>
      <c r="D265" s="52" t="s">
        <v>826</v>
      </c>
      <c r="E265" s="2"/>
      <c r="F265" s="27" t="str">
        <f t="shared" si="33"/>
        <v>む１０</v>
      </c>
      <c r="G265" s="30" t="str">
        <f t="shared" si="28"/>
        <v>堀田明子</v>
      </c>
      <c r="H265" s="52" t="str">
        <f t="shared" si="32"/>
        <v>村田ＴＣ</v>
      </c>
      <c r="I265" s="130" t="s">
        <v>9</v>
      </c>
      <c r="J265" s="2">
        <v>1970</v>
      </c>
      <c r="K265" s="33">
        <f t="shared" si="30"/>
        <v>50</v>
      </c>
      <c r="L265" s="28" t="str">
        <f>IF(G265="","",IF(COUNTIF($G$15:$G$605,G265)&gt;1,"2重登録","OK"))</f>
        <v>OK</v>
      </c>
      <c r="M265" s="87" t="s">
        <v>748</v>
      </c>
    </row>
    <row r="266" spans="1:13" customFormat="1">
      <c r="A266" s="86" t="s">
        <v>844</v>
      </c>
      <c r="B266" s="129" t="s">
        <v>130</v>
      </c>
      <c r="C266" s="129" t="s">
        <v>131</v>
      </c>
      <c r="D266" s="52" t="s">
        <v>826</v>
      </c>
      <c r="E266" s="2"/>
      <c r="F266" s="27" t="str">
        <f t="shared" si="33"/>
        <v>む１１</v>
      </c>
      <c r="G266" s="30" t="str">
        <f t="shared" si="28"/>
        <v>速水直美</v>
      </c>
      <c r="H266" s="52" t="str">
        <f t="shared" si="32"/>
        <v>村田ＴＣ</v>
      </c>
      <c r="I266" s="130" t="s">
        <v>9</v>
      </c>
      <c r="J266" s="2">
        <v>1967</v>
      </c>
      <c r="K266" s="33">
        <f t="shared" si="30"/>
        <v>53</v>
      </c>
      <c r="L266" s="28" t="str">
        <f t="shared" ref="L266:L275" si="34">IF(G266="","",IF(COUNTIF($G$15:$G$540,G266)&gt;1,"2重登録","OK"))</f>
        <v>OK</v>
      </c>
      <c r="M266" s="87" t="s">
        <v>748</v>
      </c>
    </row>
    <row r="267" spans="1:13" customFormat="1">
      <c r="A267" s="86" t="s">
        <v>845</v>
      </c>
      <c r="B267" s="129" t="s">
        <v>128</v>
      </c>
      <c r="C267" s="129" t="s">
        <v>129</v>
      </c>
      <c r="D267" s="52" t="s">
        <v>826</v>
      </c>
      <c r="E267" s="2"/>
      <c r="F267" s="27" t="str">
        <f t="shared" si="33"/>
        <v>む１２</v>
      </c>
      <c r="G267" s="30" t="str">
        <f t="shared" si="28"/>
        <v>大脇和世</v>
      </c>
      <c r="H267" s="52" t="str">
        <f t="shared" si="32"/>
        <v>村田ＴＣ</v>
      </c>
      <c r="I267" s="130" t="s">
        <v>9</v>
      </c>
      <c r="J267" s="2">
        <v>1970</v>
      </c>
      <c r="K267" s="33">
        <f t="shared" si="30"/>
        <v>50</v>
      </c>
      <c r="L267" s="28" t="str">
        <f t="shared" si="34"/>
        <v>OK</v>
      </c>
      <c r="M267" s="2" t="s">
        <v>846</v>
      </c>
    </row>
    <row r="268" spans="1:13" customFormat="1">
      <c r="A268" s="86" t="s">
        <v>847</v>
      </c>
      <c r="B268" s="131" t="s">
        <v>848</v>
      </c>
      <c r="C268" s="131" t="s">
        <v>849</v>
      </c>
      <c r="D268" s="52" t="s">
        <v>826</v>
      </c>
      <c r="F268" s="27" t="str">
        <f t="shared" si="33"/>
        <v>む１３</v>
      </c>
      <c r="G268" s="30" t="str">
        <f t="shared" si="28"/>
        <v>村田彩子</v>
      </c>
      <c r="H268" s="52" t="str">
        <f t="shared" si="32"/>
        <v>村田ＴＣ</v>
      </c>
      <c r="I268" s="132" t="s">
        <v>9</v>
      </c>
      <c r="J268" s="5">
        <v>1968</v>
      </c>
      <c r="K268" s="33">
        <f t="shared" si="30"/>
        <v>52</v>
      </c>
      <c r="L268" s="5" t="str">
        <f t="shared" si="34"/>
        <v>OK</v>
      </c>
      <c r="M268" s="113" t="s">
        <v>782</v>
      </c>
    </row>
    <row r="269" spans="1:13" customFormat="1">
      <c r="A269" s="86" t="s">
        <v>850</v>
      </c>
      <c r="B269" s="131" t="s">
        <v>851</v>
      </c>
      <c r="C269" s="133" t="s">
        <v>852</v>
      </c>
      <c r="D269" s="52" t="s">
        <v>826</v>
      </c>
      <c r="F269" s="27" t="str">
        <f t="shared" si="33"/>
        <v>む１４</v>
      </c>
      <c r="G269" s="30" t="str">
        <f t="shared" si="28"/>
        <v>村川庸子</v>
      </c>
      <c r="H269" s="52" t="str">
        <f t="shared" si="32"/>
        <v>村田ＴＣ</v>
      </c>
      <c r="I269" s="132" t="s">
        <v>9</v>
      </c>
      <c r="J269" s="5">
        <v>1969</v>
      </c>
      <c r="K269" s="33">
        <f t="shared" si="30"/>
        <v>51</v>
      </c>
      <c r="L269" s="5" t="str">
        <f t="shared" si="34"/>
        <v>OK</v>
      </c>
      <c r="M269" s="113" t="s">
        <v>846</v>
      </c>
    </row>
    <row r="270" spans="1:13" customFormat="1">
      <c r="A270" s="86" t="s">
        <v>853</v>
      </c>
      <c r="B270" s="5" t="s">
        <v>52</v>
      </c>
      <c r="C270" s="5" t="s">
        <v>854</v>
      </c>
      <c r="D270" s="52" t="s">
        <v>826</v>
      </c>
      <c r="F270" s="27" t="str">
        <f t="shared" si="33"/>
        <v>む１５</v>
      </c>
      <c r="G270" s="30" t="str">
        <f t="shared" si="28"/>
        <v>西村国太郎</v>
      </c>
      <c r="H270" s="52" t="str">
        <f t="shared" si="32"/>
        <v>村田ＴＣ</v>
      </c>
      <c r="I270" s="5" t="s">
        <v>1</v>
      </c>
      <c r="J270" s="5">
        <v>1942</v>
      </c>
      <c r="K270" s="33">
        <f t="shared" si="30"/>
        <v>78</v>
      </c>
      <c r="L270" s="5" t="str">
        <f t="shared" si="34"/>
        <v>OK</v>
      </c>
      <c r="M270" s="126" t="s">
        <v>748</v>
      </c>
    </row>
    <row r="271" spans="1:13" customFormat="1">
      <c r="A271" s="86" t="s">
        <v>855</v>
      </c>
      <c r="B271" s="5" t="s">
        <v>121</v>
      </c>
      <c r="C271" s="5" t="s">
        <v>856</v>
      </c>
      <c r="D271" s="52" t="s">
        <v>826</v>
      </c>
      <c r="E271" s="27" t="s">
        <v>857</v>
      </c>
      <c r="F271" s="27" t="str">
        <f t="shared" si="33"/>
        <v>む１６</v>
      </c>
      <c r="G271" s="5" t="str">
        <f t="shared" si="28"/>
        <v>杉山春澄</v>
      </c>
      <c r="H271" s="52" t="str">
        <f t="shared" si="32"/>
        <v>村田ＴＣ</v>
      </c>
      <c r="I271" s="5" t="s">
        <v>1</v>
      </c>
      <c r="J271" s="5">
        <v>2004</v>
      </c>
      <c r="K271" s="33">
        <f t="shared" si="30"/>
        <v>16</v>
      </c>
      <c r="L271" s="5" t="str">
        <f t="shared" si="34"/>
        <v>OK</v>
      </c>
      <c r="M271" s="113" t="s">
        <v>756</v>
      </c>
    </row>
    <row r="272" spans="1:13" customFormat="1">
      <c r="A272" s="86" t="s">
        <v>858</v>
      </c>
      <c r="B272" s="126" t="s">
        <v>859</v>
      </c>
      <c r="C272" s="126" t="s">
        <v>860</v>
      </c>
      <c r="D272" s="52" t="s">
        <v>826</v>
      </c>
      <c r="F272" s="27" t="str">
        <f t="shared" ref="F272:F277" si="35">A274</f>
        <v>む１８</v>
      </c>
      <c r="G272" s="30" t="str">
        <f t="shared" si="28"/>
        <v>藤原まい</v>
      </c>
      <c r="H272" s="52" t="str">
        <f t="shared" si="32"/>
        <v>村田ＴＣ</v>
      </c>
      <c r="I272" s="131" t="s">
        <v>9</v>
      </c>
      <c r="J272" s="5">
        <v>1992</v>
      </c>
      <c r="K272" s="33">
        <f t="shared" si="30"/>
        <v>28</v>
      </c>
      <c r="L272" s="5" t="str">
        <f t="shared" si="34"/>
        <v>OK</v>
      </c>
      <c r="M272" s="83" t="s">
        <v>468</v>
      </c>
    </row>
    <row r="273" spans="1:16" customFormat="1">
      <c r="A273" s="86" t="s">
        <v>861</v>
      </c>
      <c r="B273" s="5" t="s">
        <v>862</v>
      </c>
      <c r="C273" s="113" t="s">
        <v>863</v>
      </c>
      <c r="D273" s="52" t="s">
        <v>826</v>
      </c>
      <c r="F273" s="27" t="str">
        <f t="shared" si="35"/>
        <v>む１９</v>
      </c>
      <c r="G273" s="5" t="str">
        <f t="shared" si="28"/>
        <v>並河康訓</v>
      </c>
      <c r="H273" s="52" t="str">
        <f t="shared" si="32"/>
        <v>村田ＴＣ</v>
      </c>
      <c r="I273" s="5" t="s">
        <v>1</v>
      </c>
      <c r="J273" s="5">
        <v>1959</v>
      </c>
      <c r="K273" s="33">
        <f t="shared" si="30"/>
        <v>61</v>
      </c>
      <c r="L273" s="5" t="str">
        <f t="shared" si="34"/>
        <v>OK</v>
      </c>
      <c r="M273" s="2" t="s">
        <v>864</v>
      </c>
    </row>
    <row r="274" spans="1:16" customFormat="1">
      <c r="A274" s="86" t="s">
        <v>865</v>
      </c>
      <c r="B274" s="131" t="s">
        <v>118</v>
      </c>
      <c r="C274" s="131" t="s">
        <v>84</v>
      </c>
      <c r="D274" s="52" t="s">
        <v>826</v>
      </c>
      <c r="F274" s="27" t="str">
        <f t="shared" si="35"/>
        <v>む２０</v>
      </c>
      <c r="G274" s="30" t="str">
        <f t="shared" si="28"/>
        <v>川上美弥子</v>
      </c>
      <c r="H274" s="52" t="str">
        <f t="shared" si="32"/>
        <v>村田ＴＣ</v>
      </c>
      <c r="I274" s="131" t="s">
        <v>9</v>
      </c>
      <c r="J274" s="5">
        <v>1971</v>
      </c>
      <c r="K274" s="33">
        <f t="shared" si="30"/>
        <v>49</v>
      </c>
      <c r="L274" s="5" t="str">
        <f t="shared" si="34"/>
        <v>OK</v>
      </c>
      <c r="M274" s="74" t="s">
        <v>748</v>
      </c>
    </row>
    <row r="275" spans="1:16" customFormat="1">
      <c r="A275" s="86" t="s">
        <v>866</v>
      </c>
      <c r="B275" s="134" t="s">
        <v>867</v>
      </c>
      <c r="C275" s="134" t="s">
        <v>868</v>
      </c>
      <c r="D275" s="52" t="s">
        <v>826</v>
      </c>
      <c r="E275" s="30"/>
      <c r="F275" s="27" t="str">
        <f t="shared" si="35"/>
        <v>む２１</v>
      </c>
      <c r="G275" s="134" t="str">
        <f t="shared" si="28"/>
        <v>的場弘明</v>
      </c>
      <c r="H275" s="52" t="str">
        <f t="shared" si="32"/>
        <v>村田ＴＣ</v>
      </c>
      <c r="I275" s="52" t="s">
        <v>92</v>
      </c>
      <c r="J275" s="135">
        <v>1964</v>
      </c>
      <c r="K275" s="33">
        <f t="shared" si="30"/>
        <v>56</v>
      </c>
      <c r="L275" s="28" t="str">
        <f t="shared" si="34"/>
        <v>OK</v>
      </c>
      <c r="M275" s="2" t="s">
        <v>869</v>
      </c>
    </row>
    <row r="276" spans="1:16" customFormat="1">
      <c r="A276" s="86" t="s">
        <v>870</v>
      </c>
      <c r="B276" s="136" t="s">
        <v>592</v>
      </c>
      <c r="C276" s="136" t="s">
        <v>871</v>
      </c>
      <c r="D276" s="53" t="s">
        <v>826</v>
      </c>
      <c r="E276" s="137"/>
      <c r="F276" s="54" t="str">
        <f t="shared" si="35"/>
        <v>む２２</v>
      </c>
      <c r="G276" s="136" t="str">
        <f t="shared" si="28"/>
        <v>土田典人</v>
      </c>
      <c r="H276" s="52" t="str">
        <f t="shared" si="32"/>
        <v>村田ＴＣ</v>
      </c>
      <c r="I276" s="53" t="s">
        <v>92</v>
      </c>
      <c r="J276" s="138">
        <v>1963</v>
      </c>
      <c r="K276" s="57">
        <f t="shared" si="30"/>
        <v>57</v>
      </c>
      <c r="L276" s="58" t="str">
        <f>IF(G276="","",IF(COUNTIF($G$18:$G$592,G276)&gt;1,"2重登録","OK"))</f>
        <v>OK</v>
      </c>
      <c r="M276" s="139" t="s">
        <v>869</v>
      </c>
    </row>
    <row r="277" spans="1:16" customFormat="1">
      <c r="A277" s="86" t="s">
        <v>872</v>
      </c>
      <c r="B277" s="136" t="s">
        <v>873</v>
      </c>
      <c r="C277" s="136" t="s">
        <v>874</v>
      </c>
      <c r="D277" s="53" t="s">
        <v>826</v>
      </c>
      <c r="E277" s="137"/>
      <c r="F277" s="54" t="str">
        <f t="shared" si="35"/>
        <v>む２３</v>
      </c>
      <c r="G277" s="136" t="str">
        <f t="shared" si="28"/>
        <v>荒深透</v>
      </c>
      <c r="H277" s="52" t="str">
        <f t="shared" si="32"/>
        <v>村田ＴＣ</v>
      </c>
      <c r="I277" s="53" t="s">
        <v>92</v>
      </c>
      <c r="J277" s="138">
        <v>1976</v>
      </c>
      <c r="K277" s="57">
        <f t="shared" si="30"/>
        <v>44</v>
      </c>
      <c r="L277" s="58" t="str">
        <f>IF(G277="","",IF(COUNTIF($G$18:$G$592,G277)&gt;1,"2重登録","OK"))</f>
        <v>OK</v>
      </c>
      <c r="M277" s="140" t="s">
        <v>748</v>
      </c>
    </row>
    <row r="278" spans="1:16" customFormat="1">
      <c r="A278" s="86" t="s">
        <v>875</v>
      </c>
      <c r="B278" s="141" t="s">
        <v>876</v>
      </c>
      <c r="C278" s="141" t="s">
        <v>877</v>
      </c>
      <c r="D278" s="53" t="s">
        <v>826</v>
      </c>
      <c r="E278" s="137"/>
      <c r="F278" s="54" t="str">
        <f>A278</f>
        <v>む２２</v>
      </c>
      <c r="G278" s="136" t="str">
        <f t="shared" si="28"/>
        <v>本池清子</v>
      </c>
      <c r="H278" s="53" t="s">
        <v>827</v>
      </c>
      <c r="I278" s="142" t="s">
        <v>9</v>
      </c>
      <c r="J278" s="138">
        <v>1967</v>
      </c>
      <c r="K278" s="57">
        <f t="shared" si="30"/>
        <v>53</v>
      </c>
      <c r="L278" s="58" t="str">
        <f>IF(G278="","",IF(COUNTIF($G$7:$G$569,G278)&gt;1,"2重登録","OK"))</f>
        <v>OK</v>
      </c>
      <c r="M278" s="139" t="s">
        <v>756</v>
      </c>
      <c r="N278" s="143"/>
      <c r="O278" s="143"/>
      <c r="P278" s="143"/>
    </row>
    <row r="279" spans="1:16" customFormat="1">
      <c r="A279" s="86" t="s">
        <v>878</v>
      </c>
      <c r="B279" s="141" t="s">
        <v>879</v>
      </c>
      <c r="C279" s="141" t="s">
        <v>880</v>
      </c>
      <c r="D279" s="53" t="s">
        <v>826</v>
      </c>
      <c r="E279" s="137"/>
      <c r="F279" s="54" t="str">
        <f>A279</f>
        <v>む２３</v>
      </c>
      <c r="G279" s="136" t="str">
        <f t="shared" si="28"/>
        <v>西村文代</v>
      </c>
      <c r="H279" s="53" t="s">
        <v>827</v>
      </c>
      <c r="I279" s="142" t="s">
        <v>9</v>
      </c>
      <c r="J279" s="138">
        <v>1964</v>
      </c>
      <c r="K279" s="57">
        <f t="shared" si="30"/>
        <v>56</v>
      </c>
      <c r="L279" s="58" t="str">
        <f>IF(G279="","",IF(COUNTIF($G$7:$G$569,G279)&gt;1,"2重登録","OK"))</f>
        <v>OK</v>
      </c>
      <c r="M279" s="139" t="s">
        <v>297</v>
      </c>
      <c r="N279" s="143"/>
      <c r="O279" s="143"/>
      <c r="P279" s="143"/>
    </row>
    <row r="280" spans="1:16" customFormat="1">
      <c r="A280" s="86" t="s">
        <v>881</v>
      </c>
      <c r="B280" s="141" t="s">
        <v>137</v>
      </c>
      <c r="C280" s="141" t="s">
        <v>882</v>
      </c>
      <c r="D280" s="53" t="s">
        <v>826</v>
      </c>
      <c r="E280" s="137"/>
      <c r="F280" s="54" t="str">
        <f>A280</f>
        <v>む２４</v>
      </c>
      <c r="G280" s="136" t="str">
        <f t="shared" si="28"/>
        <v>中野美和</v>
      </c>
      <c r="H280" s="53" t="s">
        <v>827</v>
      </c>
      <c r="I280" s="142" t="s">
        <v>9</v>
      </c>
      <c r="J280" s="138">
        <v>1964</v>
      </c>
      <c r="K280" s="144">
        <f t="shared" si="30"/>
        <v>56</v>
      </c>
      <c r="L280" s="145" t="str">
        <f>IF(G280="","",IF(COUNTIF($G$7:$G$569,G280)&gt;1,"2重登録","OK"))</f>
        <v>OK</v>
      </c>
      <c r="M280" s="146" t="s">
        <v>832</v>
      </c>
      <c r="N280" s="143"/>
      <c r="O280" s="143"/>
      <c r="P280" s="143"/>
    </row>
    <row r="281" spans="1:16" customFormat="1">
      <c r="A281" s="86"/>
      <c r="B281" s="136"/>
      <c r="C281" s="136"/>
      <c r="D281" s="53"/>
      <c r="E281" s="137"/>
      <c r="F281" s="54"/>
      <c r="G281" s="136"/>
      <c r="H281" s="52"/>
      <c r="I281" s="53"/>
      <c r="J281" s="138"/>
      <c r="K281" s="57"/>
      <c r="L281" s="58"/>
      <c r="M281" s="147"/>
    </row>
    <row r="282" spans="1:16" customFormat="1">
      <c r="A282" s="86"/>
      <c r="B282" s="136"/>
      <c r="C282" s="136"/>
      <c r="D282" s="53"/>
      <c r="E282" s="137"/>
      <c r="F282" s="54"/>
      <c r="G282" s="136"/>
      <c r="H282" s="52"/>
      <c r="I282" s="53"/>
      <c r="J282" s="138"/>
      <c r="K282" s="57"/>
      <c r="L282" s="58"/>
      <c r="M282" s="147"/>
    </row>
    <row r="283" spans="1:16" customFormat="1">
      <c r="A283" s="86"/>
      <c r="B283" s="136"/>
      <c r="C283" s="136"/>
      <c r="D283" s="53"/>
      <c r="E283" s="137"/>
      <c r="F283" s="54"/>
      <c r="G283" s="136"/>
      <c r="H283" s="52"/>
      <c r="I283" s="53"/>
      <c r="J283" s="138"/>
      <c r="K283" s="57"/>
      <c r="L283" s="58"/>
      <c r="M283" s="147"/>
    </row>
    <row r="284" spans="1:16" customFormat="1">
      <c r="A284" s="86"/>
      <c r="B284" s="27"/>
      <c r="C284" s="136"/>
      <c r="D284" s="53"/>
      <c r="E284" s="137"/>
      <c r="F284" s="54"/>
      <c r="G284" s="136"/>
      <c r="H284" s="52"/>
      <c r="I284" s="53"/>
      <c r="J284" s="138"/>
      <c r="K284" s="57"/>
      <c r="L284" s="58"/>
      <c r="M284" s="147"/>
    </row>
    <row r="285" spans="1:16" customFormat="1">
      <c r="A285" s="86"/>
      <c r="B285" s="136"/>
      <c r="C285" s="136"/>
      <c r="D285" s="53"/>
      <c r="E285" s="137"/>
      <c r="F285" s="54"/>
      <c r="G285" s="136"/>
      <c r="H285" s="52"/>
      <c r="I285" s="53"/>
      <c r="J285" s="138"/>
      <c r="K285" s="57"/>
      <c r="L285" s="58"/>
      <c r="M285" s="147"/>
    </row>
    <row r="286" spans="1:16" customFormat="1">
      <c r="A286" s="86"/>
      <c r="B286" s="136"/>
      <c r="C286" s="136"/>
      <c r="D286" s="53"/>
      <c r="E286" s="137"/>
      <c r="F286" s="54"/>
      <c r="G286" s="136"/>
      <c r="H286" s="52"/>
      <c r="I286" s="53"/>
      <c r="J286" s="138"/>
      <c r="K286" s="57"/>
      <c r="L286" s="58"/>
      <c r="M286" s="147"/>
    </row>
    <row r="287" spans="1:16" customFormat="1">
      <c r="A287" s="86"/>
      <c r="B287" s="134"/>
      <c r="C287" s="134"/>
      <c r="D287" s="52"/>
      <c r="E287" s="30"/>
      <c r="F287" s="27"/>
      <c r="G287" s="30"/>
      <c r="H287" s="52"/>
      <c r="I287" s="52"/>
      <c r="J287" s="135"/>
      <c r="K287" s="33" t="str">
        <f>IF(J287="","",(2019-J287))</f>
        <v/>
      </c>
      <c r="L287" s="5" t="str">
        <f t="shared" ref="L287:L303" si="36">IF(G287="","",IF(COUNTIF($G$22:$G$538,G287)&gt;1,"2重登録","OK"))</f>
        <v/>
      </c>
      <c r="M287" s="52"/>
      <c r="N287" s="27"/>
      <c r="O287" s="27"/>
    </row>
    <row r="288" spans="1:16" customFormat="1">
      <c r="A288" s="86"/>
      <c r="B288" s="30"/>
      <c r="C288" s="30"/>
      <c r="D288" s="793" t="s">
        <v>883</v>
      </c>
      <c r="E288" s="793"/>
      <c r="F288" s="793"/>
      <c r="G288" s="793"/>
      <c r="H288" s="30"/>
      <c r="I288" s="35"/>
      <c r="J288" s="36"/>
      <c r="K288" s="33" t="str">
        <f>IF(J288="","",(2019-J288))</f>
        <v/>
      </c>
      <c r="L288" s="5" t="str">
        <f t="shared" si="36"/>
        <v/>
      </c>
      <c r="M288" s="38"/>
      <c r="N288" s="27"/>
      <c r="O288" s="27"/>
    </row>
    <row r="289" spans="1:15">
      <c r="B289" s="793" t="s">
        <v>884</v>
      </c>
      <c r="C289" s="793"/>
      <c r="D289" s="793"/>
      <c r="E289" s="793"/>
      <c r="F289" s="793"/>
      <c r="G289" s="793"/>
      <c r="H289" s="27" t="s">
        <v>219</v>
      </c>
      <c r="I289" s="787" t="s">
        <v>220</v>
      </c>
      <c r="J289" s="787"/>
      <c r="K289" s="787"/>
      <c r="L289" s="5" t="str">
        <f t="shared" si="36"/>
        <v/>
      </c>
      <c r="M289"/>
      <c r="N289"/>
      <c r="O289"/>
    </row>
    <row r="290" spans="1:15">
      <c r="B290" s="793"/>
      <c r="C290" s="793"/>
      <c r="D290" s="793"/>
      <c r="E290" s="793"/>
      <c r="F290" s="793"/>
      <c r="G290" s="793"/>
      <c r="H290" s="29">
        <f>COUNTIF(M293:N307,"東近江市")</f>
        <v>7</v>
      </c>
      <c r="I290" s="788">
        <f>(H290/RIGHT(A307,2))</f>
        <v>0.46666666666666667</v>
      </c>
      <c r="J290" s="788"/>
      <c r="K290" s="788"/>
      <c r="L290" s="5" t="str">
        <f t="shared" si="36"/>
        <v/>
      </c>
      <c r="M290"/>
      <c r="N290"/>
      <c r="O290"/>
    </row>
    <row r="291" spans="1:15" customFormat="1">
      <c r="A291" s="127"/>
      <c r="B291" s="30" t="s">
        <v>135</v>
      </c>
      <c r="C291" s="30"/>
      <c r="D291" s="31"/>
      <c r="E291" s="27"/>
      <c r="F291" s="28"/>
      <c r="G291" s="27"/>
      <c r="H291" s="27"/>
      <c r="I291" s="27"/>
      <c r="J291" s="32"/>
      <c r="K291" s="33"/>
      <c r="L291" s="5" t="str">
        <f t="shared" si="36"/>
        <v/>
      </c>
      <c r="M291" s="27"/>
    </row>
    <row r="292" spans="1:15" customFormat="1">
      <c r="A292" s="127"/>
      <c r="B292" s="799" t="s">
        <v>134</v>
      </c>
      <c r="C292" s="789"/>
      <c r="D292" s="27"/>
      <c r="E292" s="27"/>
      <c r="F292" s="28"/>
      <c r="G292" s="27" t="str">
        <f t="shared" ref="G292:G307" si="37">B292&amp;C292</f>
        <v>湖東プラチナ</v>
      </c>
      <c r="H292" s="27"/>
      <c r="I292" s="27"/>
      <c r="J292" s="32"/>
      <c r="K292" s="33" t="s">
        <v>885</v>
      </c>
      <c r="L292" s="5" t="str">
        <f t="shared" si="36"/>
        <v>OK</v>
      </c>
      <c r="M292" s="27"/>
    </row>
    <row r="293" spans="1:15" customFormat="1">
      <c r="A293" s="34" t="s">
        <v>886</v>
      </c>
      <c r="B293" s="148" t="s">
        <v>887</v>
      </c>
      <c r="C293" s="30" t="s">
        <v>888</v>
      </c>
      <c r="D293" s="27" t="s">
        <v>135</v>
      </c>
      <c r="E293" s="27"/>
      <c r="F293" s="28" t="str">
        <f t="shared" ref="F293:F307" si="38">A293</f>
        <v>ぷ０１</v>
      </c>
      <c r="G293" s="27" t="str">
        <f t="shared" si="37"/>
        <v>青井亘</v>
      </c>
      <c r="H293" s="35" t="str">
        <f>$B$292</f>
        <v>湖東プラチナ</v>
      </c>
      <c r="I293" s="35" t="s">
        <v>1</v>
      </c>
      <c r="J293" s="36">
        <v>1954</v>
      </c>
      <c r="K293" s="33">
        <f t="shared" ref="K293:K307" si="39">IF(J293="","",(2020-J293))</f>
        <v>66</v>
      </c>
      <c r="L293" s="5" t="str">
        <f t="shared" si="36"/>
        <v>OK</v>
      </c>
      <c r="M293" s="34" t="s">
        <v>889</v>
      </c>
      <c r="N293" s="127"/>
    </row>
    <row r="294" spans="1:15" customFormat="1">
      <c r="A294" s="34" t="s">
        <v>890</v>
      </c>
      <c r="B294" s="27" t="s">
        <v>891</v>
      </c>
      <c r="C294" s="27" t="s">
        <v>892</v>
      </c>
      <c r="D294" s="27" t="s">
        <v>135</v>
      </c>
      <c r="E294" s="27"/>
      <c r="F294" s="27" t="str">
        <f t="shared" si="38"/>
        <v>ぷ０２</v>
      </c>
      <c r="G294" s="27" t="str">
        <f t="shared" si="37"/>
        <v>羽田昭夫</v>
      </c>
      <c r="H294" s="35" t="str">
        <f t="shared" ref="H294:H307" si="40">$B$292</f>
        <v>湖東プラチナ</v>
      </c>
      <c r="I294" s="35" t="s">
        <v>1</v>
      </c>
      <c r="J294" s="32">
        <v>1943</v>
      </c>
      <c r="K294" s="33">
        <f t="shared" si="39"/>
        <v>77</v>
      </c>
      <c r="L294" s="5" t="str">
        <f t="shared" si="36"/>
        <v>OK</v>
      </c>
      <c r="M294" s="34" t="s">
        <v>893</v>
      </c>
      <c r="N294" s="127"/>
    </row>
    <row r="295" spans="1:15" customFormat="1">
      <c r="A295" s="34" t="s">
        <v>894</v>
      </c>
      <c r="B295" s="148" t="s">
        <v>139</v>
      </c>
      <c r="C295" s="30" t="s">
        <v>140</v>
      </c>
      <c r="D295" s="27" t="s">
        <v>135</v>
      </c>
      <c r="E295" s="27"/>
      <c r="F295" s="28" t="str">
        <f t="shared" si="38"/>
        <v>ぷ０３</v>
      </c>
      <c r="G295" s="27" t="str">
        <f t="shared" si="37"/>
        <v>藤本昌彦</v>
      </c>
      <c r="H295" s="35" t="str">
        <f t="shared" si="40"/>
        <v>湖東プラチナ</v>
      </c>
      <c r="I295" s="35" t="s">
        <v>1</v>
      </c>
      <c r="J295" s="36">
        <v>1939</v>
      </c>
      <c r="K295" s="33">
        <f t="shared" si="39"/>
        <v>81</v>
      </c>
      <c r="L295" s="5" t="str">
        <f t="shared" si="36"/>
        <v>OK</v>
      </c>
      <c r="M295" s="34" t="s">
        <v>889</v>
      </c>
      <c r="N295" s="127"/>
    </row>
    <row r="296" spans="1:15" customFormat="1">
      <c r="A296" s="34" t="s">
        <v>895</v>
      </c>
      <c r="B296" s="74" t="s">
        <v>145</v>
      </c>
      <c r="C296" s="74" t="s">
        <v>146</v>
      </c>
      <c r="D296" s="27" t="s">
        <v>135</v>
      </c>
      <c r="E296" s="27"/>
      <c r="F296" s="28" t="str">
        <f t="shared" si="38"/>
        <v>ぷ０４</v>
      </c>
      <c r="G296" s="27" t="str">
        <f t="shared" si="37"/>
        <v>森谷洋子</v>
      </c>
      <c r="H296" s="35" t="str">
        <f t="shared" si="40"/>
        <v>湖東プラチナ</v>
      </c>
      <c r="I296" s="35" t="s">
        <v>167</v>
      </c>
      <c r="J296" s="36">
        <v>1951</v>
      </c>
      <c r="K296" s="33">
        <f t="shared" si="39"/>
        <v>69</v>
      </c>
      <c r="L296" s="5" t="str">
        <f t="shared" si="36"/>
        <v>OK</v>
      </c>
      <c r="M296" s="34" t="s">
        <v>553</v>
      </c>
      <c r="N296" s="127"/>
    </row>
    <row r="297" spans="1:15" customFormat="1">
      <c r="A297" s="34" t="s">
        <v>896</v>
      </c>
      <c r="B297" s="148" t="s">
        <v>141</v>
      </c>
      <c r="C297" s="30" t="s">
        <v>14</v>
      </c>
      <c r="D297" s="27" t="s">
        <v>135</v>
      </c>
      <c r="E297" s="27"/>
      <c r="F297" s="28" t="str">
        <f t="shared" si="38"/>
        <v>ぷ０５</v>
      </c>
      <c r="G297" s="27" t="str">
        <f t="shared" si="37"/>
        <v>安田和彦</v>
      </c>
      <c r="H297" s="35" t="str">
        <f t="shared" si="40"/>
        <v>湖東プラチナ</v>
      </c>
      <c r="I297" s="35" t="s">
        <v>1</v>
      </c>
      <c r="J297" s="36">
        <v>1945</v>
      </c>
      <c r="K297" s="33">
        <f t="shared" si="39"/>
        <v>75</v>
      </c>
      <c r="L297" s="5" t="str">
        <f t="shared" si="36"/>
        <v>OK</v>
      </c>
      <c r="M297" s="34" t="s">
        <v>889</v>
      </c>
      <c r="N297" s="127"/>
    </row>
    <row r="298" spans="1:15" customFormat="1">
      <c r="A298" s="34" t="s">
        <v>897</v>
      </c>
      <c r="B298" s="148" t="s">
        <v>147</v>
      </c>
      <c r="C298" s="30" t="s">
        <v>898</v>
      </c>
      <c r="D298" s="27" t="s">
        <v>135</v>
      </c>
      <c r="E298" s="27"/>
      <c r="F298" s="28" t="str">
        <f t="shared" si="38"/>
        <v>ぷ０６</v>
      </c>
      <c r="G298" s="27" t="str">
        <f t="shared" si="37"/>
        <v>吉田知司</v>
      </c>
      <c r="H298" s="35" t="str">
        <f t="shared" si="40"/>
        <v>湖東プラチナ</v>
      </c>
      <c r="I298" s="35" t="s">
        <v>1</v>
      </c>
      <c r="J298" s="36">
        <v>1948</v>
      </c>
      <c r="K298" s="33">
        <f t="shared" si="39"/>
        <v>72</v>
      </c>
      <c r="L298" s="5" t="str">
        <f t="shared" si="36"/>
        <v>OK</v>
      </c>
      <c r="M298" s="38" t="s">
        <v>748</v>
      </c>
    </row>
    <row r="299" spans="1:15" customFormat="1">
      <c r="A299" s="34" t="s">
        <v>899</v>
      </c>
      <c r="B299" s="27" t="s">
        <v>360</v>
      </c>
      <c r="C299" s="27" t="s">
        <v>900</v>
      </c>
      <c r="D299" s="27" t="s">
        <v>135</v>
      </c>
      <c r="E299" s="27"/>
      <c r="F299" s="27" t="str">
        <f t="shared" si="38"/>
        <v>ぷ０７</v>
      </c>
      <c r="G299" s="27" t="str">
        <f t="shared" si="37"/>
        <v>鈴木英夫</v>
      </c>
      <c r="H299" s="35" t="str">
        <f t="shared" si="40"/>
        <v>湖東プラチナ</v>
      </c>
      <c r="I299" s="35" t="s">
        <v>1</v>
      </c>
      <c r="J299" s="32">
        <v>1955</v>
      </c>
      <c r="K299" s="33">
        <f t="shared" si="39"/>
        <v>65</v>
      </c>
      <c r="L299" s="5" t="str">
        <f t="shared" si="36"/>
        <v>OK</v>
      </c>
      <c r="M299" s="38" t="s">
        <v>748</v>
      </c>
    </row>
    <row r="300" spans="1:15" customFormat="1">
      <c r="A300" s="34" t="s">
        <v>901</v>
      </c>
      <c r="B300" s="148" t="s">
        <v>16</v>
      </c>
      <c r="C300" s="30" t="s">
        <v>136</v>
      </c>
      <c r="D300" s="27" t="s">
        <v>135</v>
      </c>
      <c r="E300" s="27"/>
      <c r="F300" s="28" t="str">
        <f t="shared" si="38"/>
        <v>ぷ０８</v>
      </c>
      <c r="G300" s="27" t="str">
        <f t="shared" si="37"/>
        <v>谷口一男</v>
      </c>
      <c r="H300" s="35" t="str">
        <f t="shared" si="40"/>
        <v>湖東プラチナ</v>
      </c>
      <c r="I300" s="35" t="s">
        <v>1</v>
      </c>
      <c r="J300" s="36">
        <v>1947</v>
      </c>
      <c r="K300" s="33">
        <f t="shared" si="39"/>
        <v>73</v>
      </c>
      <c r="L300" s="5" t="str">
        <f t="shared" si="36"/>
        <v>OK</v>
      </c>
      <c r="M300" s="38" t="s">
        <v>748</v>
      </c>
    </row>
    <row r="301" spans="1:15" customFormat="1">
      <c r="A301" s="34" t="s">
        <v>902</v>
      </c>
      <c r="B301" s="52" t="s">
        <v>903</v>
      </c>
      <c r="C301" s="52" t="s">
        <v>904</v>
      </c>
      <c r="D301" s="27" t="s">
        <v>135</v>
      </c>
      <c r="E301" s="27"/>
      <c r="F301" s="28" t="str">
        <f t="shared" si="38"/>
        <v>ぷ０９</v>
      </c>
      <c r="G301" s="27" t="str">
        <f t="shared" si="37"/>
        <v>鶴田進</v>
      </c>
      <c r="H301" s="35" t="str">
        <f t="shared" si="40"/>
        <v>湖東プラチナ</v>
      </c>
      <c r="I301" s="35" t="s">
        <v>1</v>
      </c>
      <c r="J301" s="36">
        <v>1950</v>
      </c>
      <c r="K301" s="33">
        <f t="shared" si="39"/>
        <v>70</v>
      </c>
      <c r="L301" s="5" t="str">
        <f t="shared" si="36"/>
        <v>OK</v>
      </c>
      <c r="M301" s="34" t="s">
        <v>889</v>
      </c>
    </row>
    <row r="302" spans="1:15" customFormat="1">
      <c r="A302" s="34" t="s">
        <v>905</v>
      </c>
      <c r="B302" s="149" t="s">
        <v>143</v>
      </c>
      <c r="C302" s="40" t="s">
        <v>144</v>
      </c>
      <c r="D302" s="27" t="s">
        <v>135</v>
      </c>
      <c r="E302" s="27"/>
      <c r="F302" s="28" t="str">
        <f t="shared" si="38"/>
        <v>ぷ１０</v>
      </c>
      <c r="G302" s="27" t="str">
        <f t="shared" si="37"/>
        <v>堀部品子</v>
      </c>
      <c r="H302" s="35" t="str">
        <f t="shared" si="40"/>
        <v>湖東プラチナ</v>
      </c>
      <c r="I302" s="35" t="s">
        <v>167</v>
      </c>
      <c r="J302" s="36">
        <v>1951</v>
      </c>
      <c r="K302" s="33">
        <f t="shared" si="39"/>
        <v>69</v>
      </c>
      <c r="L302" s="5" t="str">
        <f t="shared" si="36"/>
        <v>OK</v>
      </c>
      <c r="M302" s="38" t="s">
        <v>748</v>
      </c>
    </row>
    <row r="303" spans="1:15" customFormat="1">
      <c r="A303" s="34" t="s">
        <v>906</v>
      </c>
      <c r="B303" s="148" t="s">
        <v>907</v>
      </c>
      <c r="C303" s="30" t="s">
        <v>238</v>
      </c>
      <c r="D303" s="27" t="s">
        <v>135</v>
      </c>
      <c r="E303" s="27"/>
      <c r="F303" s="28" t="str">
        <f t="shared" si="38"/>
        <v>ぷ１１</v>
      </c>
      <c r="G303" s="27" t="str">
        <f t="shared" si="37"/>
        <v>油利亨</v>
      </c>
      <c r="H303" s="35" t="str">
        <f t="shared" si="40"/>
        <v>湖東プラチナ</v>
      </c>
      <c r="I303" s="35" t="s">
        <v>1</v>
      </c>
      <c r="J303" s="36">
        <v>1955</v>
      </c>
      <c r="K303" s="33">
        <f t="shared" si="39"/>
        <v>65</v>
      </c>
      <c r="L303" s="5" t="str">
        <f t="shared" si="36"/>
        <v>OK</v>
      </c>
      <c r="M303" s="38" t="s">
        <v>748</v>
      </c>
    </row>
    <row r="304" spans="1:15" customFormat="1">
      <c r="A304" s="34" t="s">
        <v>908</v>
      </c>
      <c r="B304" s="40" t="s">
        <v>35</v>
      </c>
      <c r="C304" s="40" t="s">
        <v>909</v>
      </c>
      <c r="D304" s="27" t="s">
        <v>135</v>
      </c>
      <c r="E304" s="27"/>
      <c r="F304" s="27" t="str">
        <f t="shared" si="38"/>
        <v>ぷ１２</v>
      </c>
      <c r="G304" s="27" t="str">
        <f t="shared" si="37"/>
        <v>村田朋子</v>
      </c>
      <c r="H304" s="35" t="str">
        <f t="shared" si="40"/>
        <v>湖東プラチナ</v>
      </c>
      <c r="I304" s="35" t="s">
        <v>167</v>
      </c>
      <c r="J304" s="32">
        <v>1959</v>
      </c>
      <c r="K304" s="33">
        <f t="shared" si="39"/>
        <v>61</v>
      </c>
      <c r="L304" s="5" t="str">
        <f>IF(G304="","",IF(COUNTIF($G$15:$G$397,G304)&gt;1,"2重登録","OK"))</f>
        <v>OK</v>
      </c>
      <c r="M304" s="38" t="s">
        <v>748</v>
      </c>
    </row>
    <row r="305" spans="1:15" customFormat="1">
      <c r="A305" s="34" t="s">
        <v>910</v>
      </c>
      <c r="B305" s="148" t="s">
        <v>911</v>
      </c>
      <c r="C305" s="30" t="s">
        <v>912</v>
      </c>
      <c r="D305" s="27" t="s">
        <v>135</v>
      </c>
      <c r="E305" s="27"/>
      <c r="F305" s="28" t="str">
        <f t="shared" si="38"/>
        <v>ぷ１３</v>
      </c>
      <c r="G305" s="27" t="str">
        <f t="shared" si="37"/>
        <v>小柳寛明</v>
      </c>
      <c r="H305" s="35" t="str">
        <f t="shared" si="40"/>
        <v>湖東プラチナ</v>
      </c>
      <c r="I305" s="35" t="s">
        <v>1</v>
      </c>
      <c r="J305" s="36">
        <v>1953</v>
      </c>
      <c r="K305" s="33">
        <f t="shared" si="39"/>
        <v>67</v>
      </c>
      <c r="L305" s="5" t="str">
        <f>IF(G305="","",IF(COUNTIF($G$22:$G$538,G305)&gt;1,"2重登録","OK"))</f>
        <v>OK</v>
      </c>
      <c r="M305" s="34" t="s">
        <v>913</v>
      </c>
    </row>
    <row r="306" spans="1:15" customFormat="1">
      <c r="A306" s="34" t="s">
        <v>914</v>
      </c>
      <c r="B306" s="52" t="s">
        <v>915</v>
      </c>
      <c r="C306" s="52" t="s">
        <v>916</v>
      </c>
      <c r="D306" s="27" t="s">
        <v>135</v>
      </c>
      <c r="E306" s="27"/>
      <c r="F306" s="28" t="str">
        <f t="shared" si="38"/>
        <v>ぷ１４</v>
      </c>
      <c r="G306" s="27" t="str">
        <f t="shared" si="37"/>
        <v>堀川敬児</v>
      </c>
      <c r="H306" s="35" t="str">
        <f t="shared" si="40"/>
        <v>湖東プラチナ</v>
      </c>
      <c r="I306" s="35" t="s">
        <v>1</v>
      </c>
      <c r="J306" s="36">
        <v>1952</v>
      </c>
      <c r="K306" s="33">
        <f t="shared" si="39"/>
        <v>68</v>
      </c>
      <c r="L306" s="5" t="str">
        <f>IF(G306="","",IF(COUNTIF($G$22:$G$538,G306)&gt;1,"2重登録","OK"))</f>
        <v>OK</v>
      </c>
      <c r="M306" s="34" t="s">
        <v>889</v>
      </c>
    </row>
    <row r="307" spans="1:15" customFormat="1">
      <c r="A307" s="34" t="s">
        <v>917</v>
      </c>
      <c r="B307" s="148" t="s">
        <v>918</v>
      </c>
      <c r="C307" s="30" t="s">
        <v>919</v>
      </c>
      <c r="D307" s="27" t="s">
        <v>135</v>
      </c>
      <c r="E307" s="27"/>
      <c r="F307" s="28" t="str">
        <f t="shared" si="38"/>
        <v>ぷ１５</v>
      </c>
      <c r="G307" s="27" t="str">
        <f t="shared" si="37"/>
        <v>高田洋治</v>
      </c>
      <c r="H307" s="35" t="str">
        <f t="shared" si="40"/>
        <v>湖東プラチナ</v>
      </c>
      <c r="I307" s="35" t="s">
        <v>1</v>
      </c>
      <c r="J307" s="36">
        <v>1942</v>
      </c>
      <c r="K307" s="33">
        <f t="shared" si="39"/>
        <v>78</v>
      </c>
      <c r="L307" s="5" t="str">
        <f>IF(G307="","",IF(COUNTIF($G$22:$G$538,G307)&gt;1,"2重登録","OK"))</f>
        <v>OK</v>
      </c>
      <c r="M307" s="38" t="s">
        <v>748</v>
      </c>
    </row>
    <row r="308" spans="1:15" customFormat="1">
      <c r="A308" s="59"/>
      <c r="B308" s="54"/>
      <c r="C308" s="54"/>
      <c r="D308" s="54"/>
      <c r="E308" s="54"/>
      <c r="F308" s="54"/>
      <c r="G308" s="27"/>
      <c r="H308" s="54"/>
      <c r="I308" s="54"/>
      <c r="J308" s="150"/>
      <c r="K308" s="32"/>
      <c r="L308" s="5" t="str">
        <f>IF(G308="","",IF(COUNTIF($G$22:$G$538,G308)&gt;1,"2重登録","OK"))</f>
        <v/>
      </c>
      <c r="M308" s="54"/>
    </row>
    <row r="309" spans="1:15" customFormat="1">
      <c r="A309" s="59"/>
      <c r="B309" s="61"/>
      <c r="C309" s="61"/>
      <c r="D309" s="54"/>
      <c r="E309" s="54"/>
      <c r="F309" s="54"/>
      <c r="G309" s="27"/>
      <c r="H309" s="54"/>
      <c r="I309" s="76"/>
      <c r="J309" s="150"/>
      <c r="K309" s="32"/>
      <c r="L309" s="28"/>
      <c r="M309" s="54"/>
    </row>
    <row r="310" spans="1:15" customFormat="1">
      <c r="A310" s="59"/>
      <c r="B310" s="61"/>
      <c r="C310" s="61"/>
      <c r="D310" s="54"/>
      <c r="E310" s="54"/>
      <c r="F310" s="54"/>
      <c r="G310" s="27"/>
      <c r="H310" s="54"/>
      <c r="I310" s="76"/>
      <c r="J310" s="150"/>
      <c r="K310" s="32"/>
      <c r="L310" s="28"/>
      <c r="M310" s="54"/>
    </row>
    <row r="311" spans="1:15" customFormat="1">
      <c r="A311" s="34"/>
      <c r="B311" s="785" t="s">
        <v>920</v>
      </c>
      <c r="C311" s="785"/>
      <c r="D311" s="785"/>
      <c r="E311" s="800" t="s">
        <v>921</v>
      </c>
      <c r="F311" s="800"/>
      <c r="G311" s="800"/>
      <c r="H311" s="800"/>
      <c r="I311" s="34" t="s">
        <v>219</v>
      </c>
      <c r="J311" s="127"/>
      <c r="K311" s="127"/>
      <c r="L311" s="34" t="s">
        <v>220</v>
      </c>
      <c r="M311" s="34"/>
      <c r="N311" s="38"/>
    </row>
    <row r="312" spans="1:15" customFormat="1">
      <c r="A312" s="34"/>
      <c r="B312" s="785"/>
      <c r="C312" s="785"/>
      <c r="D312" s="785"/>
      <c r="E312" s="800"/>
      <c r="F312" s="800"/>
      <c r="G312" s="800"/>
      <c r="H312" s="800"/>
      <c r="I312" s="785">
        <f>COUNTIF($M$316:$M$323,"東近江市")</f>
        <v>1</v>
      </c>
      <c r="J312" s="785">
        <f>COUNTIF($M$296:$M$310,"東近江市")</f>
        <v>7</v>
      </c>
      <c r="K312" s="127"/>
      <c r="L312" s="801">
        <f>(I312/RIGHT(A323,2))</f>
        <v>0.125</v>
      </c>
      <c r="M312" s="801" t="e">
        <f>(L312/RIGHT(#REF!,2))</f>
        <v>#REF!</v>
      </c>
      <c r="N312" s="38"/>
    </row>
    <row r="313" spans="1:15" customFormat="1">
      <c r="A313" s="34"/>
      <c r="B313" s="30" t="s">
        <v>1138</v>
      </c>
      <c r="C313" s="30"/>
      <c r="D313" s="31" t="s">
        <v>222</v>
      </c>
      <c r="E313" s="113"/>
      <c r="F313" s="27"/>
      <c r="G313" s="27"/>
      <c r="H313" s="27"/>
      <c r="I313" s="27"/>
      <c r="J313" s="27"/>
      <c r="K313" s="27"/>
      <c r="L313" s="27"/>
      <c r="M313" s="27"/>
      <c r="N313" s="27"/>
      <c r="O313" s="27"/>
    </row>
    <row r="314" spans="1:15" customFormat="1">
      <c r="A314" s="34"/>
      <c r="B314" s="789" t="s">
        <v>1139</v>
      </c>
      <c r="C314" s="789"/>
      <c r="D314" s="27" t="s">
        <v>224</v>
      </c>
      <c r="E314" s="113"/>
      <c r="F314" s="113"/>
      <c r="G314" s="113"/>
      <c r="H314" s="29"/>
      <c r="I314" s="80"/>
      <c r="J314" s="80"/>
      <c r="K314" s="80"/>
      <c r="L314" s="28"/>
      <c r="M314" s="27"/>
      <c r="N314" s="27"/>
      <c r="O314" s="27"/>
    </row>
    <row r="315" spans="1:15">
      <c r="B315" s="30"/>
      <c r="C315" s="30"/>
      <c r="D315" s="5"/>
      <c r="F315" s="28"/>
      <c r="K315" s="33"/>
      <c r="L315" s="28"/>
    </row>
    <row r="316" spans="1:15">
      <c r="A316" s="34" t="s">
        <v>922</v>
      </c>
      <c r="B316" s="30" t="s">
        <v>937</v>
      </c>
      <c r="C316" s="30" t="s">
        <v>938</v>
      </c>
      <c r="D316" s="27" t="str">
        <f>$B$313</f>
        <v>積樹T</v>
      </c>
      <c r="F316" s="28" t="str">
        <f t="shared" ref="F316:F323" si="41">A316</f>
        <v>せ０１</v>
      </c>
      <c r="G316" s="27" t="str">
        <f t="shared" ref="G316:G323" si="42">B316&amp;C316</f>
        <v>白井秀幸</v>
      </c>
      <c r="H316" s="35" t="str">
        <f>D316</f>
        <v>積樹T</v>
      </c>
      <c r="I316" s="35" t="s">
        <v>1</v>
      </c>
      <c r="J316" s="36">
        <v>1988</v>
      </c>
      <c r="K316" s="33">
        <f>IF(J316="","",(2020-J316))</f>
        <v>32</v>
      </c>
      <c r="L316" s="28" t="str">
        <f>IF(G316="","",IF(COUNTIF($G$15:$G$583,G316)&gt;1,"2重登録","OK"))</f>
        <v>OK</v>
      </c>
      <c r="M316" s="218" t="s">
        <v>456</v>
      </c>
    </row>
    <row r="317" spans="1:15">
      <c r="A317" s="34" t="s">
        <v>925</v>
      </c>
      <c r="B317" s="34" t="s">
        <v>923</v>
      </c>
      <c r="C317" s="34" t="s">
        <v>924</v>
      </c>
      <c r="D317" s="27" t="str">
        <f t="shared" ref="D317:D323" si="43">$B$313</f>
        <v>積樹T</v>
      </c>
      <c r="F317" s="28" t="str">
        <f t="shared" si="41"/>
        <v>せ０２</v>
      </c>
      <c r="G317" s="27" t="str">
        <f t="shared" si="42"/>
        <v>国村昌生</v>
      </c>
      <c r="H317" s="35" t="str">
        <f t="shared" ref="H317:H323" si="44">D317</f>
        <v>積樹T</v>
      </c>
      <c r="I317" s="35" t="s">
        <v>1</v>
      </c>
      <c r="J317" s="32">
        <v>1983</v>
      </c>
      <c r="K317" s="33">
        <f t="shared" ref="K317:K323" si="45">IF(J317="","",(2020-J317))</f>
        <v>37</v>
      </c>
      <c r="L317" s="28" t="str">
        <f t="shared" ref="L317:L322" si="46">IF(G317="","",IF(COUNTIF($G$17:$G$752,G317)&gt;1,"2重登録","OK"))</f>
        <v>OK</v>
      </c>
      <c r="M317" s="219" t="s">
        <v>402</v>
      </c>
    </row>
    <row r="318" spans="1:15">
      <c r="A318" s="34" t="s">
        <v>928</v>
      </c>
      <c r="B318" s="30" t="s">
        <v>931</v>
      </c>
      <c r="C318" s="30" t="s">
        <v>932</v>
      </c>
      <c r="D318" s="27" t="str">
        <f t="shared" si="43"/>
        <v>積樹T</v>
      </c>
      <c r="F318" s="28" t="str">
        <f t="shared" si="41"/>
        <v>せ０３</v>
      </c>
      <c r="G318" s="27" t="str">
        <f t="shared" si="42"/>
        <v>上原悠</v>
      </c>
      <c r="H318" s="35" t="str">
        <f t="shared" si="44"/>
        <v>積樹T</v>
      </c>
      <c r="I318" s="35" t="s">
        <v>1</v>
      </c>
      <c r="J318" s="36">
        <v>1983</v>
      </c>
      <c r="K318" s="33">
        <f t="shared" si="45"/>
        <v>37</v>
      </c>
      <c r="L318" s="28" t="str">
        <f>IF(G318="","",IF(COUNTIF($G$15:$G$570,G318)&gt;1,"2重登録","OK"))</f>
        <v>OK</v>
      </c>
      <c r="M318" s="40" t="s">
        <v>275</v>
      </c>
    </row>
    <row r="319" spans="1:15">
      <c r="A319" s="34" t="s">
        <v>930</v>
      </c>
      <c r="B319" s="52" t="s">
        <v>926</v>
      </c>
      <c r="C319" s="52" t="s">
        <v>927</v>
      </c>
      <c r="D319" s="27" t="str">
        <f t="shared" si="43"/>
        <v>積樹T</v>
      </c>
      <c r="F319" s="28" t="str">
        <f t="shared" si="41"/>
        <v>せ０４</v>
      </c>
      <c r="G319" s="27" t="str">
        <f t="shared" si="42"/>
        <v>宮崎大悟</v>
      </c>
      <c r="H319" s="35" t="str">
        <f t="shared" si="44"/>
        <v>積樹T</v>
      </c>
      <c r="I319" s="35" t="s">
        <v>1</v>
      </c>
      <c r="J319" s="36">
        <v>1989</v>
      </c>
      <c r="K319" s="33">
        <f t="shared" si="45"/>
        <v>31</v>
      </c>
      <c r="L319" s="28" t="str">
        <f t="shared" si="46"/>
        <v>OK</v>
      </c>
      <c r="M319" s="34" t="s">
        <v>332</v>
      </c>
    </row>
    <row r="320" spans="1:15">
      <c r="A320" s="34" t="s">
        <v>933</v>
      </c>
      <c r="B320" s="52" t="s">
        <v>934</v>
      </c>
      <c r="C320" s="30" t="s">
        <v>1140</v>
      </c>
      <c r="D320" s="27" t="str">
        <f t="shared" si="43"/>
        <v>積樹T</v>
      </c>
      <c r="F320" s="28" t="str">
        <f t="shared" si="41"/>
        <v>せ０５</v>
      </c>
      <c r="G320" s="27" t="str">
        <f t="shared" si="42"/>
        <v>永友康貴</v>
      </c>
      <c r="H320" s="35" t="str">
        <f t="shared" si="44"/>
        <v>積樹T</v>
      </c>
      <c r="I320" s="35" t="s">
        <v>1</v>
      </c>
      <c r="J320" s="36">
        <v>1991</v>
      </c>
      <c r="K320" s="33">
        <f t="shared" si="45"/>
        <v>29</v>
      </c>
      <c r="L320" s="28" t="str">
        <f t="shared" si="46"/>
        <v>OK</v>
      </c>
      <c r="M320" s="34" t="s">
        <v>935</v>
      </c>
    </row>
    <row r="321" spans="1:26">
      <c r="A321" s="34" t="s">
        <v>936</v>
      </c>
      <c r="B321" s="52" t="s">
        <v>72</v>
      </c>
      <c r="C321" s="30" t="s">
        <v>1141</v>
      </c>
      <c r="D321" s="27" t="str">
        <f t="shared" si="43"/>
        <v>積樹T</v>
      </c>
      <c r="F321" s="28" t="str">
        <f t="shared" si="41"/>
        <v>せ０６</v>
      </c>
      <c r="G321" s="27" t="str">
        <f t="shared" si="42"/>
        <v>清水英泰</v>
      </c>
      <c r="H321" s="35" t="str">
        <f t="shared" si="44"/>
        <v>積樹T</v>
      </c>
      <c r="I321" s="35" t="s">
        <v>1</v>
      </c>
      <c r="J321" s="36">
        <v>1963</v>
      </c>
      <c r="K321" s="33">
        <f t="shared" si="45"/>
        <v>57</v>
      </c>
      <c r="L321" s="28" t="str">
        <f t="shared" si="46"/>
        <v>OK</v>
      </c>
      <c r="M321" s="34" t="s">
        <v>889</v>
      </c>
    </row>
    <row r="322" spans="1:26">
      <c r="A322" s="34" t="s">
        <v>939</v>
      </c>
      <c r="B322" s="52" t="s">
        <v>1142</v>
      </c>
      <c r="C322" s="52" t="s">
        <v>1143</v>
      </c>
      <c r="D322" s="27" t="str">
        <f t="shared" si="43"/>
        <v>積樹T</v>
      </c>
      <c r="F322" s="28" t="str">
        <f t="shared" si="41"/>
        <v>せ０７</v>
      </c>
      <c r="G322" s="27" t="str">
        <f t="shared" si="42"/>
        <v>西垣学</v>
      </c>
      <c r="H322" s="35" t="str">
        <f t="shared" si="44"/>
        <v>積樹T</v>
      </c>
      <c r="I322" s="35" t="s">
        <v>1</v>
      </c>
      <c r="J322" s="36">
        <v>1974</v>
      </c>
      <c r="K322" s="33">
        <f t="shared" si="45"/>
        <v>46</v>
      </c>
      <c r="L322" s="28" t="str">
        <f t="shared" si="46"/>
        <v>OK</v>
      </c>
      <c r="M322" s="34" t="s">
        <v>1144</v>
      </c>
    </row>
    <row r="323" spans="1:26">
      <c r="A323" s="34" t="s">
        <v>941</v>
      </c>
      <c r="B323" s="52" t="s">
        <v>929</v>
      </c>
      <c r="C323" s="52" t="s">
        <v>673</v>
      </c>
      <c r="D323" s="27" t="str">
        <f t="shared" si="43"/>
        <v>積樹T</v>
      </c>
      <c r="F323" s="28" t="str">
        <f t="shared" si="41"/>
        <v>せ０８</v>
      </c>
      <c r="G323" s="27" t="str">
        <f t="shared" si="42"/>
        <v>平野和也</v>
      </c>
      <c r="H323" s="35" t="str">
        <f t="shared" si="44"/>
        <v>積樹T</v>
      </c>
      <c r="I323" s="35" t="s">
        <v>1</v>
      </c>
      <c r="J323" s="36">
        <v>1989</v>
      </c>
      <c r="K323" s="33">
        <f t="shared" si="45"/>
        <v>31</v>
      </c>
      <c r="L323" s="28" t="str">
        <f t="shared" ref="L323:L329" si="47">IF(G323="","",IF(COUNTIF($G$17:$G$750,G323)&gt;1,"2重登録","OK"))</f>
        <v>OK</v>
      </c>
      <c r="M323" s="34" t="s">
        <v>1145</v>
      </c>
    </row>
    <row r="324" spans="1:26">
      <c r="B324" s="151"/>
      <c r="C324" s="152"/>
      <c r="F324" s="28"/>
      <c r="H324" s="35"/>
      <c r="I324" s="35"/>
      <c r="J324" s="36"/>
      <c r="K324" s="33"/>
      <c r="L324" s="28" t="str">
        <f t="shared" si="47"/>
        <v/>
      </c>
      <c r="M324" s="38"/>
      <c r="N324"/>
      <c r="O324"/>
    </row>
    <row r="325" spans="1:26">
      <c r="B325" s="151"/>
      <c r="C325" s="152"/>
      <c r="F325" s="28"/>
      <c r="H325" s="35"/>
      <c r="I325" s="35"/>
      <c r="J325" s="36"/>
      <c r="K325" s="33"/>
      <c r="L325" s="28" t="str">
        <f t="shared" si="47"/>
        <v/>
      </c>
      <c r="M325" s="38"/>
      <c r="N325"/>
      <c r="O325"/>
    </row>
    <row r="326" spans="1:26" customFormat="1">
      <c r="A326" s="34"/>
      <c r="B326" s="153"/>
      <c r="C326" s="153"/>
      <c r="D326" s="30"/>
      <c r="E326" s="52"/>
      <c r="F326" s="27"/>
      <c r="G326" s="27"/>
      <c r="H326" s="35"/>
      <c r="I326" s="52"/>
      <c r="J326" s="135"/>
      <c r="K326" s="154"/>
      <c r="L326" s="28" t="str">
        <f t="shared" si="47"/>
        <v/>
      </c>
      <c r="M326" s="27"/>
      <c r="N326" s="27"/>
      <c r="O326" s="27"/>
    </row>
    <row r="327" spans="1:26" customFormat="1">
      <c r="A327" s="34"/>
      <c r="B327" s="40"/>
      <c r="C327" s="40"/>
      <c r="D327" s="27"/>
      <c r="E327" s="27"/>
      <c r="F327" s="28"/>
      <c r="G327" s="27"/>
      <c r="H327" s="27"/>
      <c r="I327" s="76"/>
      <c r="J327" s="36"/>
      <c r="K327" s="33"/>
      <c r="L327" s="28" t="str">
        <f t="shared" si="47"/>
        <v/>
      </c>
      <c r="M327" s="34"/>
      <c r="N327" s="27"/>
      <c r="O327" s="27"/>
    </row>
    <row r="328" spans="1:26">
      <c r="A328" s="107"/>
      <c r="B328" s="802" t="s">
        <v>942</v>
      </c>
      <c r="C328" s="802"/>
      <c r="D328" s="802" t="s">
        <v>943</v>
      </c>
      <c r="E328" s="802"/>
      <c r="F328" s="802"/>
      <c r="G328" s="802"/>
      <c r="H328" s="107"/>
      <c r="I328" s="107"/>
      <c r="J328" s="155"/>
      <c r="K328" s="107"/>
      <c r="L328" s="28" t="str">
        <f t="shared" si="47"/>
        <v/>
      </c>
      <c r="M328" s="107"/>
      <c r="N328" s="107"/>
      <c r="O328" s="107"/>
    </row>
    <row r="329" spans="1:26">
      <c r="A329" s="107"/>
      <c r="B329" s="802"/>
      <c r="C329" s="802"/>
      <c r="D329" s="802"/>
      <c r="E329" s="802"/>
      <c r="F329" s="802"/>
      <c r="G329" s="802"/>
      <c r="H329" s="107"/>
      <c r="I329" s="107"/>
      <c r="J329" s="155"/>
      <c r="K329" s="107"/>
      <c r="L329" s="28" t="str">
        <f t="shared" si="47"/>
        <v/>
      </c>
      <c r="M329" s="107"/>
      <c r="N329" s="107"/>
      <c r="O329" s="107"/>
    </row>
    <row r="330" spans="1:26" s="107" customFormat="1">
      <c r="A330" s="122"/>
      <c r="B330" s="52" t="s">
        <v>152</v>
      </c>
      <c r="C330" s="52"/>
      <c r="D330" s="27"/>
      <c r="E330" s="52"/>
      <c r="F330" s="156"/>
      <c r="G330" s="157" t="s">
        <v>219</v>
      </c>
      <c r="H330" s="157" t="s">
        <v>220</v>
      </c>
      <c r="I330" s="52"/>
      <c r="J330" s="158"/>
      <c r="K330" s="154"/>
      <c r="L330" s="28"/>
      <c r="M330" s="27"/>
      <c r="N330" s="157"/>
      <c r="O330" s="157"/>
    </row>
    <row r="331" spans="1:26" s="107" customFormat="1">
      <c r="A331" s="122"/>
      <c r="B331" s="803" t="s">
        <v>153</v>
      </c>
      <c r="C331" s="803"/>
      <c r="D331" s="27"/>
      <c r="E331" s="52"/>
      <c r="F331" s="156">
        <f>A331</f>
        <v>0</v>
      </c>
      <c r="G331" s="159">
        <f>COUNTIF($M$332:$N$382,"東近江市")</f>
        <v>7</v>
      </c>
      <c r="H331" s="160">
        <f>G331/(RIGHT(A382,2))</f>
        <v>0.13725490196078433</v>
      </c>
      <c r="I331" s="52"/>
      <c r="J331" s="158"/>
      <c r="K331" s="154"/>
      <c r="L331" s="28"/>
      <c r="M331" s="27"/>
    </row>
    <row r="332" spans="1:26" s="107" customFormat="1">
      <c r="A332" s="161" t="s">
        <v>944</v>
      </c>
      <c r="B332" s="162" t="s">
        <v>945</v>
      </c>
      <c r="C332" s="162" t="s">
        <v>946</v>
      </c>
      <c r="D332" s="52" t="s">
        <v>152</v>
      </c>
      <c r="E332" s="162"/>
      <c r="F332" s="156" t="s">
        <v>944</v>
      </c>
      <c r="G332" s="162" t="s">
        <v>947</v>
      </c>
      <c r="H332" s="52" t="s">
        <v>948</v>
      </c>
      <c r="I332" s="52" t="s">
        <v>1</v>
      </c>
      <c r="J332" s="163">
        <v>1978</v>
      </c>
      <c r="K332" s="154">
        <f>2020-J332</f>
        <v>42</v>
      </c>
      <c r="L332" s="28" t="str">
        <f t="shared" ref="L332:L383" si="48">IF(G332="","",IF(COUNTIF($G$17:$G$750,G332)&gt;1,"2重登録","OK"))</f>
        <v>OK</v>
      </c>
      <c r="M332" s="162" t="s">
        <v>782</v>
      </c>
      <c r="N332" s="162"/>
      <c r="O332" s="162"/>
    </row>
    <row r="333" spans="1:26" s="107" customFormat="1">
      <c r="A333" s="161" t="s">
        <v>949</v>
      </c>
      <c r="B333" s="164" t="s">
        <v>950</v>
      </c>
      <c r="C333" s="164" t="s">
        <v>951</v>
      </c>
      <c r="D333" s="52" t="s">
        <v>152</v>
      </c>
      <c r="E333" s="162"/>
      <c r="F333" s="156" t="s">
        <v>949</v>
      </c>
      <c r="G333" s="27" t="s">
        <v>3</v>
      </c>
      <c r="H333" s="52" t="s">
        <v>948</v>
      </c>
      <c r="I333" s="52" t="s">
        <v>1</v>
      </c>
      <c r="J333" s="163">
        <v>1959</v>
      </c>
      <c r="K333" s="154">
        <f t="shared" ref="K333:K383" si="49">2020-J333</f>
        <v>61</v>
      </c>
      <c r="L333" s="28" t="str">
        <f t="shared" si="48"/>
        <v>OK</v>
      </c>
      <c r="M333" s="165" t="s">
        <v>456</v>
      </c>
      <c r="N333" s="3"/>
      <c r="O333" s="3"/>
    </row>
    <row r="334" spans="1:26" customFormat="1" ht="14.25">
      <c r="A334" s="161" t="s">
        <v>952</v>
      </c>
      <c r="B334" s="166" t="s">
        <v>154</v>
      </c>
      <c r="C334" s="166" t="s">
        <v>155</v>
      </c>
      <c r="D334" s="52" t="s">
        <v>152</v>
      </c>
      <c r="E334" s="167"/>
      <c r="F334" s="156" t="s">
        <v>952</v>
      </c>
      <c r="G334" s="162" t="s">
        <v>953</v>
      </c>
      <c r="H334" s="52" t="s">
        <v>948</v>
      </c>
      <c r="I334" s="52" t="s">
        <v>1</v>
      </c>
      <c r="J334" s="168">
        <v>1971</v>
      </c>
      <c r="K334" s="154">
        <f t="shared" si="49"/>
        <v>49</v>
      </c>
      <c r="L334" s="28" t="str">
        <f t="shared" si="48"/>
        <v>OK</v>
      </c>
      <c r="M334" s="169" t="s">
        <v>456</v>
      </c>
      <c r="N334" s="162"/>
      <c r="O334" s="162"/>
      <c r="P334" s="162"/>
      <c r="Q334" s="162"/>
      <c r="R334" s="162"/>
      <c r="S334" s="162"/>
      <c r="T334" s="162"/>
      <c r="U334" s="162"/>
      <c r="V334" s="162"/>
      <c r="W334" s="162"/>
      <c r="X334" s="162"/>
      <c r="Y334" s="162"/>
      <c r="Z334" s="162"/>
    </row>
    <row r="335" spans="1:26" customFormat="1">
      <c r="A335" s="161" t="s">
        <v>954</v>
      </c>
      <c r="B335" s="170" t="s">
        <v>955</v>
      </c>
      <c r="C335" s="170" t="s">
        <v>956</v>
      </c>
      <c r="D335" s="52" t="s">
        <v>152</v>
      </c>
      <c r="E335" s="2"/>
      <c r="F335" s="156" t="s">
        <v>954</v>
      </c>
      <c r="G335" s="27" t="s">
        <v>957</v>
      </c>
      <c r="H335" s="52" t="s">
        <v>948</v>
      </c>
      <c r="I335" s="27" t="s">
        <v>1</v>
      </c>
      <c r="J335" s="171">
        <v>1960</v>
      </c>
      <c r="K335" s="154">
        <f t="shared" si="49"/>
        <v>60</v>
      </c>
      <c r="L335" s="28" t="str">
        <f t="shared" si="48"/>
        <v>OK</v>
      </c>
      <c r="M335" s="132" t="s">
        <v>275</v>
      </c>
      <c r="N335" s="3"/>
      <c r="O335" s="3"/>
      <c r="P335" s="3"/>
      <c r="Q335" s="3"/>
      <c r="R335" s="3"/>
      <c r="S335" s="3"/>
      <c r="T335" s="3"/>
      <c r="U335" s="162"/>
      <c r="V335" s="162"/>
      <c r="W335" s="162"/>
      <c r="X335" s="162"/>
      <c r="Y335" s="162"/>
      <c r="Z335" s="162"/>
    </row>
    <row r="336" spans="1:26" customFormat="1">
      <c r="A336" s="161" t="s">
        <v>958</v>
      </c>
      <c r="B336" s="170" t="s">
        <v>959</v>
      </c>
      <c r="C336" s="170" t="s">
        <v>960</v>
      </c>
      <c r="D336" s="52" t="s">
        <v>152</v>
      </c>
      <c r="E336" s="2"/>
      <c r="F336" s="156" t="s">
        <v>958</v>
      </c>
      <c r="G336" s="27" t="s">
        <v>961</v>
      </c>
      <c r="H336" s="52" t="s">
        <v>948</v>
      </c>
      <c r="I336" s="27" t="s">
        <v>1</v>
      </c>
      <c r="J336" s="171">
        <v>1975</v>
      </c>
      <c r="K336" s="154">
        <f t="shared" si="49"/>
        <v>45</v>
      </c>
      <c r="L336" s="28" t="str">
        <f t="shared" si="48"/>
        <v>OK</v>
      </c>
      <c r="M336" s="132" t="s">
        <v>275</v>
      </c>
      <c r="N336" s="3"/>
      <c r="O336" s="3"/>
      <c r="P336" s="162"/>
      <c r="Q336" s="162"/>
      <c r="R336" s="162"/>
      <c r="S336" s="162"/>
      <c r="T336" s="162"/>
      <c r="U336" s="162"/>
      <c r="V336" s="162"/>
      <c r="W336" s="162"/>
      <c r="X336" s="162"/>
      <c r="Y336" s="162"/>
      <c r="Z336" s="162"/>
    </row>
    <row r="337" spans="1:26" customFormat="1" ht="14.25">
      <c r="A337" s="161" t="s">
        <v>962</v>
      </c>
      <c r="B337" s="166" t="s">
        <v>156</v>
      </c>
      <c r="C337" s="166" t="s">
        <v>157</v>
      </c>
      <c r="D337" s="52" t="s">
        <v>152</v>
      </c>
      <c r="E337" s="167"/>
      <c r="F337" s="156" t="s">
        <v>962</v>
      </c>
      <c r="G337" s="162" t="s">
        <v>963</v>
      </c>
      <c r="H337" s="52" t="s">
        <v>948</v>
      </c>
      <c r="I337" s="52" t="s">
        <v>1</v>
      </c>
      <c r="J337" s="168">
        <v>1970</v>
      </c>
      <c r="K337" s="154">
        <f t="shared" si="49"/>
        <v>50</v>
      </c>
      <c r="L337" s="28" t="str">
        <f t="shared" si="48"/>
        <v>OK</v>
      </c>
      <c r="M337" s="169" t="s">
        <v>395</v>
      </c>
      <c r="N337" s="3"/>
      <c r="O337" s="3"/>
      <c r="P337" s="3"/>
      <c r="Q337" s="3"/>
      <c r="R337" s="3"/>
      <c r="S337" s="3"/>
      <c r="T337" s="3"/>
      <c r="U337" s="162"/>
      <c r="V337" s="162"/>
      <c r="W337" s="162"/>
      <c r="X337" s="162"/>
      <c r="Y337" s="162"/>
      <c r="Z337" s="162"/>
    </row>
    <row r="338" spans="1:26" customFormat="1" ht="14.25">
      <c r="A338" s="161" t="s">
        <v>964</v>
      </c>
      <c r="B338" s="166" t="s">
        <v>156</v>
      </c>
      <c r="C338" s="166" t="s">
        <v>965</v>
      </c>
      <c r="D338" s="52" t="s">
        <v>152</v>
      </c>
      <c r="E338" s="167" t="s">
        <v>857</v>
      </c>
      <c r="F338" s="156" t="s">
        <v>964</v>
      </c>
      <c r="G338" s="162" t="s">
        <v>966</v>
      </c>
      <c r="H338" s="52" t="s">
        <v>948</v>
      </c>
      <c r="I338" s="52" t="s">
        <v>1</v>
      </c>
      <c r="J338" s="168">
        <v>2003</v>
      </c>
      <c r="K338" s="154">
        <f t="shared" si="49"/>
        <v>17</v>
      </c>
      <c r="L338" s="28" t="str">
        <f t="shared" si="48"/>
        <v>OK</v>
      </c>
      <c r="M338" s="169" t="s">
        <v>395</v>
      </c>
      <c r="N338" s="162"/>
      <c r="O338" s="162"/>
      <c r="P338" s="3"/>
      <c r="Q338" s="3"/>
      <c r="R338" s="3"/>
      <c r="S338" s="3"/>
      <c r="T338" s="3"/>
      <c r="U338" s="162"/>
      <c r="V338" s="162"/>
      <c r="W338" s="162"/>
      <c r="X338" s="162"/>
      <c r="Y338" s="162"/>
      <c r="Z338" s="162"/>
    </row>
    <row r="339" spans="1:26" customFormat="1">
      <c r="A339" s="161" t="s">
        <v>967</v>
      </c>
      <c r="B339" s="164" t="s">
        <v>511</v>
      </c>
      <c r="C339" s="164" t="s">
        <v>968</v>
      </c>
      <c r="D339" s="52" t="s">
        <v>152</v>
      </c>
      <c r="E339" s="162"/>
      <c r="F339" s="156" t="s">
        <v>967</v>
      </c>
      <c r="G339" s="27" t="s">
        <v>5</v>
      </c>
      <c r="H339" s="52" t="s">
        <v>948</v>
      </c>
      <c r="I339" s="52" t="s">
        <v>1</v>
      </c>
      <c r="J339" s="163">
        <v>1973</v>
      </c>
      <c r="K339" s="154">
        <f t="shared" si="49"/>
        <v>47</v>
      </c>
      <c r="L339" s="28" t="str">
        <f t="shared" si="48"/>
        <v>OK</v>
      </c>
      <c r="M339" s="162" t="s">
        <v>456</v>
      </c>
      <c r="N339" s="162"/>
      <c r="O339" s="162"/>
      <c r="P339" s="3"/>
      <c r="Q339" s="3"/>
      <c r="R339" s="3"/>
      <c r="S339" s="3"/>
      <c r="T339" s="3"/>
      <c r="U339" s="162"/>
      <c r="V339" s="162"/>
      <c r="W339" s="162"/>
      <c r="X339" s="162"/>
      <c r="Y339" s="162"/>
      <c r="Z339" s="162"/>
    </row>
    <row r="340" spans="1:26" customFormat="1">
      <c r="A340" s="161" t="s">
        <v>969</v>
      </c>
      <c r="B340" s="172" t="s">
        <v>970</v>
      </c>
      <c r="C340" s="173" t="s">
        <v>971</v>
      </c>
      <c r="D340" s="52" t="s">
        <v>152</v>
      </c>
      <c r="E340" s="174"/>
      <c r="F340" s="156" t="s">
        <v>972</v>
      </c>
      <c r="G340" s="162" t="s">
        <v>973</v>
      </c>
      <c r="H340" s="52" t="s">
        <v>948</v>
      </c>
      <c r="I340" s="175" t="s">
        <v>1</v>
      </c>
      <c r="J340" s="176">
        <v>1967</v>
      </c>
      <c r="K340" s="154">
        <f t="shared" si="49"/>
        <v>53</v>
      </c>
      <c r="L340" s="28" t="str">
        <f t="shared" si="48"/>
        <v>OK</v>
      </c>
      <c r="M340" s="169" t="s">
        <v>974</v>
      </c>
      <c r="N340" s="162"/>
      <c r="O340" s="162"/>
      <c r="P340" s="162"/>
      <c r="Q340" s="162"/>
      <c r="R340" s="162"/>
      <c r="S340" s="162"/>
      <c r="T340" s="162"/>
      <c r="U340" s="162"/>
      <c r="V340" s="162"/>
      <c r="W340" s="162"/>
      <c r="X340" s="162"/>
      <c r="Y340" s="162"/>
      <c r="Z340" s="162"/>
    </row>
    <row r="341" spans="1:26" customFormat="1">
      <c r="A341" s="161" t="s">
        <v>972</v>
      </c>
      <c r="B341" s="170" t="s">
        <v>975</v>
      </c>
      <c r="C341" s="170" t="s">
        <v>976</v>
      </c>
      <c r="D341" s="52" t="s">
        <v>152</v>
      </c>
      <c r="E341" s="90"/>
      <c r="F341" s="156" t="s">
        <v>977</v>
      </c>
      <c r="G341" s="27" t="s">
        <v>978</v>
      </c>
      <c r="H341" s="52" t="s">
        <v>948</v>
      </c>
      <c r="I341" s="27" t="s">
        <v>1</v>
      </c>
      <c r="J341" s="171">
        <v>1982</v>
      </c>
      <c r="K341" s="154">
        <f t="shared" si="49"/>
        <v>38</v>
      </c>
      <c r="L341" s="28" t="str">
        <f t="shared" si="48"/>
        <v>OK</v>
      </c>
      <c r="M341" s="52" t="s">
        <v>395</v>
      </c>
      <c r="N341" s="162"/>
      <c r="O341" s="162"/>
      <c r="P341" s="162"/>
      <c r="Q341" s="162"/>
      <c r="R341" s="162"/>
      <c r="S341" s="162"/>
      <c r="T341" s="162"/>
      <c r="U341" s="162"/>
      <c r="V341" s="162"/>
      <c r="W341" s="162"/>
      <c r="X341" s="162"/>
      <c r="Y341" s="162"/>
      <c r="Z341" s="162"/>
    </row>
    <row r="342" spans="1:26" customFormat="1" ht="14.25">
      <c r="A342" s="161" t="s">
        <v>977</v>
      </c>
      <c r="B342" s="166" t="s">
        <v>158</v>
      </c>
      <c r="C342" s="166" t="s">
        <v>159</v>
      </c>
      <c r="D342" s="52" t="s">
        <v>152</v>
      </c>
      <c r="E342" s="167"/>
      <c r="F342" s="156" t="s">
        <v>979</v>
      </c>
      <c r="G342" s="162" t="s">
        <v>980</v>
      </c>
      <c r="H342" s="52" t="s">
        <v>948</v>
      </c>
      <c r="I342" s="52" t="s">
        <v>1</v>
      </c>
      <c r="J342" s="168">
        <v>1982</v>
      </c>
      <c r="K342" s="154">
        <f t="shared" si="49"/>
        <v>38</v>
      </c>
      <c r="L342" s="28" t="str">
        <f t="shared" si="48"/>
        <v>OK</v>
      </c>
      <c r="M342" s="169" t="s">
        <v>227</v>
      </c>
      <c r="N342" s="3"/>
      <c r="O342" s="3"/>
      <c r="P342" s="162"/>
      <c r="Q342" s="162"/>
      <c r="R342" s="162"/>
      <c r="S342" s="162"/>
      <c r="T342" s="162"/>
    </row>
    <row r="343" spans="1:26" customFormat="1">
      <c r="A343" s="161" t="s">
        <v>979</v>
      </c>
      <c r="B343" s="164" t="s">
        <v>981</v>
      </c>
      <c r="C343" s="164" t="s">
        <v>982</v>
      </c>
      <c r="D343" s="52" t="s">
        <v>152</v>
      </c>
      <c r="E343" s="27"/>
      <c r="F343" s="156" t="s">
        <v>983</v>
      </c>
      <c r="G343" s="27" t="s">
        <v>984</v>
      </c>
      <c r="H343" s="52" t="s">
        <v>948</v>
      </c>
      <c r="I343" s="27" t="s">
        <v>1</v>
      </c>
      <c r="J343" s="171">
        <v>1977</v>
      </c>
      <c r="K343" s="154">
        <f t="shared" si="49"/>
        <v>43</v>
      </c>
      <c r="L343" s="28" t="str">
        <f t="shared" si="48"/>
        <v>OK</v>
      </c>
      <c r="M343" s="27" t="s">
        <v>255</v>
      </c>
      <c r="N343" s="162"/>
      <c r="O343" s="162"/>
      <c r="P343" s="162"/>
      <c r="Q343" s="162"/>
      <c r="R343" s="162"/>
      <c r="S343" s="162"/>
      <c r="T343" s="162"/>
    </row>
    <row r="344" spans="1:26" customFormat="1">
      <c r="A344" s="161" t="s">
        <v>983</v>
      </c>
      <c r="B344" s="164" t="s">
        <v>985</v>
      </c>
      <c r="C344" s="164" t="s">
        <v>986</v>
      </c>
      <c r="D344" s="52" t="s">
        <v>152</v>
      </c>
      <c r="E344" s="162"/>
      <c r="F344" s="156" t="s">
        <v>987</v>
      </c>
      <c r="G344" s="162" t="s">
        <v>988</v>
      </c>
      <c r="H344" s="52" t="s">
        <v>948</v>
      </c>
      <c r="I344" s="52" t="s">
        <v>1</v>
      </c>
      <c r="J344" s="163">
        <v>1961</v>
      </c>
      <c r="K344" s="154">
        <f t="shared" si="49"/>
        <v>59</v>
      </c>
      <c r="L344" s="28" t="str">
        <f t="shared" si="48"/>
        <v>OK</v>
      </c>
      <c r="M344" s="177" t="s">
        <v>456</v>
      </c>
      <c r="N344" s="162"/>
      <c r="O344" s="162"/>
      <c r="P344" s="3"/>
      <c r="Q344" s="3"/>
      <c r="R344" s="3"/>
      <c r="S344" s="3"/>
      <c r="T344" s="3"/>
    </row>
    <row r="345" spans="1:26" customFormat="1">
      <c r="A345" s="161" t="s">
        <v>987</v>
      </c>
      <c r="B345" s="164" t="s">
        <v>989</v>
      </c>
      <c r="C345" s="164" t="s">
        <v>655</v>
      </c>
      <c r="D345" s="52" t="s">
        <v>152</v>
      </c>
      <c r="E345" s="162"/>
      <c r="F345" s="156" t="s">
        <v>990</v>
      </c>
      <c r="G345" s="27" t="s">
        <v>991</v>
      </c>
      <c r="H345" s="52" t="s">
        <v>948</v>
      </c>
      <c r="I345" s="52" t="s">
        <v>1</v>
      </c>
      <c r="J345" s="163">
        <v>1997</v>
      </c>
      <c r="K345" s="154">
        <f t="shared" si="49"/>
        <v>23</v>
      </c>
      <c r="L345" s="28" t="str">
        <f t="shared" si="48"/>
        <v>OK</v>
      </c>
      <c r="M345" s="169" t="s">
        <v>373</v>
      </c>
      <c r="N345" s="162"/>
      <c r="O345" s="162"/>
      <c r="P345" s="162"/>
      <c r="Q345" s="162"/>
      <c r="R345" s="162"/>
      <c r="S345" s="162"/>
      <c r="T345" s="162"/>
    </row>
    <row r="346" spans="1:26" customFormat="1">
      <c r="A346" s="161" t="s">
        <v>990</v>
      </c>
      <c r="B346" s="164" t="s">
        <v>992</v>
      </c>
      <c r="C346" s="164" t="s">
        <v>993</v>
      </c>
      <c r="D346" s="52" t="s">
        <v>152</v>
      </c>
      <c r="E346" s="162"/>
      <c r="F346" s="156" t="s">
        <v>994</v>
      </c>
      <c r="G346" s="27" t="s">
        <v>995</v>
      </c>
      <c r="H346" s="52" t="s">
        <v>948</v>
      </c>
      <c r="I346" s="52" t="s">
        <v>1</v>
      </c>
      <c r="J346" s="163">
        <v>1975</v>
      </c>
      <c r="K346" s="154">
        <f t="shared" si="49"/>
        <v>45</v>
      </c>
      <c r="L346" s="28" t="str">
        <f t="shared" si="48"/>
        <v>OK</v>
      </c>
      <c r="M346" s="162" t="s">
        <v>974</v>
      </c>
      <c r="N346" s="162"/>
      <c r="O346" s="162"/>
      <c r="P346" s="162"/>
      <c r="Q346" s="162"/>
      <c r="R346" s="162"/>
      <c r="S346" s="162"/>
      <c r="T346" s="162"/>
    </row>
    <row r="347" spans="1:26" customFormat="1">
      <c r="A347" s="161" t="s">
        <v>994</v>
      </c>
      <c r="B347" s="172" t="s">
        <v>621</v>
      </c>
      <c r="C347" s="172" t="s">
        <v>996</v>
      </c>
      <c r="D347" s="52" t="s">
        <v>152</v>
      </c>
      <c r="E347" s="162"/>
      <c r="F347" s="156" t="s">
        <v>997</v>
      </c>
      <c r="G347" s="162" t="s">
        <v>998</v>
      </c>
      <c r="H347" s="52" t="s">
        <v>948</v>
      </c>
      <c r="I347" s="175" t="s">
        <v>1</v>
      </c>
      <c r="J347" s="163">
        <v>1971</v>
      </c>
      <c r="K347" s="154">
        <f t="shared" si="49"/>
        <v>49</v>
      </c>
      <c r="L347" s="28" t="str">
        <f t="shared" si="48"/>
        <v>OK</v>
      </c>
      <c r="M347" s="177" t="s">
        <v>456</v>
      </c>
      <c r="N347" s="162"/>
      <c r="O347" s="162"/>
      <c r="P347" s="162"/>
      <c r="Q347" s="162"/>
      <c r="R347" s="162"/>
      <c r="S347" s="162"/>
      <c r="T347" s="162"/>
    </row>
    <row r="348" spans="1:26" customFormat="1" ht="14.25">
      <c r="A348" s="161" t="s">
        <v>997</v>
      </c>
      <c r="B348" s="166" t="s">
        <v>29</v>
      </c>
      <c r="C348" s="166" t="s">
        <v>160</v>
      </c>
      <c r="D348" s="52" t="s">
        <v>152</v>
      </c>
      <c r="E348" s="167"/>
      <c r="F348" s="156" t="s">
        <v>999</v>
      </c>
      <c r="G348" s="162" t="s">
        <v>1000</v>
      </c>
      <c r="H348" s="52" t="s">
        <v>948</v>
      </c>
      <c r="I348" s="52" t="s">
        <v>1</v>
      </c>
      <c r="J348" s="168">
        <v>1970</v>
      </c>
      <c r="K348" s="154">
        <f t="shared" si="49"/>
        <v>50</v>
      </c>
      <c r="L348" s="28" t="str">
        <f t="shared" si="48"/>
        <v>OK</v>
      </c>
      <c r="M348" s="169" t="s">
        <v>402</v>
      </c>
      <c r="N348" s="162"/>
      <c r="O348" s="162"/>
      <c r="P348" s="162"/>
      <c r="Q348" s="162"/>
      <c r="R348" s="162"/>
      <c r="S348" s="162"/>
      <c r="T348" s="162"/>
    </row>
    <row r="349" spans="1:26" customFormat="1" ht="14.25">
      <c r="A349" s="161" t="s">
        <v>999</v>
      </c>
      <c r="B349" s="166" t="s">
        <v>29</v>
      </c>
      <c r="C349" s="166" t="s">
        <v>161</v>
      </c>
      <c r="D349" s="52" t="s">
        <v>152</v>
      </c>
      <c r="E349" s="167"/>
      <c r="F349" s="156" t="s">
        <v>1001</v>
      </c>
      <c r="G349" s="162" t="s">
        <v>1002</v>
      </c>
      <c r="H349" s="52" t="s">
        <v>948</v>
      </c>
      <c r="I349" s="52" t="s">
        <v>1</v>
      </c>
      <c r="J349" s="168">
        <v>1967</v>
      </c>
      <c r="K349" s="154">
        <f t="shared" si="49"/>
        <v>53</v>
      </c>
      <c r="L349" s="28" t="str">
        <f t="shared" si="48"/>
        <v>OK</v>
      </c>
      <c r="M349" s="169" t="s">
        <v>402</v>
      </c>
      <c r="N349" s="162"/>
      <c r="O349" s="162"/>
      <c r="P349" s="162"/>
      <c r="Q349" s="162"/>
      <c r="R349" s="162"/>
      <c r="S349" s="162"/>
      <c r="T349" s="162"/>
    </row>
    <row r="350" spans="1:26" customFormat="1">
      <c r="A350" s="161" t="s">
        <v>1001</v>
      </c>
      <c r="B350" s="178" t="s">
        <v>702</v>
      </c>
      <c r="C350" s="178" t="s">
        <v>67</v>
      </c>
      <c r="D350" s="52" t="s">
        <v>152</v>
      </c>
      <c r="E350" s="167"/>
      <c r="F350" s="156" t="s">
        <v>1003</v>
      </c>
      <c r="G350" s="162" t="s">
        <v>1004</v>
      </c>
      <c r="H350" s="52" t="s">
        <v>948</v>
      </c>
      <c r="I350" s="175" t="s">
        <v>1</v>
      </c>
      <c r="J350" s="179">
        <v>1976</v>
      </c>
      <c r="K350" s="154">
        <f t="shared" si="49"/>
        <v>44</v>
      </c>
      <c r="L350" s="28" t="str">
        <f t="shared" si="48"/>
        <v>OK</v>
      </c>
      <c r="M350" s="169" t="s">
        <v>935</v>
      </c>
      <c r="N350" s="162"/>
      <c r="O350" s="162"/>
      <c r="P350" s="162"/>
      <c r="Q350" s="162"/>
      <c r="R350" s="162"/>
      <c r="S350" s="162"/>
      <c r="T350" s="162"/>
    </row>
    <row r="351" spans="1:26" customFormat="1">
      <c r="A351" s="161" t="s">
        <v>1003</v>
      </c>
      <c r="B351" s="54" t="s">
        <v>1005</v>
      </c>
      <c r="C351" s="54" t="s">
        <v>1006</v>
      </c>
      <c r="D351" s="52" t="s">
        <v>152</v>
      </c>
      <c r="E351" s="27"/>
      <c r="F351" s="156" t="s">
        <v>1007</v>
      </c>
      <c r="G351" s="27" t="s">
        <v>1008</v>
      </c>
      <c r="H351" s="52" t="s">
        <v>948</v>
      </c>
      <c r="I351" s="27" t="s">
        <v>1</v>
      </c>
      <c r="J351" s="171">
        <v>1997</v>
      </c>
      <c r="K351" s="154">
        <f t="shared" si="49"/>
        <v>23</v>
      </c>
      <c r="L351" s="28" t="str">
        <f t="shared" si="48"/>
        <v>OK</v>
      </c>
      <c r="M351" s="27" t="s">
        <v>373</v>
      </c>
      <c r="N351" s="162"/>
      <c r="O351" s="162"/>
      <c r="P351" s="162"/>
      <c r="Q351" s="162"/>
      <c r="R351" s="162"/>
      <c r="S351" s="162"/>
      <c r="T351" s="162"/>
    </row>
    <row r="352" spans="1:26" customFormat="1">
      <c r="A352" s="161" t="s">
        <v>1007</v>
      </c>
      <c r="B352" s="137" t="s">
        <v>598</v>
      </c>
      <c r="C352" s="137" t="s">
        <v>1009</v>
      </c>
      <c r="D352" s="52" t="s">
        <v>152</v>
      </c>
      <c r="E352" s="163" t="s">
        <v>857</v>
      </c>
      <c r="F352" s="156" t="s">
        <v>1010</v>
      </c>
      <c r="G352" s="27" t="s">
        <v>1011</v>
      </c>
      <c r="H352" s="52" t="s">
        <v>948</v>
      </c>
      <c r="I352" s="27" t="s">
        <v>1</v>
      </c>
      <c r="J352" s="171">
        <v>2007</v>
      </c>
      <c r="K352" s="154">
        <f t="shared" si="49"/>
        <v>13</v>
      </c>
      <c r="L352" s="28" t="str">
        <f t="shared" si="48"/>
        <v>OK</v>
      </c>
      <c r="M352" s="180" t="s">
        <v>275</v>
      </c>
      <c r="N352" s="162"/>
      <c r="O352" s="162"/>
      <c r="P352" s="162"/>
      <c r="Q352" s="162"/>
      <c r="R352" s="162"/>
      <c r="S352" s="162"/>
      <c r="T352" s="162"/>
    </row>
    <row r="353" spans="1:20" customFormat="1" ht="14.25">
      <c r="A353" s="161" t="s">
        <v>1010</v>
      </c>
      <c r="B353" s="181" t="s">
        <v>151</v>
      </c>
      <c r="C353" s="181" t="s">
        <v>1012</v>
      </c>
      <c r="D353" s="52" t="s">
        <v>152</v>
      </c>
      <c r="E353" s="182"/>
      <c r="F353" s="156" t="s">
        <v>1013</v>
      </c>
      <c r="G353" s="162" t="s">
        <v>1014</v>
      </c>
      <c r="H353" s="52" t="s">
        <v>948</v>
      </c>
      <c r="I353" s="52" t="s">
        <v>1</v>
      </c>
      <c r="J353" s="183">
        <v>1959</v>
      </c>
      <c r="K353" s="154">
        <f t="shared" si="49"/>
        <v>61</v>
      </c>
      <c r="L353" s="28" t="str">
        <f t="shared" si="48"/>
        <v>OK</v>
      </c>
      <c r="M353" s="169" t="s">
        <v>236</v>
      </c>
      <c r="P353" s="162"/>
      <c r="Q353" s="162"/>
      <c r="R353" s="162"/>
      <c r="S353" s="162"/>
      <c r="T353" s="162"/>
    </row>
    <row r="354" spans="1:20" customFormat="1">
      <c r="A354" s="161" t="s">
        <v>1013</v>
      </c>
      <c r="B354" s="137" t="s">
        <v>149</v>
      </c>
      <c r="C354" s="137" t="s">
        <v>150</v>
      </c>
      <c r="D354" s="52" t="s">
        <v>152</v>
      </c>
      <c r="E354" s="27"/>
      <c r="F354" s="156" t="s">
        <v>1015</v>
      </c>
      <c r="G354" s="27" t="s">
        <v>1016</v>
      </c>
      <c r="H354" s="52" t="s">
        <v>948</v>
      </c>
      <c r="I354" s="27" t="s">
        <v>1</v>
      </c>
      <c r="J354" s="171">
        <v>1972</v>
      </c>
      <c r="K354" s="154">
        <f t="shared" si="49"/>
        <v>48</v>
      </c>
      <c r="L354" s="28" t="str">
        <f t="shared" si="48"/>
        <v>OK</v>
      </c>
      <c r="M354" s="38" t="s">
        <v>275</v>
      </c>
      <c r="P354" s="162"/>
      <c r="Q354" s="162"/>
      <c r="R354" s="162"/>
      <c r="S354" s="162"/>
      <c r="T354" s="162"/>
    </row>
    <row r="355" spans="1:20" customFormat="1">
      <c r="A355" s="161" t="s">
        <v>1015</v>
      </c>
      <c r="B355" s="164" t="s">
        <v>149</v>
      </c>
      <c r="C355" s="164" t="s">
        <v>1017</v>
      </c>
      <c r="D355" s="52" t="s">
        <v>152</v>
      </c>
      <c r="E355" s="163" t="s">
        <v>857</v>
      </c>
      <c r="F355" s="156" t="s">
        <v>1018</v>
      </c>
      <c r="G355" s="27" t="s">
        <v>1019</v>
      </c>
      <c r="H355" s="52" t="s">
        <v>948</v>
      </c>
      <c r="I355" s="52" t="s">
        <v>1</v>
      </c>
      <c r="J355" s="163">
        <v>2008</v>
      </c>
      <c r="K355" s="154">
        <f t="shared" si="49"/>
        <v>12</v>
      </c>
      <c r="L355" s="28" t="str">
        <f t="shared" si="48"/>
        <v>OK</v>
      </c>
      <c r="M355" s="180" t="s">
        <v>275</v>
      </c>
    </row>
    <row r="356" spans="1:20" customFormat="1">
      <c r="A356" s="161" t="s">
        <v>1018</v>
      </c>
      <c r="B356" s="137" t="s">
        <v>6</v>
      </c>
      <c r="C356" s="137" t="s">
        <v>1020</v>
      </c>
      <c r="D356" s="52" t="s">
        <v>152</v>
      </c>
      <c r="E356" s="27"/>
      <c r="F356" s="156" t="s">
        <v>1021</v>
      </c>
      <c r="G356" s="27" t="s">
        <v>1022</v>
      </c>
      <c r="H356" s="52" t="s">
        <v>948</v>
      </c>
      <c r="I356" s="27" t="s">
        <v>1</v>
      </c>
      <c r="J356" s="171">
        <v>1984</v>
      </c>
      <c r="K356" s="154">
        <f t="shared" si="49"/>
        <v>36</v>
      </c>
      <c r="L356" s="28" t="str">
        <f t="shared" si="48"/>
        <v>OK</v>
      </c>
      <c r="M356" s="27" t="s">
        <v>1023</v>
      </c>
    </row>
    <row r="357" spans="1:20" customFormat="1">
      <c r="A357" s="161" t="s">
        <v>1021</v>
      </c>
      <c r="B357" s="164" t="s">
        <v>6</v>
      </c>
      <c r="C357" s="164" t="s">
        <v>1024</v>
      </c>
      <c r="D357" s="52" t="s">
        <v>152</v>
      </c>
      <c r="E357" s="162"/>
      <c r="F357" s="156" t="s">
        <v>1025</v>
      </c>
      <c r="G357" s="27" t="s">
        <v>1026</v>
      </c>
      <c r="H357" s="52" t="s">
        <v>948</v>
      </c>
      <c r="I357" s="52" t="s">
        <v>1</v>
      </c>
      <c r="J357" s="163">
        <v>1964</v>
      </c>
      <c r="K357" s="154">
        <f t="shared" si="49"/>
        <v>56</v>
      </c>
      <c r="L357" s="28" t="str">
        <f t="shared" si="48"/>
        <v>OK</v>
      </c>
      <c r="M357" s="162" t="s">
        <v>1027</v>
      </c>
    </row>
    <row r="358" spans="1:20" customFormat="1">
      <c r="A358" s="161" t="s">
        <v>1025</v>
      </c>
      <c r="B358" s="164" t="s">
        <v>6</v>
      </c>
      <c r="C358" s="164" t="s">
        <v>1028</v>
      </c>
      <c r="D358" s="52" t="s">
        <v>152</v>
      </c>
      <c r="E358" s="162"/>
      <c r="F358" s="156" t="s">
        <v>1029</v>
      </c>
      <c r="G358" s="162" t="s">
        <v>7</v>
      </c>
      <c r="H358" s="52" t="s">
        <v>948</v>
      </c>
      <c r="I358" s="52" t="s">
        <v>1</v>
      </c>
      <c r="J358" s="163">
        <v>1963</v>
      </c>
      <c r="K358" s="154">
        <f t="shared" si="49"/>
        <v>57</v>
      </c>
      <c r="L358" s="28" t="str">
        <f t="shared" si="48"/>
        <v>OK</v>
      </c>
      <c r="M358" s="162" t="s">
        <v>782</v>
      </c>
    </row>
    <row r="359" spans="1:20" customFormat="1">
      <c r="A359" s="161" t="s">
        <v>1029</v>
      </c>
      <c r="B359" s="164" t="s">
        <v>1030</v>
      </c>
      <c r="C359" s="164" t="s">
        <v>1031</v>
      </c>
      <c r="D359" s="52" t="s">
        <v>152</v>
      </c>
      <c r="E359" s="162"/>
      <c r="F359" s="156" t="s">
        <v>1032</v>
      </c>
      <c r="G359" s="162" t="s">
        <v>1033</v>
      </c>
      <c r="H359" s="52" t="s">
        <v>948</v>
      </c>
      <c r="I359" s="52" t="s">
        <v>1</v>
      </c>
      <c r="J359" s="163">
        <v>1969</v>
      </c>
      <c r="K359" s="154">
        <f t="shared" si="49"/>
        <v>51</v>
      </c>
      <c r="L359" s="28" t="str">
        <f t="shared" si="48"/>
        <v>OK</v>
      </c>
      <c r="M359" s="162" t="s">
        <v>782</v>
      </c>
    </row>
    <row r="360" spans="1:20" customFormat="1">
      <c r="A360" s="161" t="s">
        <v>1032</v>
      </c>
      <c r="B360" s="164" t="s">
        <v>1034</v>
      </c>
      <c r="C360" s="164" t="s">
        <v>1035</v>
      </c>
      <c r="D360" s="52" t="s">
        <v>152</v>
      </c>
      <c r="E360" s="162"/>
      <c r="F360" s="156" t="s">
        <v>1036</v>
      </c>
      <c r="G360" s="162" t="s">
        <v>1037</v>
      </c>
      <c r="H360" s="52" t="s">
        <v>948</v>
      </c>
      <c r="I360" s="52" t="s">
        <v>1</v>
      </c>
      <c r="J360" s="163">
        <v>1973</v>
      </c>
      <c r="K360" s="154">
        <f t="shared" si="49"/>
        <v>47</v>
      </c>
      <c r="L360" s="28" t="str">
        <f t="shared" si="48"/>
        <v>OK</v>
      </c>
      <c r="M360" s="162" t="s">
        <v>782</v>
      </c>
    </row>
    <row r="361" spans="1:20" customFormat="1">
      <c r="A361" s="161" t="s">
        <v>1036</v>
      </c>
      <c r="B361" s="173" t="s">
        <v>1038</v>
      </c>
      <c r="C361" s="173" t="s">
        <v>940</v>
      </c>
      <c r="D361" s="52" t="s">
        <v>152</v>
      </c>
      <c r="E361" s="184"/>
      <c r="F361" s="156" t="s">
        <v>1039</v>
      </c>
      <c r="G361" s="27" t="s">
        <v>1040</v>
      </c>
      <c r="H361" s="52" t="s">
        <v>948</v>
      </c>
      <c r="I361" s="35" t="s">
        <v>1</v>
      </c>
      <c r="J361" s="185">
        <v>1978</v>
      </c>
      <c r="K361" s="154">
        <f t="shared" si="49"/>
        <v>42</v>
      </c>
      <c r="L361" s="28" t="str">
        <f t="shared" si="48"/>
        <v>OK</v>
      </c>
      <c r="M361" s="184" t="s">
        <v>255</v>
      </c>
    </row>
    <row r="362" spans="1:20" customFormat="1">
      <c r="A362" s="161" t="s">
        <v>1039</v>
      </c>
      <c r="B362" s="186" t="s">
        <v>1041</v>
      </c>
      <c r="C362" s="186" t="s">
        <v>1042</v>
      </c>
      <c r="D362" s="52" t="s">
        <v>152</v>
      </c>
      <c r="E362" s="187"/>
      <c r="F362" s="156" t="s">
        <v>1043</v>
      </c>
      <c r="G362" s="187" t="s">
        <v>1044</v>
      </c>
      <c r="H362" s="52" t="s">
        <v>948</v>
      </c>
      <c r="I362" s="188" t="s">
        <v>1</v>
      </c>
      <c r="J362" s="189">
        <v>1989</v>
      </c>
      <c r="K362" s="154">
        <f t="shared" si="49"/>
        <v>31</v>
      </c>
      <c r="L362" s="28" t="str">
        <f t="shared" si="48"/>
        <v>OK</v>
      </c>
      <c r="M362" s="190" t="s">
        <v>756</v>
      </c>
    </row>
    <row r="363" spans="1:20" customFormat="1">
      <c r="A363" s="161" t="s">
        <v>1043</v>
      </c>
      <c r="B363" s="164" t="s">
        <v>1045</v>
      </c>
      <c r="C363" s="164" t="s">
        <v>1046</v>
      </c>
      <c r="D363" s="52" t="s">
        <v>152</v>
      </c>
      <c r="E363" s="184"/>
      <c r="F363" s="156" t="s">
        <v>1047</v>
      </c>
      <c r="G363" s="27" t="s">
        <v>1048</v>
      </c>
      <c r="H363" s="52" t="s">
        <v>948</v>
      </c>
      <c r="I363" s="35" t="s">
        <v>1</v>
      </c>
      <c r="J363" s="185">
        <v>1964</v>
      </c>
      <c r="K363" s="154">
        <f t="shared" si="49"/>
        <v>56</v>
      </c>
      <c r="L363" s="28" t="str">
        <f t="shared" si="48"/>
        <v>OK</v>
      </c>
      <c r="M363" s="162" t="s">
        <v>782</v>
      </c>
    </row>
    <row r="364" spans="1:20" customFormat="1">
      <c r="A364" s="161" t="s">
        <v>1047</v>
      </c>
      <c r="B364" s="164" t="s">
        <v>1049</v>
      </c>
      <c r="C364" s="164" t="s">
        <v>1050</v>
      </c>
      <c r="D364" s="52" t="s">
        <v>152</v>
      </c>
      <c r="E364" s="184"/>
      <c r="F364" s="156" t="s">
        <v>1047</v>
      </c>
      <c r="G364" s="27" t="s">
        <v>1051</v>
      </c>
      <c r="H364" s="52" t="s">
        <v>948</v>
      </c>
      <c r="I364" s="35" t="s">
        <v>1</v>
      </c>
      <c r="J364" s="185">
        <v>1972</v>
      </c>
      <c r="K364" s="154">
        <f t="shared" si="49"/>
        <v>48</v>
      </c>
      <c r="L364" s="28" t="str">
        <f t="shared" si="48"/>
        <v>OK</v>
      </c>
      <c r="M364" s="162" t="s">
        <v>301</v>
      </c>
    </row>
    <row r="365" spans="1:20" customFormat="1">
      <c r="A365" s="161" t="s">
        <v>1052</v>
      </c>
      <c r="B365" s="191" t="s">
        <v>1053</v>
      </c>
      <c r="C365" s="191" t="s">
        <v>73</v>
      </c>
      <c r="D365" s="52" t="s">
        <v>152</v>
      </c>
      <c r="E365" s="184"/>
      <c r="F365" s="156" t="s">
        <v>1052</v>
      </c>
      <c r="G365" s="27" t="s">
        <v>1054</v>
      </c>
      <c r="H365" s="52" t="s">
        <v>948</v>
      </c>
      <c r="I365" s="35" t="s">
        <v>167</v>
      </c>
      <c r="J365" s="185">
        <v>1959</v>
      </c>
      <c r="K365" s="154">
        <f t="shared" si="49"/>
        <v>61</v>
      </c>
      <c r="L365" s="28" t="str">
        <f t="shared" si="48"/>
        <v>OK</v>
      </c>
      <c r="M365" s="184" t="s">
        <v>255</v>
      </c>
    </row>
    <row r="366" spans="1:20" customFormat="1">
      <c r="A366" s="161" t="s">
        <v>1055</v>
      </c>
      <c r="B366" s="61" t="s">
        <v>112</v>
      </c>
      <c r="C366" s="192" t="s">
        <v>113</v>
      </c>
      <c r="D366" s="52" t="s">
        <v>152</v>
      </c>
      <c r="E366" s="4"/>
      <c r="F366" s="156" t="s">
        <v>1055</v>
      </c>
      <c r="G366" s="30" t="s">
        <v>1056</v>
      </c>
      <c r="H366" s="52" t="s">
        <v>948</v>
      </c>
      <c r="I366" s="35" t="s">
        <v>167</v>
      </c>
      <c r="J366" s="31">
        <v>1960</v>
      </c>
      <c r="K366" s="154">
        <f t="shared" si="49"/>
        <v>60</v>
      </c>
      <c r="L366" s="28" t="str">
        <f t="shared" si="48"/>
        <v>OK</v>
      </c>
      <c r="M366" s="27" t="s">
        <v>297</v>
      </c>
    </row>
    <row r="367" spans="1:20" customFormat="1" ht="14.25">
      <c r="A367" s="161" t="s">
        <v>1057</v>
      </c>
      <c r="B367" s="193" t="s">
        <v>712</v>
      </c>
      <c r="C367" s="193" t="s">
        <v>699</v>
      </c>
      <c r="D367" s="52" t="s">
        <v>152</v>
      </c>
      <c r="E367" s="167"/>
      <c r="F367" s="156" t="s">
        <v>1057</v>
      </c>
      <c r="G367" s="162" t="s">
        <v>1058</v>
      </c>
      <c r="H367" s="52" t="s">
        <v>948</v>
      </c>
      <c r="I367" s="52" t="s">
        <v>9</v>
      </c>
      <c r="J367" s="168">
        <v>1958</v>
      </c>
      <c r="K367" s="154">
        <f t="shared" si="49"/>
        <v>62</v>
      </c>
      <c r="L367" s="28" t="str">
        <f t="shared" si="48"/>
        <v>OK</v>
      </c>
      <c r="M367" s="194" t="s">
        <v>275</v>
      </c>
    </row>
    <row r="368" spans="1:20" customFormat="1">
      <c r="A368" s="161" t="s">
        <v>1059</v>
      </c>
      <c r="B368" s="195" t="s">
        <v>1060</v>
      </c>
      <c r="C368" s="196" t="s">
        <v>1061</v>
      </c>
      <c r="D368" s="52" t="s">
        <v>152</v>
      </c>
      <c r="E368" s="197"/>
      <c r="F368" s="156" t="s">
        <v>1059</v>
      </c>
      <c r="G368" s="162" t="s">
        <v>1062</v>
      </c>
      <c r="H368" s="52" t="s">
        <v>948</v>
      </c>
      <c r="I368" s="52" t="s">
        <v>9</v>
      </c>
      <c r="J368" s="198">
        <v>1965</v>
      </c>
      <c r="K368" s="154">
        <f t="shared" si="49"/>
        <v>55</v>
      </c>
      <c r="L368" s="28" t="str">
        <f t="shared" si="48"/>
        <v>OK</v>
      </c>
      <c r="M368" s="177" t="s">
        <v>373</v>
      </c>
    </row>
    <row r="369" spans="1:13" customFormat="1">
      <c r="A369" s="161" t="s">
        <v>1063</v>
      </c>
      <c r="B369" s="193" t="s">
        <v>1064</v>
      </c>
      <c r="C369" s="193" t="s">
        <v>1065</v>
      </c>
      <c r="D369" s="52" t="s">
        <v>152</v>
      </c>
      <c r="E369" s="167"/>
      <c r="F369" s="156" t="s">
        <v>1063</v>
      </c>
      <c r="G369" s="162" t="s">
        <v>1066</v>
      </c>
      <c r="H369" s="52" t="s">
        <v>948</v>
      </c>
      <c r="I369" s="52" t="s">
        <v>9</v>
      </c>
      <c r="J369" s="179">
        <v>1955</v>
      </c>
      <c r="K369" s="154">
        <f t="shared" si="49"/>
        <v>65</v>
      </c>
      <c r="L369" s="28" t="str">
        <f t="shared" si="48"/>
        <v>OK</v>
      </c>
      <c r="M369" s="169" t="s">
        <v>227</v>
      </c>
    </row>
    <row r="370" spans="1:13" customFormat="1">
      <c r="A370" s="161" t="s">
        <v>1067</v>
      </c>
      <c r="B370" s="192" t="s">
        <v>1068</v>
      </c>
      <c r="C370" s="192" t="s">
        <v>75</v>
      </c>
      <c r="D370" s="52" t="s">
        <v>152</v>
      </c>
      <c r="E370" s="27"/>
      <c r="F370" s="156" t="s">
        <v>1067</v>
      </c>
      <c r="G370" s="27" t="s">
        <v>1069</v>
      </c>
      <c r="H370" s="52" t="s">
        <v>948</v>
      </c>
      <c r="I370" s="35" t="s">
        <v>167</v>
      </c>
      <c r="J370" s="31">
        <v>1973</v>
      </c>
      <c r="K370" s="154">
        <f t="shared" si="49"/>
        <v>47</v>
      </c>
      <c r="L370" s="28" t="str">
        <f t="shared" si="48"/>
        <v>OK</v>
      </c>
      <c r="M370" s="27" t="s">
        <v>227</v>
      </c>
    </row>
    <row r="371" spans="1:13" customFormat="1" ht="14.25">
      <c r="A371" s="161" t="s">
        <v>1070</v>
      </c>
      <c r="B371" s="199" t="s">
        <v>1071</v>
      </c>
      <c r="C371" s="199" t="s">
        <v>1072</v>
      </c>
      <c r="D371" s="52" t="s">
        <v>152</v>
      </c>
      <c r="E371" s="167"/>
      <c r="F371" s="156" t="s">
        <v>1070</v>
      </c>
      <c r="G371" s="27" t="s">
        <v>1073</v>
      </c>
      <c r="H371" s="52" t="s">
        <v>948</v>
      </c>
      <c r="I371" s="52" t="s">
        <v>9</v>
      </c>
      <c r="J371" s="168">
        <v>1980</v>
      </c>
      <c r="K371" s="154">
        <f t="shared" si="49"/>
        <v>40</v>
      </c>
      <c r="L371" s="28" t="str">
        <f t="shared" si="48"/>
        <v>OK</v>
      </c>
      <c r="M371" s="169" t="s">
        <v>227</v>
      </c>
    </row>
    <row r="372" spans="1:13" customFormat="1">
      <c r="A372" s="161" t="s">
        <v>1074</v>
      </c>
      <c r="B372" s="200" t="s">
        <v>1075</v>
      </c>
      <c r="C372" s="191" t="s">
        <v>247</v>
      </c>
      <c r="D372" s="52" t="s">
        <v>152</v>
      </c>
      <c r="E372" s="162"/>
      <c r="F372" s="156" t="s">
        <v>1074</v>
      </c>
      <c r="G372" s="27" t="s">
        <v>1076</v>
      </c>
      <c r="H372" s="52" t="s">
        <v>948</v>
      </c>
      <c r="I372" s="175" t="s">
        <v>167</v>
      </c>
      <c r="J372" s="163">
        <v>1969</v>
      </c>
      <c r="K372" s="154">
        <f t="shared" si="49"/>
        <v>51</v>
      </c>
      <c r="L372" s="28" t="str">
        <f t="shared" si="48"/>
        <v>OK</v>
      </c>
      <c r="M372" s="169" t="s">
        <v>456</v>
      </c>
    </row>
    <row r="373" spans="1:13" customFormat="1">
      <c r="A373" s="161" t="s">
        <v>1077</v>
      </c>
      <c r="B373" s="191" t="s">
        <v>79</v>
      </c>
      <c r="C373" s="191" t="s">
        <v>80</v>
      </c>
      <c r="D373" s="52" t="s">
        <v>152</v>
      </c>
      <c r="E373" s="27"/>
      <c r="F373" s="156" t="s">
        <v>1077</v>
      </c>
      <c r="G373" s="27" t="s">
        <v>1078</v>
      </c>
      <c r="H373" s="52" t="s">
        <v>948</v>
      </c>
      <c r="I373" s="35" t="s">
        <v>167</v>
      </c>
      <c r="J373" s="31">
        <v>1963</v>
      </c>
      <c r="K373" s="154">
        <f t="shared" si="49"/>
        <v>57</v>
      </c>
      <c r="L373" s="28" t="str">
        <f t="shared" si="48"/>
        <v>OK</v>
      </c>
      <c r="M373" s="27" t="s">
        <v>227</v>
      </c>
    </row>
    <row r="374" spans="1:13" customFormat="1">
      <c r="A374" s="161" t="s">
        <v>1079</v>
      </c>
      <c r="B374" s="201" t="s">
        <v>149</v>
      </c>
      <c r="C374" s="201" t="s">
        <v>1080</v>
      </c>
      <c r="D374" s="52" t="s">
        <v>152</v>
      </c>
      <c r="E374" s="27"/>
      <c r="F374" s="156" t="s">
        <v>1079</v>
      </c>
      <c r="G374" s="27" t="s">
        <v>1081</v>
      </c>
      <c r="H374" s="52" t="s">
        <v>948</v>
      </c>
      <c r="I374" s="35" t="s">
        <v>167</v>
      </c>
      <c r="J374" s="31">
        <v>1974</v>
      </c>
      <c r="K374" s="154">
        <f t="shared" si="49"/>
        <v>46</v>
      </c>
      <c r="L374" s="28" t="str">
        <f t="shared" si="48"/>
        <v>OK</v>
      </c>
      <c r="M374" s="38" t="s">
        <v>275</v>
      </c>
    </row>
    <row r="375" spans="1:13" customFormat="1">
      <c r="A375" s="161" t="s">
        <v>1082</v>
      </c>
      <c r="B375" s="191" t="s">
        <v>23</v>
      </c>
      <c r="C375" s="191" t="s">
        <v>1083</v>
      </c>
      <c r="D375" s="52" t="s">
        <v>152</v>
      </c>
      <c r="E375" s="184"/>
      <c r="F375" s="156" t="s">
        <v>1082</v>
      </c>
      <c r="G375" s="27" t="s">
        <v>1084</v>
      </c>
      <c r="H375" s="52" t="s">
        <v>948</v>
      </c>
      <c r="I375" s="35" t="s">
        <v>167</v>
      </c>
      <c r="J375" s="185">
        <v>1998</v>
      </c>
      <c r="K375" s="154">
        <f t="shared" si="49"/>
        <v>22</v>
      </c>
      <c r="L375" s="28" t="str">
        <f t="shared" si="48"/>
        <v>OK</v>
      </c>
      <c r="M375" s="184" t="s">
        <v>227</v>
      </c>
    </row>
    <row r="376" spans="1:13" customFormat="1">
      <c r="A376" s="161" t="s">
        <v>1085</v>
      </c>
      <c r="B376" s="202" t="s">
        <v>1086</v>
      </c>
      <c r="C376" s="202" t="s">
        <v>1087</v>
      </c>
      <c r="D376" s="52" t="s">
        <v>152</v>
      </c>
      <c r="E376" s="187"/>
      <c r="F376" s="156" t="s">
        <v>1085</v>
      </c>
      <c r="G376" s="187" t="s">
        <v>1088</v>
      </c>
      <c r="H376" s="52" t="s">
        <v>948</v>
      </c>
      <c r="I376" s="35" t="s">
        <v>167</v>
      </c>
      <c r="J376" s="203">
        <v>1982</v>
      </c>
      <c r="K376" s="154">
        <f t="shared" si="49"/>
        <v>38</v>
      </c>
      <c r="L376" s="28" t="str">
        <f t="shared" si="48"/>
        <v>OK</v>
      </c>
      <c r="M376" s="190" t="s">
        <v>297</v>
      </c>
    </row>
    <row r="377" spans="1:13" customFormat="1">
      <c r="A377" s="161" t="s">
        <v>1089</v>
      </c>
      <c r="B377" s="202" t="s">
        <v>1090</v>
      </c>
      <c r="C377" s="202" t="s">
        <v>34</v>
      </c>
      <c r="D377" s="52" t="s">
        <v>152</v>
      </c>
      <c r="E377" s="187"/>
      <c r="F377" s="156" t="s">
        <v>1089</v>
      </c>
      <c r="G377" s="187" t="s">
        <v>1091</v>
      </c>
      <c r="H377" s="52" t="s">
        <v>948</v>
      </c>
      <c r="I377" s="35" t="s">
        <v>167</v>
      </c>
      <c r="J377" s="203">
        <v>1972</v>
      </c>
      <c r="K377" s="154">
        <f t="shared" si="49"/>
        <v>48</v>
      </c>
      <c r="L377" s="28" t="str">
        <f t="shared" si="48"/>
        <v>OK</v>
      </c>
      <c r="M377" s="190" t="s">
        <v>255</v>
      </c>
    </row>
    <row r="378" spans="1:13" customFormat="1">
      <c r="A378" s="161" t="s">
        <v>1092</v>
      </c>
      <c r="B378" s="107" t="s">
        <v>1093</v>
      </c>
      <c r="C378" s="107" t="s">
        <v>1094</v>
      </c>
      <c r="D378" s="52" t="s">
        <v>152</v>
      </c>
      <c r="F378" s="156" t="s">
        <v>1092</v>
      </c>
      <c r="G378" s="27" t="s">
        <v>1095</v>
      </c>
      <c r="H378" s="52" t="s">
        <v>948</v>
      </c>
      <c r="I378" s="35" t="s">
        <v>92</v>
      </c>
      <c r="J378" s="203">
        <v>1971</v>
      </c>
      <c r="K378" s="154">
        <f t="shared" si="49"/>
        <v>49</v>
      </c>
      <c r="L378" s="28" t="str">
        <f t="shared" si="48"/>
        <v>OK</v>
      </c>
      <c r="M378" s="190" t="s">
        <v>255</v>
      </c>
    </row>
    <row r="379" spans="1:13" customFormat="1">
      <c r="A379" s="167" t="s">
        <v>1096</v>
      </c>
      <c r="B379" s="107" t="s">
        <v>23</v>
      </c>
      <c r="C379" s="107" t="s">
        <v>24</v>
      </c>
      <c r="D379" s="52" t="s">
        <v>152</v>
      </c>
      <c r="F379" s="156" t="s">
        <v>1096</v>
      </c>
      <c r="G379" s="27" t="s">
        <v>1097</v>
      </c>
      <c r="H379" s="52" t="s">
        <v>948</v>
      </c>
      <c r="I379" s="35" t="s">
        <v>1</v>
      </c>
      <c r="J379" s="203">
        <v>1981</v>
      </c>
      <c r="K379" s="154">
        <f t="shared" si="49"/>
        <v>39</v>
      </c>
      <c r="L379" s="28" t="str">
        <f t="shared" si="48"/>
        <v>OK</v>
      </c>
      <c r="M379" s="184" t="s">
        <v>227</v>
      </c>
    </row>
    <row r="380" spans="1:13" customFormat="1">
      <c r="A380" s="167" t="s">
        <v>1098</v>
      </c>
      <c r="B380" s="107" t="s">
        <v>13</v>
      </c>
      <c r="C380" s="107" t="s">
        <v>14</v>
      </c>
      <c r="D380" s="52" t="s">
        <v>152</v>
      </c>
      <c r="F380" s="156" t="s">
        <v>1098</v>
      </c>
      <c r="G380" s="27" t="s">
        <v>1099</v>
      </c>
      <c r="H380" s="52" t="s">
        <v>948</v>
      </c>
      <c r="I380" s="35" t="s">
        <v>1</v>
      </c>
      <c r="J380" s="203">
        <v>1962</v>
      </c>
      <c r="K380" s="154">
        <f t="shared" si="49"/>
        <v>58</v>
      </c>
      <c r="L380" s="28" t="str">
        <f t="shared" si="48"/>
        <v>OK</v>
      </c>
      <c r="M380" s="184" t="s">
        <v>227</v>
      </c>
    </row>
    <row r="381" spans="1:13" customFormat="1">
      <c r="A381" s="167" t="s">
        <v>1100</v>
      </c>
      <c r="B381" s="107" t="s">
        <v>1068</v>
      </c>
      <c r="C381" s="107" t="s">
        <v>1101</v>
      </c>
      <c r="D381" s="52" t="s">
        <v>152</v>
      </c>
      <c r="F381" s="156" t="s">
        <v>1100</v>
      </c>
      <c r="G381" s="27" t="s">
        <v>1102</v>
      </c>
      <c r="H381" s="52" t="s">
        <v>948</v>
      </c>
      <c r="I381" s="35" t="s">
        <v>1</v>
      </c>
      <c r="J381" s="203">
        <v>1973</v>
      </c>
      <c r="K381" s="154">
        <f t="shared" si="49"/>
        <v>47</v>
      </c>
      <c r="L381" s="28" t="str">
        <f t="shared" si="48"/>
        <v>OK</v>
      </c>
      <c r="M381" s="184" t="s">
        <v>227</v>
      </c>
    </row>
    <row r="382" spans="1:13" customFormat="1">
      <c r="A382" s="167" t="s">
        <v>1103</v>
      </c>
      <c r="B382" s="106" t="s">
        <v>165</v>
      </c>
      <c r="C382" s="106" t="s">
        <v>162</v>
      </c>
      <c r="D382" s="52" t="s">
        <v>152</v>
      </c>
      <c r="F382" s="156" t="s">
        <v>1103</v>
      </c>
      <c r="G382" s="27" t="s">
        <v>1104</v>
      </c>
      <c r="H382" s="52" t="s">
        <v>948</v>
      </c>
      <c r="I382" s="76" t="s">
        <v>167</v>
      </c>
      <c r="J382" s="203">
        <v>1969</v>
      </c>
      <c r="K382" s="154">
        <f t="shared" si="49"/>
        <v>51</v>
      </c>
      <c r="L382" s="28" t="str">
        <f t="shared" si="48"/>
        <v>OK</v>
      </c>
      <c r="M382" s="184" t="s">
        <v>1105</v>
      </c>
    </row>
    <row r="383" spans="1:13" customFormat="1">
      <c r="A383" s="296" t="s">
        <v>1292</v>
      </c>
      <c r="B383" s="106" t="s">
        <v>163</v>
      </c>
      <c r="C383" s="106" t="s">
        <v>164</v>
      </c>
      <c r="D383" s="52" t="s">
        <v>152</v>
      </c>
      <c r="F383" s="156" t="s">
        <v>1106</v>
      </c>
      <c r="G383" s="27" t="s">
        <v>1107</v>
      </c>
      <c r="H383" s="52" t="s">
        <v>948</v>
      </c>
      <c r="I383" s="76" t="s">
        <v>167</v>
      </c>
      <c r="J383" s="203">
        <v>1974</v>
      </c>
      <c r="K383" s="154">
        <f t="shared" si="49"/>
        <v>46</v>
      </c>
      <c r="L383" s="28" t="str">
        <f t="shared" si="48"/>
        <v>OK</v>
      </c>
      <c r="M383" s="184" t="s">
        <v>1105</v>
      </c>
    </row>
    <row r="384" spans="1:13" customFormat="1">
      <c r="A384" s="161"/>
      <c r="B384" s="107"/>
      <c r="C384" s="107"/>
      <c r="D384" s="52"/>
      <c r="F384" s="156"/>
      <c r="G384" s="27"/>
      <c r="H384" s="52"/>
      <c r="I384" s="35"/>
      <c r="J384" s="203"/>
      <c r="K384" s="154"/>
      <c r="L384" s="204"/>
      <c r="M384" s="184"/>
    </row>
    <row r="385" spans="1:15" customFormat="1">
      <c r="A385" s="34"/>
      <c r="B385" s="27"/>
      <c r="C385" s="27"/>
      <c r="D385" s="27"/>
      <c r="E385" s="27"/>
      <c r="F385" s="27"/>
      <c r="G385" s="27"/>
      <c r="H385" s="27"/>
      <c r="I385" s="27"/>
      <c r="J385" s="32"/>
      <c r="K385" s="32"/>
      <c r="L385" s="28" t="str">
        <f>IF(G385="","",IF(COUNTIF($G$15:$G$509,G385)&gt;1,"2重登録","OK"))</f>
        <v/>
      </c>
      <c r="M385" s="27"/>
      <c r="N385" s="27"/>
      <c r="O385" s="27"/>
    </row>
    <row r="386" spans="1:15" customFormat="1">
      <c r="A386" s="34"/>
      <c r="B386" s="27"/>
      <c r="C386" s="27"/>
      <c r="D386" s="27"/>
      <c r="E386" s="27"/>
      <c r="F386" s="27"/>
      <c r="G386" s="27"/>
      <c r="H386" s="27"/>
      <c r="I386" s="27"/>
      <c r="J386" s="32"/>
      <c r="K386" s="32"/>
      <c r="L386" s="28" t="str">
        <f>IF(G386="","",IF(COUNTIF($G$15:$G$509,G386)&gt;1,"2重登録","OK"))</f>
        <v/>
      </c>
      <c r="M386" s="27"/>
      <c r="N386" s="27"/>
      <c r="O386" s="27"/>
    </row>
    <row r="387" spans="1:15">
      <c r="G387" s="27" t="s">
        <v>219</v>
      </c>
      <c r="H387" s="787" t="s">
        <v>220</v>
      </c>
      <c r="I387" s="787"/>
      <c r="J387" s="787"/>
      <c r="L387" s="28"/>
    </row>
    <row r="388" spans="1:15">
      <c r="G388" s="205">
        <f>COUNTIF($M$390:$M$397,"東近江市")</f>
        <v>0</v>
      </c>
      <c r="H388" s="788">
        <f>(G388/RIGHT($A$395,2))</f>
        <v>0</v>
      </c>
      <c r="I388" s="788"/>
      <c r="J388" s="788"/>
      <c r="L388" s="28"/>
    </row>
    <row r="389" spans="1:15">
      <c r="L389" s="28" t="str">
        <f t="shared" ref="L389:L395" si="50">IF(G389="","",IF(COUNTIF($G$15:$G$509,G389)&gt;1,"2重登録","OK"))</f>
        <v/>
      </c>
    </row>
    <row r="390" spans="1:15">
      <c r="A390" s="34" t="s">
        <v>1108</v>
      </c>
      <c r="B390" s="27" t="s">
        <v>1109</v>
      </c>
      <c r="C390" s="27" t="s">
        <v>1110</v>
      </c>
      <c r="D390" s="27" t="s">
        <v>1111</v>
      </c>
      <c r="F390" s="156" t="str">
        <f t="shared" ref="F390:F399" si="51">A390</f>
        <v>こ０１</v>
      </c>
      <c r="G390" s="27" t="str">
        <f t="shared" ref="G390:G397" si="52">B390&amp;C390</f>
        <v>安達隆一</v>
      </c>
      <c r="H390" s="27" t="s">
        <v>1111</v>
      </c>
      <c r="I390" s="52" t="s">
        <v>92</v>
      </c>
      <c r="J390" s="206">
        <v>1970</v>
      </c>
      <c r="K390" s="154">
        <f>2020-J390</f>
        <v>50</v>
      </c>
      <c r="L390" s="28" t="str">
        <f t="shared" si="50"/>
        <v>OK</v>
      </c>
      <c r="M390" s="113" t="s">
        <v>974</v>
      </c>
    </row>
    <row r="391" spans="1:15">
      <c r="A391" s="34" t="s">
        <v>1112</v>
      </c>
      <c r="B391" s="27" t="s">
        <v>23</v>
      </c>
      <c r="C391" s="27" t="s">
        <v>1113</v>
      </c>
      <c r="D391" s="27" t="s">
        <v>1111</v>
      </c>
      <c r="F391" s="156" t="str">
        <f t="shared" si="51"/>
        <v>こ０２</v>
      </c>
      <c r="G391" s="27" t="str">
        <f t="shared" si="52"/>
        <v>松本康司</v>
      </c>
      <c r="H391" s="27" t="s">
        <v>1111</v>
      </c>
      <c r="I391" s="52" t="s">
        <v>92</v>
      </c>
      <c r="J391" s="32">
        <v>1981</v>
      </c>
      <c r="K391" s="154">
        <f t="shared" ref="K391:K397" si="53">2020-J391</f>
        <v>39</v>
      </c>
      <c r="L391" s="28" t="str">
        <f t="shared" si="50"/>
        <v>OK</v>
      </c>
      <c r="M391" s="27" t="s">
        <v>1114</v>
      </c>
    </row>
    <row r="392" spans="1:15">
      <c r="A392" s="34" t="s">
        <v>1115</v>
      </c>
      <c r="B392" s="27" t="s">
        <v>1116</v>
      </c>
      <c r="C392" s="27" t="s">
        <v>365</v>
      </c>
      <c r="D392" s="27" t="s">
        <v>1111</v>
      </c>
      <c r="F392" s="156" t="str">
        <f t="shared" si="51"/>
        <v>こ０３</v>
      </c>
      <c r="G392" s="27" t="str">
        <f t="shared" si="52"/>
        <v>征矢洋平</v>
      </c>
      <c r="H392" s="27" t="s">
        <v>1111</v>
      </c>
      <c r="I392" s="52" t="s">
        <v>92</v>
      </c>
      <c r="J392" s="32">
        <v>1977</v>
      </c>
      <c r="K392" s="154">
        <f t="shared" si="53"/>
        <v>43</v>
      </c>
      <c r="L392" s="28" t="str">
        <f t="shared" si="50"/>
        <v>OK</v>
      </c>
      <c r="M392" s="207" t="s">
        <v>438</v>
      </c>
    </row>
    <row r="393" spans="1:15">
      <c r="A393" s="34" t="s">
        <v>1117</v>
      </c>
      <c r="B393" s="148" t="s">
        <v>1118</v>
      </c>
      <c r="C393" s="30" t="s">
        <v>823</v>
      </c>
      <c r="D393" s="27" t="s">
        <v>1111</v>
      </c>
      <c r="F393" s="156" t="str">
        <f t="shared" si="51"/>
        <v>こ０４</v>
      </c>
      <c r="G393" s="27" t="str">
        <f t="shared" si="52"/>
        <v>寺村浩一</v>
      </c>
      <c r="H393" s="27" t="s">
        <v>1111</v>
      </c>
      <c r="I393" s="52" t="s">
        <v>92</v>
      </c>
      <c r="J393" s="36">
        <v>1969</v>
      </c>
      <c r="K393" s="154">
        <f t="shared" si="53"/>
        <v>51</v>
      </c>
      <c r="L393" s="28" t="str">
        <f t="shared" si="50"/>
        <v>OK</v>
      </c>
      <c r="M393" s="27" t="s">
        <v>1114</v>
      </c>
    </row>
    <row r="394" spans="1:15">
      <c r="A394" s="34" t="s">
        <v>1119</v>
      </c>
      <c r="B394" s="148" t="s">
        <v>931</v>
      </c>
      <c r="C394" s="30" t="s">
        <v>1120</v>
      </c>
      <c r="D394" s="27" t="s">
        <v>1111</v>
      </c>
      <c r="F394" s="156" t="str">
        <f t="shared" si="51"/>
        <v>こ０５</v>
      </c>
      <c r="G394" s="27" t="str">
        <f t="shared" si="52"/>
        <v>上原義弘</v>
      </c>
      <c r="H394" s="27" t="s">
        <v>1111</v>
      </c>
      <c r="I394" s="52" t="s">
        <v>92</v>
      </c>
      <c r="J394" s="36">
        <v>1974</v>
      </c>
      <c r="K394" s="154">
        <f t="shared" si="53"/>
        <v>46</v>
      </c>
      <c r="L394" s="28" t="str">
        <f t="shared" si="50"/>
        <v>OK</v>
      </c>
      <c r="M394" s="27" t="s">
        <v>227</v>
      </c>
    </row>
    <row r="395" spans="1:15">
      <c r="A395" s="34" t="s">
        <v>1121</v>
      </c>
      <c r="B395" s="148" t="s">
        <v>1122</v>
      </c>
      <c r="C395" s="30" t="s">
        <v>556</v>
      </c>
      <c r="D395" s="27" t="s">
        <v>1111</v>
      </c>
      <c r="F395" s="156" t="str">
        <f t="shared" si="51"/>
        <v>こ０６</v>
      </c>
      <c r="G395" s="27" t="str">
        <f t="shared" si="52"/>
        <v>松原礼</v>
      </c>
      <c r="H395" s="27" t="s">
        <v>1111</v>
      </c>
      <c r="I395" s="52" t="s">
        <v>92</v>
      </c>
      <c r="J395" s="36">
        <v>1987</v>
      </c>
      <c r="K395" s="154">
        <f t="shared" si="53"/>
        <v>33</v>
      </c>
      <c r="L395" s="28" t="str">
        <f t="shared" si="50"/>
        <v>OK</v>
      </c>
      <c r="M395" s="27" t="s">
        <v>1123</v>
      </c>
    </row>
    <row r="396" spans="1:15">
      <c r="A396" s="34" t="s">
        <v>1124</v>
      </c>
      <c r="B396" s="148" t="s">
        <v>1125</v>
      </c>
      <c r="C396" s="208" t="s">
        <v>1126</v>
      </c>
      <c r="D396" s="27" t="s">
        <v>1127</v>
      </c>
      <c r="F396" s="28" t="str">
        <f t="shared" si="51"/>
        <v>こ０７</v>
      </c>
      <c r="G396" s="27" t="str">
        <f>B396&amp;C396</f>
        <v>水谷真逸</v>
      </c>
      <c r="H396" s="35" t="s">
        <v>1127</v>
      </c>
      <c r="I396" s="35" t="s">
        <v>1</v>
      </c>
      <c r="J396" s="36">
        <v>1970</v>
      </c>
      <c r="K396" s="33">
        <f>IF(J396="","",(2020-J396))</f>
        <v>50</v>
      </c>
      <c r="L396" s="28" t="str">
        <f>IF(G396="","",IF(COUNTIF($G$15:$G$630,G396)&gt;1,"2重登録","OK"))</f>
        <v>OK</v>
      </c>
      <c r="M396" s="34" t="s">
        <v>1128</v>
      </c>
    </row>
    <row r="397" spans="1:15">
      <c r="A397" s="34" t="s">
        <v>1129</v>
      </c>
      <c r="B397" s="27" t="s">
        <v>26</v>
      </c>
      <c r="C397" s="27" t="s">
        <v>1130</v>
      </c>
      <c r="D397" s="27" t="s">
        <v>1111</v>
      </c>
      <c r="F397" s="156" t="str">
        <f t="shared" si="51"/>
        <v>こ０８</v>
      </c>
      <c r="G397" s="27" t="str">
        <f t="shared" si="52"/>
        <v>八木篤司</v>
      </c>
      <c r="H397" s="27" t="s">
        <v>1111</v>
      </c>
      <c r="I397" s="45" t="s">
        <v>92</v>
      </c>
      <c r="J397" s="32">
        <v>1973</v>
      </c>
      <c r="K397" s="154">
        <f t="shared" si="53"/>
        <v>47</v>
      </c>
      <c r="L397" s="28" t="str">
        <f>IF(G397="","",IF(COUNTIF($G$15:$G$509,G397)&gt;1,"2重登録","OK"))</f>
        <v>OK</v>
      </c>
      <c r="M397" s="27" t="s">
        <v>456</v>
      </c>
      <c r="O397" s="5"/>
    </row>
    <row r="398" spans="1:15">
      <c r="A398" s="34" t="s">
        <v>1131</v>
      </c>
      <c r="B398" s="209" t="s">
        <v>1132</v>
      </c>
      <c r="C398" s="210" t="s">
        <v>1133</v>
      </c>
      <c r="D398" s="27" t="s">
        <v>1111</v>
      </c>
      <c r="E398" s="211"/>
      <c r="F398" s="156" t="str">
        <f t="shared" si="51"/>
        <v>こ０９</v>
      </c>
      <c r="G398" s="211" t="str">
        <f>B398&amp;C398</f>
        <v>河合陽太</v>
      </c>
      <c r="H398" s="27" t="s">
        <v>1111</v>
      </c>
      <c r="I398" s="212" t="s">
        <v>1</v>
      </c>
      <c r="J398" s="213">
        <v>1997</v>
      </c>
      <c r="K398" s="214">
        <f>IF(J398="","",(2020-J398))</f>
        <v>23</v>
      </c>
      <c r="L398" s="215" t="str">
        <f>IF(G398="","",IF(COUNTIF($G$15:$G$639,G398)&gt;1,"2重登録","OK"))</f>
        <v>OK</v>
      </c>
      <c r="M398" s="211" t="s">
        <v>297</v>
      </c>
      <c r="N398" s="211"/>
      <c r="O398" s="211"/>
    </row>
    <row r="399" spans="1:15" s="5" customFormat="1" ht="18.75" customHeight="1">
      <c r="A399" s="34" t="s">
        <v>1134</v>
      </c>
      <c r="B399" s="27" t="s">
        <v>1135</v>
      </c>
      <c r="C399" s="27" t="s">
        <v>15</v>
      </c>
      <c r="D399" s="27" t="s">
        <v>1111</v>
      </c>
      <c r="E399" s="27"/>
      <c r="F399" s="28" t="str">
        <f t="shared" si="51"/>
        <v>こ１０</v>
      </c>
      <c r="G399" s="27" t="str">
        <f>B399&amp;C399</f>
        <v>國本太郎</v>
      </c>
      <c r="H399" s="27" t="s">
        <v>1111</v>
      </c>
      <c r="I399" s="212" t="s">
        <v>1</v>
      </c>
      <c r="J399" s="32">
        <v>1974</v>
      </c>
      <c r="K399" s="214">
        <f>IF(J399="","",(2020-J399))</f>
        <v>46</v>
      </c>
      <c r="L399" s="215" t="str">
        <f>IF(G399="","",IF(COUNTIF($G$15:$G$639,G399)&gt;1,"2重登録","OK"))</f>
        <v>OK</v>
      </c>
      <c r="M399" s="27" t="s">
        <v>395</v>
      </c>
      <c r="N399" s="27"/>
    </row>
    <row r="400" spans="1:15" s="211" customFormat="1" ht="14.25" customHeight="1">
      <c r="A400" s="34"/>
      <c r="B400" s="27"/>
      <c r="C400" s="27"/>
      <c r="D400" s="27"/>
      <c r="E400" s="27"/>
      <c r="F400" s="27"/>
      <c r="G400" s="27"/>
      <c r="H400" s="27"/>
      <c r="I400" s="45"/>
      <c r="J400" s="32"/>
      <c r="K400" s="154"/>
      <c r="L400" s="28"/>
      <c r="M400" s="27"/>
      <c r="N400" s="27"/>
      <c r="O400" s="5"/>
    </row>
    <row r="401" spans="1:15" s="5" customFormat="1" ht="18.75" customHeight="1">
      <c r="A401" s="216"/>
      <c r="B401" s="171"/>
      <c r="C401" s="804">
        <f>RIGHT(A144,2)+RIGHT(A26,2)+RIGHT(A280,2)+RIGHT(A383,2)+RIGHT(A399,2)+RIGHT(A323,2)+RIGHT(A201,2)+RIGHT(A307,2)+RIGHT(A245,2)+RIGHT(A114,2)+RIGHT(A65,2)</f>
        <v>308</v>
      </c>
      <c r="D401" s="804"/>
      <c r="E401" s="804"/>
      <c r="F401" s="28"/>
      <c r="G401" s="805">
        <f>$H$149+$G$210+$G$255+$H$290+$G$331+$H$71+G120+$H$2+I312+H34+$G$388</f>
        <v>62</v>
      </c>
      <c r="H401" s="805"/>
      <c r="I401" s="27"/>
      <c r="J401" s="32"/>
      <c r="K401" s="32"/>
      <c r="L401" s="28"/>
      <c r="M401" s="27"/>
    </row>
    <row r="402" spans="1:15" s="5" customFormat="1" ht="18.75" customHeight="1">
      <c r="A402" s="34"/>
      <c r="B402" s="171"/>
      <c r="C402" s="804"/>
      <c r="D402" s="804"/>
      <c r="E402" s="804"/>
      <c r="F402" s="28"/>
      <c r="G402" s="805"/>
      <c r="H402" s="805"/>
      <c r="I402" s="27"/>
      <c r="J402" s="32"/>
      <c r="K402" s="32"/>
      <c r="L402" s="27"/>
      <c r="M402" s="27"/>
    </row>
    <row r="403" spans="1:15" s="5" customFormat="1" ht="18.75" customHeight="1">
      <c r="A403" s="34"/>
      <c r="B403" s="27"/>
      <c r="C403" s="27" t="s">
        <v>1136</v>
      </c>
      <c r="D403" s="27"/>
      <c r="E403" s="27"/>
      <c r="F403" s="27"/>
      <c r="G403" s="77"/>
      <c r="H403" s="77"/>
      <c r="I403" s="27"/>
      <c r="J403" s="32"/>
      <c r="K403" s="32"/>
      <c r="L403" s="27"/>
      <c r="M403" s="27"/>
    </row>
    <row r="404" spans="1:15" s="5" customFormat="1" ht="18.75" customHeight="1">
      <c r="A404" s="34"/>
      <c r="B404" s="27"/>
      <c r="C404" s="27"/>
      <c r="D404" s="806"/>
      <c r="E404" s="27"/>
      <c r="F404" s="27"/>
      <c r="G404" s="807" t="s">
        <v>1137</v>
      </c>
      <c r="H404" s="807"/>
      <c r="I404" s="27"/>
      <c r="J404" s="32"/>
      <c r="K404" s="32"/>
      <c r="L404" s="27"/>
      <c r="M404" s="27"/>
    </row>
    <row r="405" spans="1:15" s="5" customFormat="1">
      <c r="A405" s="34"/>
      <c r="B405" s="27"/>
      <c r="C405" s="806"/>
      <c r="D405" s="806"/>
      <c r="E405" s="27"/>
      <c r="F405" s="27"/>
      <c r="G405" s="807"/>
      <c r="H405" s="807"/>
      <c r="I405" s="27"/>
      <c r="J405" s="32"/>
      <c r="K405" s="32"/>
      <c r="L405" s="27"/>
      <c r="M405" s="27"/>
    </row>
    <row r="406" spans="1:15" s="5" customFormat="1">
      <c r="A406" s="34"/>
      <c r="B406" s="27"/>
      <c r="C406" s="806"/>
      <c r="D406" s="27"/>
      <c r="E406" s="27"/>
      <c r="F406" s="27"/>
      <c r="G406" s="808">
        <f>$G$401/$C$401</f>
        <v>0.20129870129870131</v>
      </c>
      <c r="H406" s="808"/>
      <c r="I406" s="27"/>
      <c r="J406" s="32"/>
      <c r="K406" s="32"/>
      <c r="L406" s="27"/>
      <c r="M406" s="27"/>
    </row>
    <row r="407" spans="1:15" s="5" customFormat="1">
      <c r="A407" s="34"/>
      <c r="B407" s="27"/>
      <c r="C407" s="27"/>
      <c r="D407" s="27"/>
      <c r="E407" s="27"/>
      <c r="F407" s="27"/>
      <c r="G407" s="808"/>
      <c r="H407" s="808"/>
      <c r="I407" s="27"/>
      <c r="J407" s="32"/>
      <c r="K407" s="32"/>
      <c r="L407" s="27"/>
      <c r="M407" s="27"/>
    </row>
    <row r="408" spans="1:15" s="5" customFormat="1">
      <c r="A408" s="34"/>
      <c r="B408" s="27"/>
      <c r="C408" s="217"/>
      <c r="D408" s="27"/>
      <c r="E408" s="27"/>
      <c r="F408" s="27"/>
      <c r="G408" s="27"/>
      <c r="H408" s="27"/>
      <c r="I408" s="27"/>
      <c r="J408" s="32"/>
      <c r="K408" s="32"/>
      <c r="L408" s="27"/>
      <c r="M408" s="27"/>
      <c r="O408" s="27"/>
    </row>
    <row r="409" spans="1:15" s="5" customFormat="1">
      <c r="A409" s="34"/>
      <c r="B409" s="27"/>
      <c r="C409" s="27"/>
      <c r="D409" s="27"/>
      <c r="E409" s="27"/>
      <c r="F409" s="27"/>
      <c r="G409" s="27"/>
      <c r="H409" s="27"/>
      <c r="I409" s="27"/>
      <c r="J409" s="32"/>
      <c r="K409" s="32"/>
      <c r="L409" s="27"/>
      <c r="M409" s="27"/>
      <c r="O409" s="27"/>
    </row>
  </sheetData>
  <sheetProtection algorithmName="SHA-512" hashValue="lb60KwwilmTSSFtpbMf/16+smjaWopZ8Y+KX6TjVW4rxNek2ASGaKsU+2A7W/CFCjdGOUcVCwd7q583CDtCSfw==" saltValue="vBei/0+r4UYfKqEdV8MOQg==" spinCount="100000" sheet="1" objects="1" scenarios="1"/>
  <mergeCells count="55">
    <mergeCell ref="H388:J388"/>
    <mergeCell ref="C401:E402"/>
    <mergeCell ref="G401:H402"/>
    <mergeCell ref="D404:D405"/>
    <mergeCell ref="G404:H405"/>
    <mergeCell ref="C405:C406"/>
    <mergeCell ref="G406:H407"/>
    <mergeCell ref="B314:C314"/>
    <mergeCell ref="B328:C329"/>
    <mergeCell ref="D328:G329"/>
    <mergeCell ref="B331:C331"/>
    <mergeCell ref="H387:J387"/>
    <mergeCell ref="B292:C292"/>
    <mergeCell ref="B311:D312"/>
    <mergeCell ref="E311:H312"/>
    <mergeCell ref="I312:J312"/>
    <mergeCell ref="L312:M312"/>
    <mergeCell ref="B253:C254"/>
    <mergeCell ref="D288:G290"/>
    <mergeCell ref="B289:C290"/>
    <mergeCell ref="I289:K289"/>
    <mergeCell ref="I290:K290"/>
    <mergeCell ref="H209:J209"/>
    <mergeCell ref="B210:C210"/>
    <mergeCell ref="H210:J210"/>
    <mergeCell ref="M245:N245"/>
    <mergeCell ref="B251:C252"/>
    <mergeCell ref="D251:G252"/>
    <mergeCell ref="B148:C149"/>
    <mergeCell ref="D148:G149"/>
    <mergeCell ref="I148:K148"/>
    <mergeCell ref="I149:L149"/>
    <mergeCell ref="B207:C208"/>
    <mergeCell ref="D207:G208"/>
    <mergeCell ref="H207:I208"/>
    <mergeCell ref="B117:C118"/>
    <mergeCell ref="D117:H118"/>
    <mergeCell ref="H119:J119"/>
    <mergeCell ref="B120:C120"/>
    <mergeCell ref="H120:J120"/>
    <mergeCell ref="B70:C71"/>
    <mergeCell ref="D70:G71"/>
    <mergeCell ref="I70:K70"/>
    <mergeCell ref="I71:K71"/>
    <mergeCell ref="B73:C73"/>
    <mergeCell ref="B1:C2"/>
    <mergeCell ref="D1:G2"/>
    <mergeCell ref="I1:K1"/>
    <mergeCell ref="I3:K3"/>
    <mergeCell ref="B4:C4"/>
    <mergeCell ref="B33:C34"/>
    <mergeCell ref="D33:G34"/>
    <mergeCell ref="I33:K33"/>
    <mergeCell ref="I34:K34"/>
    <mergeCell ref="B36:C36"/>
  </mergeCells>
  <phoneticPr fontId="4"/>
  <conditionalFormatting sqref="M396">
    <cfRule type="cellIs" dxfId="8" priority="7" operator="equal">
      <formula>"東近江市"</formula>
    </cfRule>
  </conditionalFormatting>
  <conditionalFormatting sqref="I396">
    <cfRule type="cellIs" dxfId="7" priority="8" operator="equal">
      <formula>"女"</formula>
    </cfRule>
    <cfRule type="cellIs" dxfId="6" priority="9" operator="equal">
      <formula>"女"</formula>
    </cfRule>
  </conditionalFormatting>
  <conditionalFormatting sqref="I109:I112 I74:I107 G74:G112 B74:C112">
    <cfRule type="expression" dxfId="5" priority="6">
      <formula>COUNTIF($I74,"女")</formula>
    </cfRule>
  </conditionalFormatting>
  <conditionalFormatting sqref="M109:M112 M74:M107">
    <cfRule type="expression" dxfId="4" priority="5">
      <formula>COUNTIF($M74,"東近江市")</formula>
    </cfRule>
  </conditionalFormatting>
  <conditionalFormatting sqref="I108">
    <cfRule type="expression" dxfId="3" priority="4">
      <formula>COUNTIF($I108,"女")</formula>
    </cfRule>
  </conditionalFormatting>
  <conditionalFormatting sqref="M108">
    <cfRule type="expression" dxfId="2" priority="3">
      <formula>COUNTIF($M108,"東近江市")</formula>
    </cfRule>
  </conditionalFormatting>
  <conditionalFormatting sqref="B113:C114 I113:I114 G113:G114">
    <cfRule type="expression" dxfId="1" priority="2">
      <formula>COUNTIF($I113,"女")</formula>
    </cfRule>
  </conditionalFormatting>
  <conditionalFormatting sqref="M113:M114">
    <cfRule type="expression" dxfId="0" priority="1">
      <formula>COUNTIF($M113,"東近江市")</formula>
    </cfRule>
  </conditionalFormatting>
  <dataValidations count="3">
    <dataValidation type="list" allowBlank="1" showInputMessage="1" showErrorMessage="1" sqref="E393:E400 JA393:JA400 SW393:SW400 ACS393:ACS400 AMO393:AMO400 AWK393:AWK400 BGG393:BGG400 BQC393:BQC400 BZY393:BZY400 CJU393:CJU400 CTQ393:CTQ400 DDM393:DDM400 DNI393:DNI400 DXE393:DXE400 EHA393:EHA400 EQW393:EQW400 FAS393:FAS400 FKO393:FKO400 FUK393:FUK400 GEG393:GEG400 GOC393:GOC400 GXY393:GXY400 HHU393:HHU400 HRQ393:HRQ400 IBM393:IBM400 ILI393:ILI400 IVE393:IVE400 JFA393:JFA400 JOW393:JOW400 JYS393:JYS400 KIO393:KIO400 KSK393:KSK400 LCG393:LCG400 LMC393:LMC400 LVY393:LVY400 MFU393:MFU400 MPQ393:MPQ400 MZM393:MZM400 NJI393:NJI400 NTE393:NTE400 ODA393:ODA400 OMW393:OMW400 OWS393:OWS400 PGO393:PGO400 PQK393:PQK400 QAG393:QAG400 QKC393:QKC400 QTY393:QTY400 RDU393:RDU400 RNQ393:RNQ400 RXM393:RXM400 SHI393:SHI400 SRE393:SRE400 TBA393:TBA400 TKW393:TKW400 TUS393:TUS400 UEO393:UEO400 UOK393:UOK400 UYG393:UYG400 VIC393:VIC400 VRY393:VRY400 WBU393:WBU400 WLQ393:WLQ400 WVM393:WVM400 E65929:E65936 JA65929:JA65936 SW65929:SW65936 ACS65929:ACS65936 AMO65929:AMO65936 AWK65929:AWK65936 BGG65929:BGG65936 BQC65929:BQC65936 BZY65929:BZY65936 CJU65929:CJU65936 CTQ65929:CTQ65936 DDM65929:DDM65936 DNI65929:DNI65936 DXE65929:DXE65936 EHA65929:EHA65936 EQW65929:EQW65936 FAS65929:FAS65936 FKO65929:FKO65936 FUK65929:FUK65936 GEG65929:GEG65936 GOC65929:GOC65936 GXY65929:GXY65936 HHU65929:HHU65936 HRQ65929:HRQ65936 IBM65929:IBM65936 ILI65929:ILI65936 IVE65929:IVE65936 JFA65929:JFA65936 JOW65929:JOW65936 JYS65929:JYS65936 KIO65929:KIO65936 KSK65929:KSK65936 LCG65929:LCG65936 LMC65929:LMC65936 LVY65929:LVY65936 MFU65929:MFU65936 MPQ65929:MPQ65936 MZM65929:MZM65936 NJI65929:NJI65936 NTE65929:NTE65936 ODA65929:ODA65936 OMW65929:OMW65936 OWS65929:OWS65936 PGO65929:PGO65936 PQK65929:PQK65936 QAG65929:QAG65936 QKC65929:QKC65936 QTY65929:QTY65936 RDU65929:RDU65936 RNQ65929:RNQ65936 RXM65929:RXM65936 SHI65929:SHI65936 SRE65929:SRE65936 TBA65929:TBA65936 TKW65929:TKW65936 TUS65929:TUS65936 UEO65929:UEO65936 UOK65929:UOK65936 UYG65929:UYG65936 VIC65929:VIC65936 VRY65929:VRY65936 WBU65929:WBU65936 WLQ65929:WLQ65936 WVM65929:WVM65936 E131465:E131472 JA131465:JA131472 SW131465:SW131472 ACS131465:ACS131472 AMO131465:AMO131472 AWK131465:AWK131472 BGG131465:BGG131472 BQC131465:BQC131472 BZY131465:BZY131472 CJU131465:CJU131472 CTQ131465:CTQ131472 DDM131465:DDM131472 DNI131465:DNI131472 DXE131465:DXE131472 EHA131465:EHA131472 EQW131465:EQW131472 FAS131465:FAS131472 FKO131465:FKO131472 FUK131465:FUK131472 GEG131465:GEG131472 GOC131465:GOC131472 GXY131465:GXY131472 HHU131465:HHU131472 HRQ131465:HRQ131472 IBM131465:IBM131472 ILI131465:ILI131472 IVE131465:IVE131472 JFA131465:JFA131472 JOW131465:JOW131472 JYS131465:JYS131472 KIO131465:KIO131472 KSK131465:KSK131472 LCG131465:LCG131472 LMC131465:LMC131472 LVY131465:LVY131472 MFU131465:MFU131472 MPQ131465:MPQ131472 MZM131465:MZM131472 NJI131465:NJI131472 NTE131465:NTE131472 ODA131465:ODA131472 OMW131465:OMW131472 OWS131465:OWS131472 PGO131465:PGO131472 PQK131465:PQK131472 QAG131465:QAG131472 QKC131465:QKC131472 QTY131465:QTY131472 RDU131465:RDU131472 RNQ131465:RNQ131472 RXM131465:RXM131472 SHI131465:SHI131472 SRE131465:SRE131472 TBA131465:TBA131472 TKW131465:TKW131472 TUS131465:TUS131472 UEO131465:UEO131472 UOK131465:UOK131472 UYG131465:UYG131472 VIC131465:VIC131472 VRY131465:VRY131472 WBU131465:WBU131472 WLQ131465:WLQ131472 WVM131465:WVM131472 E197001:E197008 JA197001:JA197008 SW197001:SW197008 ACS197001:ACS197008 AMO197001:AMO197008 AWK197001:AWK197008 BGG197001:BGG197008 BQC197001:BQC197008 BZY197001:BZY197008 CJU197001:CJU197008 CTQ197001:CTQ197008 DDM197001:DDM197008 DNI197001:DNI197008 DXE197001:DXE197008 EHA197001:EHA197008 EQW197001:EQW197008 FAS197001:FAS197008 FKO197001:FKO197008 FUK197001:FUK197008 GEG197001:GEG197008 GOC197001:GOC197008 GXY197001:GXY197008 HHU197001:HHU197008 HRQ197001:HRQ197008 IBM197001:IBM197008 ILI197001:ILI197008 IVE197001:IVE197008 JFA197001:JFA197008 JOW197001:JOW197008 JYS197001:JYS197008 KIO197001:KIO197008 KSK197001:KSK197008 LCG197001:LCG197008 LMC197001:LMC197008 LVY197001:LVY197008 MFU197001:MFU197008 MPQ197001:MPQ197008 MZM197001:MZM197008 NJI197001:NJI197008 NTE197001:NTE197008 ODA197001:ODA197008 OMW197001:OMW197008 OWS197001:OWS197008 PGO197001:PGO197008 PQK197001:PQK197008 QAG197001:QAG197008 QKC197001:QKC197008 QTY197001:QTY197008 RDU197001:RDU197008 RNQ197001:RNQ197008 RXM197001:RXM197008 SHI197001:SHI197008 SRE197001:SRE197008 TBA197001:TBA197008 TKW197001:TKW197008 TUS197001:TUS197008 UEO197001:UEO197008 UOK197001:UOK197008 UYG197001:UYG197008 VIC197001:VIC197008 VRY197001:VRY197008 WBU197001:WBU197008 WLQ197001:WLQ197008 WVM197001:WVM197008 E262537:E262544 JA262537:JA262544 SW262537:SW262544 ACS262537:ACS262544 AMO262537:AMO262544 AWK262537:AWK262544 BGG262537:BGG262544 BQC262537:BQC262544 BZY262537:BZY262544 CJU262537:CJU262544 CTQ262537:CTQ262544 DDM262537:DDM262544 DNI262537:DNI262544 DXE262537:DXE262544 EHA262537:EHA262544 EQW262537:EQW262544 FAS262537:FAS262544 FKO262537:FKO262544 FUK262537:FUK262544 GEG262537:GEG262544 GOC262537:GOC262544 GXY262537:GXY262544 HHU262537:HHU262544 HRQ262537:HRQ262544 IBM262537:IBM262544 ILI262537:ILI262544 IVE262537:IVE262544 JFA262537:JFA262544 JOW262537:JOW262544 JYS262537:JYS262544 KIO262537:KIO262544 KSK262537:KSK262544 LCG262537:LCG262544 LMC262537:LMC262544 LVY262537:LVY262544 MFU262537:MFU262544 MPQ262537:MPQ262544 MZM262537:MZM262544 NJI262537:NJI262544 NTE262537:NTE262544 ODA262537:ODA262544 OMW262537:OMW262544 OWS262537:OWS262544 PGO262537:PGO262544 PQK262537:PQK262544 QAG262537:QAG262544 QKC262537:QKC262544 QTY262537:QTY262544 RDU262537:RDU262544 RNQ262537:RNQ262544 RXM262537:RXM262544 SHI262537:SHI262544 SRE262537:SRE262544 TBA262537:TBA262544 TKW262537:TKW262544 TUS262537:TUS262544 UEO262537:UEO262544 UOK262537:UOK262544 UYG262537:UYG262544 VIC262537:VIC262544 VRY262537:VRY262544 WBU262537:WBU262544 WLQ262537:WLQ262544 WVM262537:WVM262544 E328073:E328080 JA328073:JA328080 SW328073:SW328080 ACS328073:ACS328080 AMO328073:AMO328080 AWK328073:AWK328080 BGG328073:BGG328080 BQC328073:BQC328080 BZY328073:BZY328080 CJU328073:CJU328080 CTQ328073:CTQ328080 DDM328073:DDM328080 DNI328073:DNI328080 DXE328073:DXE328080 EHA328073:EHA328080 EQW328073:EQW328080 FAS328073:FAS328080 FKO328073:FKO328080 FUK328073:FUK328080 GEG328073:GEG328080 GOC328073:GOC328080 GXY328073:GXY328080 HHU328073:HHU328080 HRQ328073:HRQ328080 IBM328073:IBM328080 ILI328073:ILI328080 IVE328073:IVE328080 JFA328073:JFA328080 JOW328073:JOW328080 JYS328073:JYS328080 KIO328073:KIO328080 KSK328073:KSK328080 LCG328073:LCG328080 LMC328073:LMC328080 LVY328073:LVY328080 MFU328073:MFU328080 MPQ328073:MPQ328080 MZM328073:MZM328080 NJI328073:NJI328080 NTE328073:NTE328080 ODA328073:ODA328080 OMW328073:OMW328080 OWS328073:OWS328080 PGO328073:PGO328080 PQK328073:PQK328080 QAG328073:QAG328080 QKC328073:QKC328080 QTY328073:QTY328080 RDU328073:RDU328080 RNQ328073:RNQ328080 RXM328073:RXM328080 SHI328073:SHI328080 SRE328073:SRE328080 TBA328073:TBA328080 TKW328073:TKW328080 TUS328073:TUS328080 UEO328073:UEO328080 UOK328073:UOK328080 UYG328073:UYG328080 VIC328073:VIC328080 VRY328073:VRY328080 WBU328073:WBU328080 WLQ328073:WLQ328080 WVM328073:WVM328080 E393609:E393616 JA393609:JA393616 SW393609:SW393616 ACS393609:ACS393616 AMO393609:AMO393616 AWK393609:AWK393616 BGG393609:BGG393616 BQC393609:BQC393616 BZY393609:BZY393616 CJU393609:CJU393616 CTQ393609:CTQ393616 DDM393609:DDM393616 DNI393609:DNI393616 DXE393609:DXE393616 EHA393609:EHA393616 EQW393609:EQW393616 FAS393609:FAS393616 FKO393609:FKO393616 FUK393609:FUK393616 GEG393609:GEG393616 GOC393609:GOC393616 GXY393609:GXY393616 HHU393609:HHU393616 HRQ393609:HRQ393616 IBM393609:IBM393616 ILI393609:ILI393616 IVE393609:IVE393616 JFA393609:JFA393616 JOW393609:JOW393616 JYS393609:JYS393616 KIO393609:KIO393616 KSK393609:KSK393616 LCG393609:LCG393616 LMC393609:LMC393616 LVY393609:LVY393616 MFU393609:MFU393616 MPQ393609:MPQ393616 MZM393609:MZM393616 NJI393609:NJI393616 NTE393609:NTE393616 ODA393609:ODA393616 OMW393609:OMW393616 OWS393609:OWS393616 PGO393609:PGO393616 PQK393609:PQK393616 QAG393609:QAG393616 QKC393609:QKC393616 QTY393609:QTY393616 RDU393609:RDU393616 RNQ393609:RNQ393616 RXM393609:RXM393616 SHI393609:SHI393616 SRE393609:SRE393616 TBA393609:TBA393616 TKW393609:TKW393616 TUS393609:TUS393616 UEO393609:UEO393616 UOK393609:UOK393616 UYG393609:UYG393616 VIC393609:VIC393616 VRY393609:VRY393616 WBU393609:WBU393616 WLQ393609:WLQ393616 WVM393609:WVM393616 E459145:E459152 JA459145:JA459152 SW459145:SW459152 ACS459145:ACS459152 AMO459145:AMO459152 AWK459145:AWK459152 BGG459145:BGG459152 BQC459145:BQC459152 BZY459145:BZY459152 CJU459145:CJU459152 CTQ459145:CTQ459152 DDM459145:DDM459152 DNI459145:DNI459152 DXE459145:DXE459152 EHA459145:EHA459152 EQW459145:EQW459152 FAS459145:FAS459152 FKO459145:FKO459152 FUK459145:FUK459152 GEG459145:GEG459152 GOC459145:GOC459152 GXY459145:GXY459152 HHU459145:HHU459152 HRQ459145:HRQ459152 IBM459145:IBM459152 ILI459145:ILI459152 IVE459145:IVE459152 JFA459145:JFA459152 JOW459145:JOW459152 JYS459145:JYS459152 KIO459145:KIO459152 KSK459145:KSK459152 LCG459145:LCG459152 LMC459145:LMC459152 LVY459145:LVY459152 MFU459145:MFU459152 MPQ459145:MPQ459152 MZM459145:MZM459152 NJI459145:NJI459152 NTE459145:NTE459152 ODA459145:ODA459152 OMW459145:OMW459152 OWS459145:OWS459152 PGO459145:PGO459152 PQK459145:PQK459152 QAG459145:QAG459152 QKC459145:QKC459152 QTY459145:QTY459152 RDU459145:RDU459152 RNQ459145:RNQ459152 RXM459145:RXM459152 SHI459145:SHI459152 SRE459145:SRE459152 TBA459145:TBA459152 TKW459145:TKW459152 TUS459145:TUS459152 UEO459145:UEO459152 UOK459145:UOK459152 UYG459145:UYG459152 VIC459145:VIC459152 VRY459145:VRY459152 WBU459145:WBU459152 WLQ459145:WLQ459152 WVM459145:WVM459152 E524681:E524688 JA524681:JA524688 SW524681:SW524688 ACS524681:ACS524688 AMO524681:AMO524688 AWK524681:AWK524688 BGG524681:BGG524688 BQC524681:BQC524688 BZY524681:BZY524688 CJU524681:CJU524688 CTQ524681:CTQ524688 DDM524681:DDM524688 DNI524681:DNI524688 DXE524681:DXE524688 EHA524681:EHA524688 EQW524681:EQW524688 FAS524681:FAS524688 FKO524681:FKO524688 FUK524681:FUK524688 GEG524681:GEG524688 GOC524681:GOC524688 GXY524681:GXY524688 HHU524681:HHU524688 HRQ524681:HRQ524688 IBM524681:IBM524688 ILI524681:ILI524688 IVE524681:IVE524688 JFA524681:JFA524688 JOW524681:JOW524688 JYS524681:JYS524688 KIO524681:KIO524688 KSK524681:KSK524688 LCG524681:LCG524688 LMC524681:LMC524688 LVY524681:LVY524688 MFU524681:MFU524688 MPQ524681:MPQ524688 MZM524681:MZM524688 NJI524681:NJI524688 NTE524681:NTE524688 ODA524681:ODA524688 OMW524681:OMW524688 OWS524681:OWS524688 PGO524681:PGO524688 PQK524681:PQK524688 QAG524681:QAG524688 QKC524681:QKC524688 QTY524681:QTY524688 RDU524681:RDU524688 RNQ524681:RNQ524688 RXM524681:RXM524688 SHI524681:SHI524688 SRE524681:SRE524688 TBA524681:TBA524688 TKW524681:TKW524688 TUS524681:TUS524688 UEO524681:UEO524688 UOK524681:UOK524688 UYG524681:UYG524688 VIC524681:VIC524688 VRY524681:VRY524688 WBU524681:WBU524688 WLQ524681:WLQ524688 WVM524681:WVM524688 E590217:E590224 JA590217:JA590224 SW590217:SW590224 ACS590217:ACS590224 AMO590217:AMO590224 AWK590217:AWK590224 BGG590217:BGG590224 BQC590217:BQC590224 BZY590217:BZY590224 CJU590217:CJU590224 CTQ590217:CTQ590224 DDM590217:DDM590224 DNI590217:DNI590224 DXE590217:DXE590224 EHA590217:EHA590224 EQW590217:EQW590224 FAS590217:FAS590224 FKO590217:FKO590224 FUK590217:FUK590224 GEG590217:GEG590224 GOC590217:GOC590224 GXY590217:GXY590224 HHU590217:HHU590224 HRQ590217:HRQ590224 IBM590217:IBM590224 ILI590217:ILI590224 IVE590217:IVE590224 JFA590217:JFA590224 JOW590217:JOW590224 JYS590217:JYS590224 KIO590217:KIO590224 KSK590217:KSK590224 LCG590217:LCG590224 LMC590217:LMC590224 LVY590217:LVY590224 MFU590217:MFU590224 MPQ590217:MPQ590224 MZM590217:MZM590224 NJI590217:NJI590224 NTE590217:NTE590224 ODA590217:ODA590224 OMW590217:OMW590224 OWS590217:OWS590224 PGO590217:PGO590224 PQK590217:PQK590224 QAG590217:QAG590224 QKC590217:QKC590224 QTY590217:QTY590224 RDU590217:RDU590224 RNQ590217:RNQ590224 RXM590217:RXM590224 SHI590217:SHI590224 SRE590217:SRE590224 TBA590217:TBA590224 TKW590217:TKW590224 TUS590217:TUS590224 UEO590217:UEO590224 UOK590217:UOK590224 UYG590217:UYG590224 VIC590217:VIC590224 VRY590217:VRY590224 WBU590217:WBU590224 WLQ590217:WLQ590224 WVM590217:WVM590224 E655753:E655760 JA655753:JA655760 SW655753:SW655760 ACS655753:ACS655760 AMO655753:AMO655760 AWK655753:AWK655760 BGG655753:BGG655760 BQC655753:BQC655760 BZY655753:BZY655760 CJU655753:CJU655760 CTQ655753:CTQ655760 DDM655753:DDM655760 DNI655753:DNI655760 DXE655753:DXE655760 EHA655753:EHA655760 EQW655753:EQW655760 FAS655753:FAS655760 FKO655753:FKO655760 FUK655753:FUK655760 GEG655753:GEG655760 GOC655753:GOC655760 GXY655753:GXY655760 HHU655753:HHU655760 HRQ655753:HRQ655760 IBM655753:IBM655760 ILI655753:ILI655760 IVE655753:IVE655760 JFA655753:JFA655760 JOW655753:JOW655760 JYS655753:JYS655760 KIO655753:KIO655760 KSK655753:KSK655760 LCG655753:LCG655760 LMC655753:LMC655760 LVY655753:LVY655760 MFU655753:MFU655760 MPQ655753:MPQ655760 MZM655753:MZM655760 NJI655753:NJI655760 NTE655753:NTE655760 ODA655753:ODA655760 OMW655753:OMW655760 OWS655753:OWS655760 PGO655753:PGO655760 PQK655753:PQK655760 QAG655753:QAG655760 QKC655753:QKC655760 QTY655753:QTY655760 RDU655753:RDU655760 RNQ655753:RNQ655760 RXM655753:RXM655760 SHI655753:SHI655760 SRE655753:SRE655760 TBA655753:TBA655760 TKW655753:TKW655760 TUS655753:TUS655760 UEO655753:UEO655760 UOK655753:UOK655760 UYG655753:UYG655760 VIC655753:VIC655760 VRY655753:VRY655760 WBU655753:WBU655760 WLQ655753:WLQ655760 WVM655753:WVM655760 E721289:E721296 JA721289:JA721296 SW721289:SW721296 ACS721289:ACS721296 AMO721289:AMO721296 AWK721289:AWK721296 BGG721289:BGG721296 BQC721289:BQC721296 BZY721289:BZY721296 CJU721289:CJU721296 CTQ721289:CTQ721296 DDM721289:DDM721296 DNI721289:DNI721296 DXE721289:DXE721296 EHA721289:EHA721296 EQW721289:EQW721296 FAS721289:FAS721296 FKO721289:FKO721296 FUK721289:FUK721296 GEG721289:GEG721296 GOC721289:GOC721296 GXY721289:GXY721296 HHU721289:HHU721296 HRQ721289:HRQ721296 IBM721289:IBM721296 ILI721289:ILI721296 IVE721289:IVE721296 JFA721289:JFA721296 JOW721289:JOW721296 JYS721289:JYS721296 KIO721289:KIO721296 KSK721289:KSK721296 LCG721289:LCG721296 LMC721289:LMC721296 LVY721289:LVY721296 MFU721289:MFU721296 MPQ721289:MPQ721296 MZM721289:MZM721296 NJI721289:NJI721296 NTE721289:NTE721296 ODA721289:ODA721296 OMW721289:OMW721296 OWS721289:OWS721296 PGO721289:PGO721296 PQK721289:PQK721296 QAG721289:QAG721296 QKC721289:QKC721296 QTY721289:QTY721296 RDU721289:RDU721296 RNQ721289:RNQ721296 RXM721289:RXM721296 SHI721289:SHI721296 SRE721289:SRE721296 TBA721289:TBA721296 TKW721289:TKW721296 TUS721289:TUS721296 UEO721289:UEO721296 UOK721289:UOK721296 UYG721289:UYG721296 VIC721289:VIC721296 VRY721289:VRY721296 WBU721289:WBU721296 WLQ721289:WLQ721296 WVM721289:WVM721296 E786825:E786832 JA786825:JA786832 SW786825:SW786832 ACS786825:ACS786832 AMO786825:AMO786832 AWK786825:AWK786832 BGG786825:BGG786832 BQC786825:BQC786832 BZY786825:BZY786832 CJU786825:CJU786832 CTQ786825:CTQ786832 DDM786825:DDM786832 DNI786825:DNI786832 DXE786825:DXE786832 EHA786825:EHA786832 EQW786825:EQW786832 FAS786825:FAS786832 FKO786825:FKO786832 FUK786825:FUK786832 GEG786825:GEG786832 GOC786825:GOC786832 GXY786825:GXY786832 HHU786825:HHU786832 HRQ786825:HRQ786832 IBM786825:IBM786832 ILI786825:ILI786832 IVE786825:IVE786832 JFA786825:JFA786832 JOW786825:JOW786832 JYS786825:JYS786832 KIO786825:KIO786832 KSK786825:KSK786832 LCG786825:LCG786832 LMC786825:LMC786832 LVY786825:LVY786832 MFU786825:MFU786832 MPQ786825:MPQ786832 MZM786825:MZM786832 NJI786825:NJI786832 NTE786825:NTE786832 ODA786825:ODA786832 OMW786825:OMW786832 OWS786825:OWS786832 PGO786825:PGO786832 PQK786825:PQK786832 QAG786825:QAG786832 QKC786825:QKC786832 QTY786825:QTY786832 RDU786825:RDU786832 RNQ786825:RNQ786832 RXM786825:RXM786832 SHI786825:SHI786832 SRE786825:SRE786832 TBA786825:TBA786832 TKW786825:TKW786832 TUS786825:TUS786832 UEO786825:UEO786832 UOK786825:UOK786832 UYG786825:UYG786832 VIC786825:VIC786832 VRY786825:VRY786832 WBU786825:WBU786832 WLQ786825:WLQ786832 WVM786825:WVM786832 E852361:E852368 JA852361:JA852368 SW852361:SW852368 ACS852361:ACS852368 AMO852361:AMO852368 AWK852361:AWK852368 BGG852361:BGG852368 BQC852361:BQC852368 BZY852361:BZY852368 CJU852361:CJU852368 CTQ852361:CTQ852368 DDM852361:DDM852368 DNI852361:DNI852368 DXE852361:DXE852368 EHA852361:EHA852368 EQW852361:EQW852368 FAS852361:FAS852368 FKO852361:FKO852368 FUK852361:FUK852368 GEG852361:GEG852368 GOC852361:GOC852368 GXY852361:GXY852368 HHU852361:HHU852368 HRQ852361:HRQ852368 IBM852361:IBM852368 ILI852361:ILI852368 IVE852361:IVE852368 JFA852361:JFA852368 JOW852361:JOW852368 JYS852361:JYS852368 KIO852361:KIO852368 KSK852361:KSK852368 LCG852361:LCG852368 LMC852361:LMC852368 LVY852361:LVY852368 MFU852361:MFU852368 MPQ852361:MPQ852368 MZM852361:MZM852368 NJI852361:NJI852368 NTE852361:NTE852368 ODA852361:ODA852368 OMW852361:OMW852368 OWS852361:OWS852368 PGO852361:PGO852368 PQK852361:PQK852368 QAG852361:QAG852368 QKC852361:QKC852368 QTY852361:QTY852368 RDU852361:RDU852368 RNQ852361:RNQ852368 RXM852361:RXM852368 SHI852361:SHI852368 SRE852361:SRE852368 TBA852361:TBA852368 TKW852361:TKW852368 TUS852361:TUS852368 UEO852361:UEO852368 UOK852361:UOK852368 UYG852361:UYG852368 VIC852361:VIC852368 VRY852361:VRY852368 WBU852361:WBU852368 WLQ852361:WLQ852368 WVM852361:WVM852368 E917897:E917904 JA917897:JA917904 SW917897:SW917904 ACS917897:ACS917904 AMO917897:AMO917904 AWK917897:AWK917904 BGG917897:BGG917904 BQC917897:BQC917904 BZY917897:BZY917904 CJU917897:CJU917904 CTQ917897:CTQ917904 DDM917897:DDM917904 DNI917897:DNI917904 DXE917897:DXE917904 EHA917897:EHA917904 EQW917897:EQW917904 FAS917897:FAS917904 FKO917897:FKO917904 FUK917897:FUK917904 GEG917897:GEG917904 GOC917897:GOC917904 GXY917897:GXY917904 HHU917897:HHU917904 HRQ917897:HRQ917904 IBM917897:IBM917904 ILI917897:ILI917904 IVE917897:IVE917904 JFA917897:JFA917904 JOW917897:JOW917904 JYS917897:JYS917904 KIO917897:KIO917904 KSK917897:KSK917904 LCG917897:LCG917904 LMC917897:LMC917904 LVY917897:LVY917904 MFU917897:MFU917904 MPQ917897:MPQ917904 MZM917897:MZM917904 NJI917897:NJI917904 NTE917897:NTE917904 ODA917897:ODA917904 OMW917897:OMW917904 OWS917897:OWS917904 PGO917897:PGO917904 PQK917897:PQK917904 QAG917897:QAG917904 QKC917897:QKC917904 QTY917897:QTY917904 RDU917897:RDU917904 RNQ917897:RNQ917904 RXM917897:RXM917904 SHI917897:SHI917904 SRE917897:SRE917904 TBA917897:TBA917904 TKW917897:TKW917904 TUS917897:TUS917904 UEO917897:UEO917904 UOK917897:UOK917904 UYG917897:UYG917904 VIC917897:VIC917904 VRY917897:VRY917904 WBU917897:WBU917904 WLQ917897:WLQ917904 WVM917897:WVM917904 E983433:E983440 JA983433:JA983440 SW983433:SW983440 ACS983433:ACS983440 AMO983433:AMO983440 AWK983433:AWK983440 BGG983433:BGG983440 BQC983433:BQC983440 BZY983433:BZY983440 CJU983433:CJU983440 CTQ983433:CTQ983440 DDM983433:DDM983440 DNI983433:DNI983440 DXE983433:DXE983440 EHA983433:EHA983440 EQW983433:EQW983440 FAS983433:FAS983440 FKO983433:FKO983440 FUK983433:FUK983440 GEG983433:GEG983440 GOC983433:GOC983440 GXY983433:GXY983440 HHU983433:HHU983440 HRQ983433:HRQ983440 IBM983433:IBM983440 ILI983433:ILI983440 IVE983433:IVE983440 JFA983433:JFA983440 JOW983433:JOW983440 JYS983433:JYS983440 KIO983433:KIO983440 KSK983433:KSK983440 LCG983433:LCG983440 LMC983433:LMC983440 LVY983433:LVY983440 MFU983433:MFU983440 MPQ983433:MPQ983440 MZM983433:MZM983440 NJI983433:NJI983440 NTE983433:NTE983440 ODA983433:ODA983440 OMW983433:OMW983440 OWS983433:OWS983440 PGO983433:PGO983440 PQK983433:PQK983440 QAG983433:QAG983440 QKC983433:QKC983440 QTY983433:QTY983440 RDU983433:RDU983440 RNQ983433:RNQ983440 RXM983433:RXM983440 SHI983433:SHI983440 SRE983433:SRE983440 TBA983433:TBA983440 TKW983433:TKW983440 TUS983433:TUS983440 UEO983433:UEO983440 UOK983433:UOK983440 UYG983433:UYG983440 VIC983433:VIC983440 VRY983433:VRY983440 WBU983433:WBU983440 WLQ983433:WLQ983440 WVM983433:WVM983440" xr:uid="{02C09002-4320-41F9-9320-A5920E986529}">
      <formula1>"jr, ,"</formula1>
    </dataValidation>
    <dataValidation type="list" allowBlank="1" showInputMessage="1" showErrorMessage="1" sqref="I396 JE396 TA396 ACW396 AMS396 AWO396 BGK396 BQG396 CAC396 CJY396 CTU396 DDQ396 DNM396 DXI396 EHE396 ERA396 FAW396 FKS396 FUO396 GEK396 GOG396 GYC396 HHY396 HRU396 IBQ396 ILM396 IVI396 JFE396 JPA396 JYW396 KIS396 KSO396 LCK396 LMG396 LWC396 MFY396 MPU396 MZQ396 NJM396 NTI396 ODE396 ONA396 OWW396 PGS396 PQO396 QAK396 QKG396 QUC396 RDY396 RNU396 RXQ396 SHM396 SRI396 TBE396 TLA396 TUW396 UES396 UOO396 UYK396 VIG396 VSC396 WBY396 WLU396 WVQ396 I65932 JE65932 TA65932 ACW65932 AMS65932 AWO65932 BGK65932 BQG65932 CAC65932 CJY65932 CTU65932 DDQ65932 DNM65932 DXI65932 EHE65932 ERA65932 FAW65932 FKS65932 FUO65932 GEK65932 GOG65932 GYC65932 HHY65932 HRU65932 IBQ65932 ILM65932 IVI65932 JFE65932 JPA65932 JYW65932 KIS65932 KSO65932 LCK65932 LMG65932 LWC65932 MFY65932 MPU65932 MZQ65932 NJM65932 NTI65932 ODE65932 ONA65932 OWW65932 PGS65932 PQO65932 QAK65932 QKG65932 QUC65932 RDY65932 RNU65932 RXQ65932 SHM65932 SRI65932 TBE65932 TLA65932 TUW65932 UES65932 UOO65932 UYK65932 VIG65932 VSC65932 WBY65932 WLU65932 WVQ65932 I131468 JE131468 TA131468 ACW131468 AMS131468 AWO131468 BGK131468 BQG131468 CAC131468 CJY131468 CTU131468 DDQ131468 DNM131468 DXI131468 EHE131468 ERA131468 FAW131468 FKS131468 FUO131468 GEK131468 GOG131468 GYC131468 HHY131468 HRU131468 IBQ131468 ILM131468 IVI131468 JFE131468 JPA131468 JYW131468 KIS131468 KSO131468 LCK131468 LMG131468 LWC131468 MFY131468 MPU131468 MZQ131468 NJM131468 NTI131468 ODE131468 ONA131468 OWW131468 PGS131468 PQO131468 QAK131468 QKG131468 QUC131468 RDY131468 RNU131468 RXQ131468 SHM131468 SRI131468 TBE131468 TLA131468 TUW131468 UES131468 UOO131468 UYK131468 VIG131468 VSC131468 WBY131468 WLU131468 WVQ131468 I197004 JE197004 TA197004 ACW197004 AMS197004 AWO197004 BGK197004 BQG197004 CAC197004 CJY197004 CTU197004 DDQ197004 DNM197004 DXI197004 EHE197004 ERA197004 FAW197004 FKS197004 FUO197004 GEK197004 GOG197004 GYC197004 HHY197004 HRU197004 IBQ197004 ILM197004 IVI197004 JFE197004 JPA197004 JYW197004 KIS197004 KSO197004 LCK197004 LMG197004 LWC197004 MFY197004 MPU197004 MZQ197004 NJM197004 NTI197004 ODE197004 ONA197004 OWW197004 PGS197004 PQO197004 QAK197004 QKG197004 QUC197004 RDY197004 RNU197004 RXQ197004 SHM197004 SRI197004 TBE197004 TLA197004 TUW197004 UES197004 UOO197004 UYK197004 VIG197004 VSC197004 WBY197004 WLU197004 WVQ197004 I262540 JE262540 TA262540 ACW262540 AMS262540 AWO262540 BGK262540 BQG262540 CAC262540 CJY262540 CTU262540 DDQ262540 DNM262540 DXI262540 EHE262540 ERA262540 FAW262540 FKS262540 FUO262540 GEK262540 GOG262540 GYC262540 HHY262540 HRU262540 IBQ262540 ILM262540 IVI262540 JFE262540 JPA262540 JYW262540 KIS262540 KSO262540 LCK262540 LMG262540 LWC262540 MFY262540 MPU262540 MZQ262540 NJM262540 NTI262540 ODE262540 ONA262540 OWW262540 PGS262540 PQO262540 QAK262540 QKG262540 QUC262540 RDY262540 RNU262540 RXQ262540 SHM262540 SRI262540 TBE262540 TLA262540 TUW262540 UES262540 UOO262540 UYK262540 VIG262540 VSC262540 WBY262540 WLU262540 WVQ262540 I328076 JE328076 TA328076 ACW328076 AMS328076 AWO328076 BGK328076 BQG328076 CAC328076 CJY328076 CTU328076 DDQ328076 DNM328076 DXI328076 EHE328076 ERA328076 FAW328076 FKS328076 FUO328076 GEK328076 GOG328076 GYC328076 HHY328076 HRU328076 IBQ328076 ILM328076 IVI328076 JFE328076 JPA328076 JYW328076 KIS328076 KSO328076 LCK328076 LMG328076 LWC328076 MFY328076 MPU328076 MZQ328076 NJM328076 NTI328076 ODE328076 ONA328076 OWW328076 PGS328076 PQO328076 QAK328076 QKG328076 QUC328076 RDY328076 RNU328076 RXQ328076 SHM328076 SRI328076 TBE328076 TLA328076 TUW328076 UES328076 UOO328076 UYK328076 VIG328076 VSC328076 WBY328076 WLU328076 WVQ328076 I393612 JE393612 TA393612 ACW393612 AMS393612 AWO393612 BGK393612 BQG393612 CAC393612 CJY393612 CTU393612 DDQ393612 DNM393612 DXI393612 EHE393612 ERA393612 FAW393612 FKS393612 FUO393612 GEK393612 GOG393612 GYC393612 HHY393612 HRU393612 IBQ393612 ILM393612 IVI393612 JFE393612 JPA393612 JYW393612 KIS393612 KSO393612 LCK393612 LMG393612 LWC393612 MFY393612 MPU393612 MZQ393612 NJM393612 NTI393612 ODE393612 ONA393612 OWW393612 PGS393612 PQO393612 QAK393612 QKG393612 QUC393612 RDY393612 RNU393612 RXQ393612 SHM393612 SRI393612 TBE393612 TLA393612 TUW393612 UES393612 UOO393612 UYK393612 VIG393612 VSC393612 WBY393612 WLU393612 WVQ393612 I459148 JE459148 TA459148 ACW459148 AMS459148 AWO459148 BGK459148 BQG459148 CAC459148 CJY459148 CTU459148 DDQ459148 DNM459148 DXI459148 EHE459148 ERA459148 FAW459148 FKS459148 FUO459148 GEK459148 GOG459148 GYC459148 HHY459148 HRU459148 IBQ459148 ILM459148 IVI459148 JFE459148 JPA459148 JYW459148 KIS459148 KSO459148 LCK459148 LMG459148 LWC459148 MFY459148 MPU459148 MZQ459148 NJM459148 NTI459148 ODE459148 ONA459148 OWW459148 PGS459148 PQO459148 QAK459148 QKG459148 QUC459148 RDY459148 RNU459148 RXQ459148 SHM459148 SRI459148 TBE459148 TLA459148 TUW459148 UES459148 UOO459148 UYK459148 VIG459148 VSC459148 WBY459148 WLU459148 WVQ459148 I524684 JE524684 TA524684 ACW524684 AMS524684 AWO524684 BGK524684 BQG524684 CAC524684 CJY524684 CTU524684 DDQ524684 DNM524684 DXI524684 EHE524684 ERA524684 FAW524684 FKS524684 FUO524684 GEK524684 GOG524684 GYC524684 HHY524684 HRU524684 IBQ524684 ILM524684 IVI524684 JFE524684 JPA524684 JYW524684 KIS524684 KSO524684 LCK524684 LMG524684 LWC524684 MFY524684 MPU524684 MZQ524684 NJM524684 NTI524684 ODE524684 ONA524684 OWW524684 PGS524684 PQO524684 QAK524684 QKG524684 QUC524684 RDY524684 RNU524684 RXQ524684 SHM524684 SRI524684 TBE524684 TLA524684 TUW524684 UES524684 UOO524684 UYK524684 VIG524684 VSC524684 WBY524684 WLU524684 WVQ524684 I590220 JE590220 TA590220 ACW590220 AMS590220 AWO590220 BGK590220 BQG590220 CAC590220 CJY590220 CTU590220 DDQ590220 DNM590220 DXI590220 EHE590220 ERA590220 FAW590220 FKS590220 FUO590220 GEK590220 GOG590220 GYC590220 HHY590220 HRU590220 IBQ590220 ILM590220 IVI590220 JFE590220 JPA590220 JYW590220 KIS590220 KSO590220 LCK590220 LMG590220 LWC590220 MFY590220 MPU590220 MZQ590220 NJM590220 NTI590220 ODE590220 ONA590220 OWW590220 PGS590220 PQO590220 QAK590220 QKG590220 QUC590220 RDY590220 RNU590220 RXQ590220 SHM590220 SRI590220 TBE590220 TLA590220 TUW590220 UES590220 UOO590220 UYK590220 VIG590220 VSC590220 WBY590220 WLU590220 WVQ590220 I655756 JE655756 TA655756 ACW655756 AMS655756 AWO655756 BGK655756 BQG655756 CAC655756 CJY655756 CTU655756 DDQ655756 DNM655756 DXI655756 EHE655756 ERA655756 FAW655756 FKS655756 FUO655756 GEK655756 GOG655756 GYC655756 HHY655756 HRU655756 IBQ655756 ILM655756 IVI655756 JFE655756 JPA655756 JYW655756 KIS655756 KSO655756 LCK655756 LMG655756 LWC655756 MFY655756 MPU655756 MZQ655756 NJM655756 NTI655756 ODE655756 ONA655756 OWW655756 PGS655756 PQO655756 QAK655756 QKG655756 QUC655756 RDY655756 RNU655756 RXQ655756 SHM655756 SRI655756 TBE655756 TLA655756 TUW655756 UES655756 UOO655756 UYK655756 VIG655756 VSC655756 WBY655756 WLU655756 WVQ655756 I721292 JE721292 TA721292 ACW721292 AMS721292 AWO721292 BGK721292 BQG721292 CAC721292 CJY721292 CTU721292 DDQ721292 DNM721292 DXI721292 EHE721292 ERA721292 FAW721292 FKS721292 FUO721292 GEK721292 GOG721292 GYC721292 HHY721292 HRU721292 IBQ721292 ILM721292 IVI721292 JFE721292 JPA721292 JYW721292 KIS721292 KSO721292 LCK721292 LMG721292 LWC721292 MFY721292 MPU721292 MZQ721292 NJM721292 NTI721292 ODE721292 ONA721292 OWW721292 PGS721292 PQO721292 QAK721292 QKG721292 QUC721292 RDY721292 RNU721292 RXQ721292 SHM721292 SRI721292 TBE721292 TLA721292 TUW721292 UES721292 UOO721292 UYK721292 VIG721292 VSC721292 WBY721292 WLU721292 WVQ721292 I786828 JE786828 TA786828 ACW786828 AMS786828 AWO786828 BGK786828 BQG786828 CAC786828 CJY786828 CTU786828 DDQ786828 DNM786828 DXI786828 EHE786828 ERA786828 FAW786828 FKS786828 FUO786828 GEK786828 GOG786828 GYC786828 HHY786828 HRU786828 IBQ786828 ILM786828 IVI786828 JFE786828 JPA786828 JYW786828 KIS786828 KSO786828 LCK786828 LMG786828 LWC786828 MFY786828 MPU786828 MZQ786828 NJM786828 NTI786828 ODE786828 ONA786828 OWW786828 PGS786828 PQO786828 QAK786828 QKG786828 QUC786828 RDY786828 RNU786828 RXQ786828 SHM786828 SRI786828 TBE786828 TLA786828 TUW786828 UES786828 UOO786828 UYK786828 VIG786828 VSC786828 WBY786828 WLU786828 WVQ786828 I852364 JE852364 TA852364 ACW852364 AMS852364 AWO852364 BGK852364 BQG852364 CAC852364 CJY852364 CTU852364 DDQ852364 DNM852364 DXI852364 EHE852364 ERA852364 FAW852364 FKS852364 FUO852364 GEK852364 GOG852364 GYC852364 HHY852364 HRU852364 IBQ852364 ILM852364 IVI852364 JFE852364 JPA852364 JYW852364 KIS852364 KSO852364 LCK852364 LMG852364 LWC852364 MFY852364 MPU852364 MZQ852364 NJM852364 NTI852364 ODE852364 ONA852364 OWW852364 PGS852364 PQO852364 QAK852364 QKG852364 QUC852364 RDY852364 RNU852364 RXQ852364 SHM852364 SRI852364 TBE852364 TLA852364 TUW852364 UES852364 UOO852364 UYK852364 VIG852364 VSC852364 WBY852364 WLU852364 WVQ852364 I917900 JE917900 TA917900 ACW917900 AMS917900 AWO917900 BGK917900 BQG917900 CAC917900 CJY917900 CTU917900 DDQ917900 DNM917900 DXI917900 EHE917900 ERA917900 FAW917900 FKS917900 FUO917900 GEK917900 GOG917900 GYC917900 HHY917900 HRU917900 IBQ917900 ILM917900 IVI917900 JFE917900 JPA917900 JYW917900 KIS917900 KSO917900 LCK917900 LMG917900 LWC917900 MFY917900 MPU917900 MZQ917900 NJM917900 NTI917900 ODE917900 ONA917900 OWW917900 PGS917900 PQO917900 QAK917900 QKG917900 QUC917900 RDY917900 RNU917900 RXQ917900 SHM917900 SRI917900 TBE917900 TLA917900 TUW917900 UES917900 UOO917900 UYK917900 VIG917900 VSC917900 WBY917900 WLU917900 WVQ917900 I983436 JE983436 TA983436 ACW983436 AMS983436 AWO983436 BGK983436 BQG983436 CAC983436 CJY983436 CTU983436 DDQ983436 DNM983436 DXI983436 EHE983436 ERA983436 FAW983436 FKS983436 FUO983436 GEK983436 GOG983436 GYC983436 HHY983436 HRU983436 IBQ983436 ILM983436 IVI983436 JFE983436 JPA983436 JYW983436 KIS983436 KSO983436 LCK983436 LMG983436 LWC983436 MFY983436 MPU983436 MZQ983436 NJM983436 NTI983436 ODE983436 ONA983436 OWW983436 PGS983436 PQO983436 QAK983436 QKG983436 QUC983436 RDY983436 RNU983436 RXQ983436 SHM983436 SRI983436 TBE983436 TLA983436 TUW983436 UES983436 UOO983436 UYK983436 VIG983436 VSC983436 WBY983436 WLU983436 WVQ983436" xr:uid="{BB0C88C2-81E6-4975-8EA6-57AFA57BB0D9}">
      <formula1>"男,女,"</formula1>
    </dataValidation>
    <dataValidation type="list" allowBlank="1" showInputMessage="1" showErrorMessage="1" sqref="M396 JI396 TE396 ADA396 AMW396 AWS396 BGO396 BQK396 CAG396 CKC396 CTY396 DDU396 DNQ396 DXM396 EHI396 ERE396 FBA396 FKW396 FUS396 GEO396 GOK396 GYG396 HIC396 HRY396 IBU396 ILQ396 IVM396 JFI396 JPE396 JZA396 KIW396 KSS396 LCO396 LMK396 LWG396 MGC396 MPY396 MZU396 NJQ396 NTM396 ODI396 ONE396 OXA396 PGW396 PQS396 QAO396 QKK396 QUG396 REC396 RNY396 RXU396 SHQ396 SRM396 TBI396 TLE396 TVA396 UEW396 UOS396 UYO396 VIK396 VSG396 WCC396 WLY396 WVU396 M65932 JI65932 TE65932 ADA65932 AMW65932 AWS65932 BGO65932 BQK65932 CAG65932 CKC65932 CTY65932 DDU65932 DNQ65932 DXM65932 EHI65932 ERE65932 FBA65932 FKW65932 FUS65932 GEO65932 GOK65932 GYG65932 HIC65932 HRY65932 IBU65932 ILQ65932 IVM65932 JFI65932 JPE65932 JZA65932 KIW65932 KSS65932 LCO65932 LMK65932 LWG65932 MGC65932 MPY65932 MZU65932 NJQ65932 NTM65932 ODI65932 ONE65932 OXA65932 PGW65932 PQS65932 QAO65932 QKK65932 QUG65932 REC65932 RNY65932 RXU65932 SHQ65932 SRM65932 TBI65932 TLE65932 TVA65932 UEW65932 UOS65932 UYO65932 VIK65932 VSG65932 WCC65932 WLY65932 WVU65932 M131468 JI131468 TE131468 ADA131468 AMW131468 AWS131468 BGO131468 BQK131468 CAG131468 CKC131468 CTY131468 DDU131468 DNQ131468 DXM131468 EHI131468 ERE131468 FBA131468 FKW131468 FUS131468 GEO131468 GOK131468 GYG131468 HIC131468 HRY131468 IBU131468 ILQ131468 IVM131468 JFI131468 JPE131468 JZA131468 KIW131468 KSS131468 LCO131468 LMK131468 LWG131468 MGC131468 MPY131468 MZU131468 NJQ131468 NTM131468 ODI131468 ONE131468 OXA131468 PGW131468 PQS131468 QAO131468 QKK131468 QUG131468 REC131468 RNY131468 RXU131468 SHQ131468 SRM131468 TBI131468 TLE131468 TVA131468 UEW131468 UOS131468 UYO131468 VIK131468 VSG131468 WCC131468 WLY131468 WVU131468 M197004 JI197004 TE197004 ADA197004 AMW197004 AWS197004 BGO197004 BQK197004 CAG197004 CKC197004 CTY197004 DDU197004 DNQ197004 DXM197004 EHI197004 ERE197004 FBA197004 FKW197004 FUS197004 GEO197004 GOK197004 GYG197004 HIC197004 HRY197004 IBU197004 ILQ197004 IVM197004 JFI197004 JPE197004 JZA197004 KIW197004 KSS197004 LCO197004 LMK197004 LWG197004 MGC197004 MPY197004 MZU197004 NJQ197004 NTM197004 ODI197004 ONE197004 OXA197004 PGW197004 PQS197004 QAO197004 QKK197004 QUG197004 REC197004 RNY197004 RXU197004 SHQ197004 SRM197004 TBI197004 TLE197004 TVA197004 UEW197004 UOS197004 UYO197004 VIK197004 VSG197004 WCC197004 WLY197004 WVU197004 M262540 JI262540 TE262540 ADA262540 AMW262540 AWS262540 BGO262540 BQK262540 CAG262540 CKC262540 CTY262540 DDU262540 DNQ262540 DXM262540 EHI262540 ERE262540 FBA262540 FKW262540 FUS262540 GEO262540 GOK262540 GYG262540 HIC262540 HRY262540 IBU262540 ILQ262540 IVM262540 JFI262540 JPE262540 JZA262540 KIW262540 KSS262540 LCO262540 LMK262540 LWG262540 MGC262540 MPY262540 MZU262540 NJQ262540 NTM262540 ODI262540 ONE262540 OXA262540 PGW262540 PQS262540 QAO262540 QKK262540 QUG262540 REC262540 RNY262540 RXU262540 SHQ262540 SRM262540 TBI262540 TLE262540 TVA262540 UEW262540 UOS262540 UYO262540 VIK262540 VSG262540 WCC262540 WLY262540 WVU262540 M328076 JI328076 TE328076 ADA328076 AMW328076 AWS328076 BGO328076 BQK328076 CAG328076 CKC328076 CTY328076 DDU328076 DNQ328076 DXM328076 EHI328076 ERE328076 FBA328076 FKW328076 FUS328076 GEO328076 GOK328076 GYG328076 HIC328076 HRY328076 IBU328076 ILQ328076 IVM328076 JFI328076 JPE328076 JZA328076 KIW328076 KSS328076 LCO328076 LMK328076 LWG328076 MGC328076 MPY328076 MZU328076 NJQ328076 NTM328076 ODI328076 ONE328076 OXA328076 PGW328076 PQS328076 QAO328076 QKK328076 QUG328076 REC328076 RNY328076 RXU328076 SHQ328076 SRM328076 TBI328076 TLE328076 TVA328076 UEW328076 UOS328076 UYO328076 VIK328076 VSG328076 WCC328076 WLY328076 WVU328076 M393612 JI393612 TE393612 ADA393612 AMW393612 AWS393612 BGO393612 BQK393612 CAG393612 CKC393612 CTY393612 DDU393612 DNQ393612 DXM393612 EHI393612 ERE393612 FBA393612 FKW393612 FUS393612 GEO393612 GOK393612 GYG393612 HIC393612 HRY393612 IBU393612 ILQ393612 IVM393612 JFI393612 JPE393612 JZA393612 KIW393612 KSS393612 LCO393612 LMK393612 LWG393612 MGC393612 MPY393612 MZU393612 NJQ393612 NTM393612 ODI393612 ONE393612 OXA393612 PGW393612 PQS393612 QAO393612 QKK393612 QUG393612 REC393612 RNY393612 RXU393612 SHQ393612 SRM393612 TBI393612 TLE393612 TVA393612 UEW393612 UOS393612 UYO393612 VIK393612 VSG393612 WCC393612 WLY393612 WVU393612 M459148 JI459148 TE459148 ADA459148 AMW459148 AWS459148 BGO459148 BQK459148 CAG459148 CKC459148 CTY459148 DDU459148 DNQ459148 DXM459148 EHI459148 ERE459148 FBA459148 FKW459148 FUS459148 GEO459148 GOK459148 GYG459148 HIC459148 HRY459148 IBU459148 ILQ459148 IVM459148 JFI459148 JPE459148 JZA459148 KIW459148 KSS459148 LCO459148 LMK459148 LWG459148 MGC459148 MPY459148 MZU459148 NJQ459148 NTM459148 ODI459148 ONE459148 OXA459148 PGW459148 PQS459148 QAO459148 QKK459148 QUG459148 REC459148 RNY459148 RXU459148 SHQ459148 SRM459148 TBI459148 TLE459148 TVA459148 UEW459148 UOS459148 UYO459148 VIK459148 VSG459148 WCC459148 WLY459148 WVU459148 M524684 JI524684 TE524684 ADA524684 AMW524684 AWS524684 BGO524684 BQK524684 CAG524684 CKC524684 CTY524684 DDU524684 DNQ524684 DXM524684 EHI524684 ERE524684 FBA524684 FKW524684 FUS524684 GEO524684 GOK524684 GYG524684 HIC524684 HRY524684 IBU524684 ILQ524684 IVM524684 JFI524684 JPE524684 JZA524684 KIW524684 KSS524684 LCO524684 LMK524684 LWG524684 MGC524684 MPY524684 MZU524684 NJQ524684 NTM524684 ODI524684 ONE524684 OXA524684 PGW524684 PQS524684 QAO524684 QKK524684 QUG524684 REC524684 RNY524684 RXU524684 SHQ524684 SRM524684 TBI524684 TLE524684 TVA524684 UEW524684 UOS524684 UYO524684 VIK524684 VSG524684 WCC524684 WLY524684 WVU524684 M590220 JI590220 TE590220 ADA590220 AMW590220 AWS590220 BGO590220 BQK590220 CAG590220 CKC590220 CTY590220 DDU590220 DNQ590220 DXM590220 EHI590220 ERE590220 FBA590220 FKW590220 FUS590220 GEO590220 GOK590220 GYG590220 HIC590220 HRY590220 IBU590220 ILQ590220 IVM590220 JFI590220 JPE590220 JZA590220 KIW590220 KSS590220 LCO590220 LMK590220 LWG590220 MGC590220 MPY590220 MZU590220 NJQ590220 NTM590220 ODI590220 ONE590220 OXA590220 PGW590220 PQS590220 QAO590220 QKK590220 QUG590220 REC590220 RNY590220 RXU590220 SHQ590220 SRM590220 TBI590220 TLE590220 TVA590220 UEW590220 UOS590220 UYO590220 VIK590220 VSG590220 WCC590220 WLY590220 WVU590220 M655756 JI655756 TE655756 ADA655756 AMW655756 AWS655756 BGO655756 BQK655756 CAG655756 CKC655756 CTY655756 DDU655756 DNQ655756 DXM655756 EHI655756 ERE655756 FBA655756 FKW655756 FUS655756 GEO655756 GOK655756 GYG655756 HIC655756 HRY655756 IBU655756 ILQ655756 IVM655756 JFI655756 JPE655756 JZA655756 KIW655756 KSS655756 LCO655756 LMK655756 LWG655756 MGC655756 MPY655756 MZU655756 NJQ655756 NTM655756 ODI655756 ONE655756 OXA655756 PGW655756 PQS655756 QAO655756 QKK655756 QUG655756 REC655756 RNY655756 RXU655756 SHQ655756 SRM655756 TBI655756 TLE655756 TVA655756 UEW655756 UOS655756 UYO655756 VIK655756 VSG655756 WCC655756 WLY655756 WVU655756 M721292 JI721292 TE721292 ADA721292 AMW721292 AWS721292 BGO721292 BQK721292 CAG721292 CKC721292 CTY721292 DDU721292 DNQ721292 DXM721292 EHI721292 ERE721292 FBA721292 FKW721292 FUS721292 GEO721292 GOK721292 GYG721292 HIC721292 HRY721292 IBU721292 ILQ721292 IVM721292 JFI721292 JPE721292 JZA721292 KIW721292 KSS721292 LCO721292 LMK721292 LWG721292 MGC721292 MPY721292 MZU721292 NJQ721292 NTM721292 ODI721292 ONE721292 OXA721292 PGW721292 PQS721292 QAO721292 QKK721292 QUG721292 REC721292 RNY721292 RXU721292 SHQ721292 SRM721292 TBI721292 TLE721292 TVA721292 UEW721292 UOS721292 UYO721292 VIK721292 VSG721292 WCC721292 WLY721292 WVU721292 M786828 JI786828 TE786828 ADA786828 AMW786828 AWS786828 BGO786828 BQK786828 CAG786828 CKC786828 CTY786828 DDU786828 DNQ786828 DXM786828 EHI786828 ERE786828 FBA786828 FKW786828 FUS786828 GEO786828 GOK786828 GYG786828 HIC786828 HRY786828 IBU786828 ILQ786828 IVM786828 JFI786828 JPE786828 JZA786828 KIW786828 KSS786828 LCO786828 LMK786828 LWG786828 MGC786828 MPY786828 MZU786828 NJQ786828 NTM786828 ODI786828 ONE786828 OXA786828 PGW786828 PQS786828 QAO786828 QKK786828 QUG786828 REC786828 RNY786828 RXU786828 SHQ786828 SRM786828 TBI786828 TLE786828 TVA786828 UEW786828 UOS786828 UYO786828 VIK786828 VSG786828 WCC786828 WLY786828 WVU786828 M852364 JI852364 TE852364 ADA852364 AMW852364 AWS852364 BGO852364 BQK852364 CAG852364 CKC852364 CTY852364 DDU852364 DNQ852364 DXM852364 EHI852364 ERE852364 FBA852364 FKW852364 FUS852364 GEO852364 GOK852364 GYG852364 HIC852364 HRY852364 IBU852364 ILQ852364 IVM852364 JFI852364 JPE852364 JZA852364 KIW852364 KSS852364 LCO852364 LMK852364 LWG852364 MGC852364 MPY852364 MZU852364 NJQ852364 NTM852364 ODI852364 ONE852364 OXA852364 PGW852364 PQS852364 QAO852364 QKK852364 QUG852364 REC852364 RNY852364 RXU852364 SHQ852364 SRM852364 TBI852364 TLE852364 TVA852364 UEW852364 UOS852364 UYO852364 VIK852364 VSG852364 WCC852364 WLY852364 WVU852364 M917900 JI917900 TE917900 ADA917900 AMW917900 AWS917900 BGO917900 BQK917900 CAG917900 CKC917900 CTY917900 DDU917900 DNQ917900 DXM917900 EHI917900 ERE917900 FBA917900 FKW917900 FUS917900 GEO917900 GOK917900 GYG917900 HIC917900 HRY917900 IBU917900 ILQ917900 IVM917900 JFI917900 JPE917900 JZA917900 KIW917900 KSS917900 LCO917900 LMK917900 LWG917900 MGC917900 MPY917900 MZU917900 NJQ917900 NTM917900 ODI917900 ONE917900 OXA917900 PGW917900 PQS917900 QAO917900 QKK917900 QUG917900 REC917900 RNY917900 RXU917900 SHQ917900 SRM917900 TBI917900 TLE917900 TVA917900 UEW917900 UOS917900 UYO917900 VIK917900 VSG917900 WCC917900 WLY917900 WVU917900 M983436 JI983436 TE983436 ADA983436 AMW983436 AWS983436 BGO983436 BQK983436 CAG983436 CKC983436 CTY983436 DDU983436 DNQ983436 DXM983436 EHI983436 ERE983436 FBA983436 FKW983436 FUS983436 GEO983436 GOK983436 GYG983436 HIC983436 HRY983436 IBU983436 ILQ983436 IVM983436 JFI983436 JPE983436 JZA983436 KIW983436 KSS983436 LCO983436 LMK983436 LWG983436 MGC983436 MPY983436 MZU983436 NJQ983436 NTM983436 ODI983436 ONE983436 OXA983436 PGW983436 PQS983436 QAO983436 QKK983436 QUG983436 REC983436 RNY983436 RXU983436 SHQ983436 SRM983436 TBI983436 TLE983436 TVA983436 UEW983436 UOS983436 UYO983436 VIK983436 VSG983436 WCC983436 WLY983436 WVU983436" xr:uid="{CBAD3D20-BD84-4C85-BC31-508F9FBA4F7B}">
      <formula1>"東近江市,彦根市,愛荘町,長浜市,多賀町,"</formula1>
    </dataValidation>
  </dataValidations>
  <pageMargins left="0.75" right="0.75" top="1" bottom="1" header="0.51111111111111107" footer="0.51111111111111107"/>
  <pageSetup paperSize="9" firstPageNumber="4294963191" orientation="portrait"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3:H96"/>
  <sheetViews>
    <sheetView topLeftCell="A61" workbookViewId="0">
      <selection activeCell="K99" sqref="K99"/>
    </sheetView>
  </sheetViews>
  <sheetFormatPr defaultRowHeight="13.5"/>
  <sheetData>
    <row r="23" spans="1:8">
      <c r="A23" s="809" t="s">
        <v>1429</v>
      </c>
      <c r="B23" s="809"/>
      <c r="C23" s="809"/>
      <c r="D23" s="809"/>
      <c r="E23" s="809"/>
      <c r="F23" s="809"/>
      <c r="G23" s="809"/>
      <c r="H23" s="809"/>
    </row>
    <row r="24" spans="1:8">
      <c r="A24" s="809"/>
      <c r="B24" s="809"/>
      <c r="C24" s="809"/>
      <c r="D24" s="809"/>
      <c r="E24" s="809"/>
      <c r="F24" s="809"/>
      <c r="G24" s="809"/>
      <c r="H24" s="809"/>
    </row>
    <row r="47" spans="1:8">
      <c r="A47" s="810" t="s">
        <v>1428</v>
      </c>
      <c r="B47" s="810"/>
      <c r="C47" s="810"/>
      <c r="D47" s="810"/>
      <c r="E47" s="810"/>
      <c r="F47" s="810"/>
      <c r="G47" s="810"/>
      <c r="H47" s="810"/>
    </row>
    <row r="48" spans="1:8">
      <c r="A48" s="810"/>
      <c r="B48" s="810"/>
      <c r="C48" s="810"/>
      <c r="D48" s="810"/>
      <c r="E48" s="810"/>
      <c r="F48" s="810"/>
      <c r="G48" s="810"/>
      <c r="H48" s="810"/>
    </row>
    <row r="49" spans="1:8">
      <c r="A49" s="810"/>
      <c r="B49" s="810"/>
      <c r="C49" s="810"/>
      <c r="D49" s="810"/>
      <c r="E49" s="810"/>
      <c r="F49" s="810"/>
      <c r="G49" s="810"/>
      <c r="H49" s="810"/>
    </row>
    <row r="70" spans="1:8">
      <c r="A70" s="810" t="s">
        <v>1426</v>
      </c>
      <c r="B70" s="810"/>
      <c r="C70" s="810"/>
      <c r="D70" s="810"/>
      <c r="E70" s="810"/>
      <c r="F70" s="810"/>
      <c r="G70" s="810"/>
      <c r="H70" s="810"/>
    </row>
    <row r="71" spans="1:8">
      <c r="A71" s="810"/>
      <c r="B71" s="810"/>
      <c r="C71" s="810"/>
      <c r="D71" s="810"/>
      <c r="E71" s="810"/>
      <c r="F71" s="810"/>
      <c r="G71" s="810"/>
      <c r="H71" s="810"/>
    </row>
    <row r="72" spans="1:8">
      <c r="A72" s="810"/>
      <c r="B72" s="810"/>
      <c r="C72" s="810"/>
      <c r="D72" s="810"/>
      <c r="E72" s="810"/>
      <c r="F72" s="810"/>
      <c r="G72" s="810"/>
      <c r="H72" s="810"/>
    </row>
    <row r="95" spans="1:8">
      <c r="A95" s="810" t="s">
        <v>1427</v>
      </c>
      <c r="B95" s="810"/>
      <c r="C95" s="810"/>
      <c r="D95" s="810"/>
      <c r="E95" s="810"/>
      <c r="F95" s="810"/>
      <c r="G95" s="810"/>
      <c r="H95" s="810"/>
    </row>
    <row r="96" spans="1:8">
      <c r="A96" s="810"/>
      <c r="B96" s="810"/>
      <c r="C96" s="810"/>
      <c r="D96" s="810"/>
      <c r="E96" s="810"/>
      <c r="F96" s="810"/>
      <c r="G96" s="810"/>
      <c r="H96" s="810"/>
    </row>
  </sheetData>
  <mergeCells count="4">
    <mergeCell ref="A23:H24"/>
    <mergeCell ref="A47:H49"/>
    <mergeCell ref="A70:H72"/>
    <mergeCell ref="A95:H96"/>
  </mergeCells>
  <phoneticPr fontId="4"/>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3.5"/>
  <sheetData/>
  <phoneticPr fontId="4"/>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結果</vt:lpstr>
      <vt:lpstr>メンバー表</vt:lpstr>
      <vt:lpstr>歴代入賞チーム</vt:lpstr>
      <vt:lpstr>登録ナンバー</vt:lpstr>
      <vt:lpstr>写真集</vt:lpstr>
      <vt:lpstr>Sheet3</vt:lpstr>
      <vt:lpstr>登録ナンバー!Print_Area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川並和之</dc:creator>
  <cp:lastModifiedBy>kawanamikazuyuki</cp:lastModifiedBy>
  <cp:lastPrinted>2020-11-08T10:45:23Z</cp:lastPrinted>
  <dcterms:created xsi:type="dcterms:W3CDTF">2012-02-13T23:16:57Z</dcterms:created>
  <dcterms:modified xsi:type="dcterms:W3CDTF">2020-11-09T11:26:24Z</dcterms:modified>
</cp:coreProperties>
</file>