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Sheet1" sheetId="10" r:id="rId10"/>
    <sheet name="0" sheetId="11" state="hidden" r:id="rId11"/>
    <sheet name="メンバー" sheetId="12" state="hidden" r:id="rId12"/>
    <sheet name="互換性レポート" sheetId="13" state="hidden" r:id="rId13"/>
  </sheets>
  <externalReferences>
    <externalReference r:id="rId16"/>
  </externalReferences>
  <definedNames>
    <definedName name="ExternalData_1" localSheetId="4">'歴代入賞者'!$A$1:$J$70</definedName>
    <definedName name="_xlnm.Print_Area" localSheetId="10">'0'!$A$482:$C$556</definedName>
  </definedNames>
  <calcPr fullCalcOnLoad="1"/>
</workbook>
</file>

<file path=xl/sharedStrings.xml><?xml version="1.0" encoding="utf-8"?>
<sst xmlns="http://schemas.openxmlformats.org/spreadsheetml/2006/main" count="7233" uniqueCount="2473">
  <si>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</si>
  <si>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</si>
  <si>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</si>
  <si>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</si>
  <si>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</si>
  <si>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</si>
  <si>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</si>
  <si>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</si>
  <si>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</si>
  <si>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</si>
  <si>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</si>
  <si>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</si>
  <si>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</si>
  <si>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</si>
  <si>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</si>
  <si>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</si>
  <si>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</si>
  <si>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</si>
  <si>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</si>
  <si>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</si>
  <si>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</si>
  <si>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</si>
  <si>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</si>
  <si>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</si>
  <si>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</si>
  <si>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</si>
  <si>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</si>
  <si>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</si>
  <si>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</si>
  <si>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</si>
  <si>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</si>
  <si>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</si>
  <si>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</si>
  <si>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</si>
  <si>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</si>
  <si>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</si>
  <si>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</si>
  <si>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</si>
  <si>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</si>
  <si>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</si>
  <si>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</si>
  <si>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</si>
  <si>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</si>
  <si>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</si>
  <si>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</si>
  <si>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</si>
  <si>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</si>
  <si>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</si>
  <si>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</si>
  <si>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</si>
  <si>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</si>
  <si>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</si>
  <si>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</si>
  <si>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</si>
  <si>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</si>
  <si>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</si>
  <si>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</si>
  <si>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</si>
  <si>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</si>
  <si>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</si>
  <si>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</si>
  <si>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</si>
  <si>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</si>
  <si>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</si>
  <si>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</si>
  <si>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</si>
  <si>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</si>
  <si>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</si>
  <si>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</si>
  <si>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</si>
  <si>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</si>
  <si>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</si>
  <si>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</si>
  <si>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</si>
  <si>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</si>
  <si>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</si>
  <si>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</si>
  <si>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</si>
  <si>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</si>
  <si>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</si>
  <si>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</si>
  <si>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</si>
  <si>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</si>
  <si>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</si>
  <si>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</si>
  <si>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</si>
  <si>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</si>
  <si>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</si>
  <si>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</si>
  <si>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</si>
  <si>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</si>
  <si>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</si>
  <si>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</si>
  <si>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ジュニア</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</si>
  <si>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</si>
  <si>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</si>
  <si>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</si>
  <si>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</si>
  <si>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</si>
  <si>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</si>
  <si>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</si>
  <si>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</si>
  <si>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</si>
  <si>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</si>
  <si>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</si>
  <si>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</si>
  <si>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</si>
  <si>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</si>
  <si>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</si>
  <si>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</si>
  <si>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</si>
  <si>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</si>
  <si>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</si>
  <si>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</si>
  <si>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</si>
  <si>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</si>
  <si>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</si>
  <si>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</si>
  <si>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</si>
  <si>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</si>
  <si>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</si>
  <si>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</si>
  <si>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</si>
  <si>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</si>
  <si>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</si>
  <si>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</si>
  <si>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</si>
  <si>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</si>
  <si>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</si>
  <si>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</si>
  <si>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</si>
  <si>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</si>
  <si>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</si>
  <si>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</si>
  <si>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</si>
  <si>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</si>
  <si>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</si>
  <si>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</si>
  <si>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</si>
  <si>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</si>
  <si>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</si>
  <si>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</si>
  <si>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</si>
  <si>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</si>
  <si>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</si>
  <si>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</si>
  <si>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</si>
  <si>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</si>
  <si>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</si>
  <si>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</si>
  <si>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</si>
  <si>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</si>
  <si>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</si>
  <si>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</si>
  <si>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</si>
  <si>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</si>
  <si>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</si>
  <si>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</si>
  <si>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</si>
  <si>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</si>
  <si>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</si>
  <si>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</si>
  <si>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</si>
  <si>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</si>
  <si>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</si>
  <si>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</si>
  <si>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</si>
  <si>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</si>
  <si>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</si>
  <si>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</si>
  <si>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</si>
  <si>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</si>
  <si>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</si>
  <si>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</si>
  <si>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</si>
  <si>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</si>
  <si>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</si>
  <si>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</si>
  <si>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</si>
  <si>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</si>
  <si>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</si>
  <si>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</si>
  <si>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</si>
  <si>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</si>
  <si>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</si>
  <si>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</si>
  <si>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</si>
  <si>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</si>
  <si>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</si>
  <si>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</si>
  <si>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</si>
  <si>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</si>
  <si>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</si>
  <si>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</si>
  <si>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</si>
  <si>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</si>
  <si>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</si>
  <si>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</si>
  <si>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</si>
  <si>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</si>
  <si>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</si>
  <si>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</si>
  <si>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</si>
  <si>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</si>
  <si>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</si>
  <si>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</si>
  <si>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</si>
  <si>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</si>
  <si>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</si>
  <si>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</si>
  <si>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</si>
  <si>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</si>
  <si>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</si>
  <si>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</si>
  <si>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</si>
  <si>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</si>
  <si>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</si>
  <si>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</si>
  <si>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</si>
  <si>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</si>
  <si>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</si>
  <si>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</si>
  <si>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</si>
  <si>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</si>
  <si>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</si>
  <si>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</si>
  <si>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</si>
  <si>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</si>
  <si>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</si>
  <si>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</si>
  <si>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</si>
  <si>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</si>
  <si>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</si>
  <si>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</si>
  <si>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</si>
  <si>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</si>
  <si>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</si>
  <si>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</si>
  <si>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</si>
  <si>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</si>
  <si>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</si>
  <si>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</si>
  <si>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</si>
  <si>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</si>
  <si>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</si>
  <si>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</si>
  <si>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</si>
  <si>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</si>
  <si>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</si>
  <si>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</si>
  <si>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</si>
  <si>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</si>
  <si>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</si>
  <si>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</si>
  <si>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</si>
  <si>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</si>
  <si>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</si>
  <si>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</si>
  <si>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</si>
  <si>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</si>
  <si>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</si>
  <si>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</si>
  <si>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</si>
  <si>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</si>
  <si>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</si>
  <si>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</si>
  <si>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</si>
  <si>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</si>
  <si>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</si>
  <si>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</si>
  <si>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</si>
  <si>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</si>
  <si>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</si>
  <si>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</si>
  <si>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</si>
  <si>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</si>
  <si>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</si>
  <si>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</si>
  <si>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</si>
  <si>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</si>
  <si>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</si>
  <si>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</si>
  <si>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</si>
  <si>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</si>
  <si>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</si>
  <si>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</si>
  <si>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</si>
  <si>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</si>
  <si>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</si>
  <si>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</si>
  <si>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</si>
  <si>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</si>
  <si>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</si>
  <si>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</si>
  <si>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</si>
  <si>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</si>
  <si>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</si>
  <si>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</si>
  <si>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</si>
  <si>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</si>
  <si>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</si>
  <si>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</si>
  <si>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</si>
  <si>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</si>
  <si>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</si>
  <si>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</si>
  <si>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</si>
  <si>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</si>
  <si>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</si>
  <si>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</si>
  <si>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</si>
  <si>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</si>
  <si>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</si>
  <si>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</si>
  <si>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</si>
  <si>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</si>
  <si>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</si>
  <si>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</si>
  <si>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</si>
  <si>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</si>
  <si>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</si>
  <si>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</si>
  <si>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</si>
  <si>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</si>
  <si>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</si>
  <si>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</si>
  <si>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</si>
  <si>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</si>
  <si>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</si>
  <si>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</si>
  <si>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</si>
  <si>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</si>
  <si>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</si>
  <si>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</si>
  <si>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</si>
  <si>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</si>
  <si>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</si>
  <si>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</si>
  <si>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</si>
  <si>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</si>
  <si>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</si>
  <si>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</si>
  <si>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</si>
  <si>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</si>
  <si>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</si>
  <si>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</si>
  <si>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</si>
  <si>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</si>
  <si>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</si>
  <si>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</si>
  <si>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</si>
  <si>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</si>
  <si>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</si>
  <si>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</si>
  <si>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</si>
  <si>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</si>
  <si>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</si>
  <si>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</si>
  <si>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</si>
  <si>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</si>
  <si>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</si>
  <si>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</si>
  <si>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</si>
  <si>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</si>
  <si>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</si>
  <si>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</si>
  <si>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</si>
  <si>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</si>
  <si>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</si>
  <si>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</si>
  <si>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</si>
  <si>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</si>
  <si>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</si>
  <si>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</si>
  <si>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</si>
  <si>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</si>
  <si>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</si>
  <si>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</si>
  <si>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</si>
  <si>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</si>
  <si>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</si>
  <si>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</si>
  <si>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</si>
  <si>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</si>
  <si>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</si>
  <si>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</si>
  <si>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</si>
  <si>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</si>
  <si>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</si>
  <si>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</si>
  <si>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</si>
  <si>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</si>
  <si>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</si>
  <si>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</si>
  <si>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</si>
  <si>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</si>
  <si>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</si>
  <si>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</si>
  <si>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</si>
  <si>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</si>
  <si>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</si>
  <si>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</si>
  <si>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</si>
  <si>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</si>
  <si>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</si>
  <si>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</si>
  <si>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</si>
  <si>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</si>
  <si>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</si>
  <si>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</si>
  <si>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</si>
  <si>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</si>
  <si>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</si>
  <si>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</si>
  <si>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</si>
  <si>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</si>
  <si>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</si>
  <si>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</si>
  <si>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</si>
  <si>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</si>
  <si>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</si>
  <si>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</si>
  <si>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</si>
  <si>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</si>
  <si>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</si>
  <si>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</si>
  <si>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</si>
  <si>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</si>
  <si>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</si>
  <si>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</si>
  <si>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</si>
  <si>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</si>
  <si>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</si>
  <si>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</si>
  <si>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</si>
  <si>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</si>
  <si>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</si>
  <si>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</si>
  <si>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</si>
  <si>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</si>
  <si>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</si>
  <si>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</si>
  <si>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</si>
  <si>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</si>
  <si>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</si>
  <si>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</si>
  <si>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</si>
  <si>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</si>
  <si>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</si>
  <si>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</si>
  <si>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</si>
  <si>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</si>
  <si>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</si>
  <si>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</si>
  <si>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</si>
  <si>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</si>
  <si>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</si>
  <si>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</si>
  <si>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</si>
  <si>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</si>
  <si>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</si>
  <si>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</si>
  <si>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</si>
  <si>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</si>
  <si>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</si>
  <si>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</si>
  <si>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</si>
  <si>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</si>
  <si>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</si>
  <si>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</si>
  <si>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</si>
  <si>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</si>
  <si>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</si>
  <si>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</si>
  <si>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</si>
  <si>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</si>
  <si>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</si>
  <si>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</si>
  <si>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</si>
  <si>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</si>
  <si>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</si>
  <si>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</si>
  <si>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</si>
  <si>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</si>
  <si>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</si>
  <si>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</si>
  <si>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</si>
  <si>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</si>
  <si>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</si>
  <si>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</si>
  <si>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</si>
  <si>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</si>
  <si>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</si>
  <si>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</si>
  <si>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</si>
  <si>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</si>
  <si>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</si>
  <si>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</si>
  <si>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</si>
  <si>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</si>
  <si>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</si>
  <si>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</si>
  <si>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</si>
  <si>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</si>
  <si>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</si>
  <si>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</si>
  <si>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</si>
  <si>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</si>
  <si>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</si>
  <si>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</si>
  <si>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</si>
  <si>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</si>
  <si>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</si>
  <si>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</si>
  <si>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</si>
  <si>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</si>
  <si>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</si>
  <si>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</si>
  <si>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</si>
  <si>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</si>
  <si>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</si>
  <si>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</si>
  <si>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</si>
  <si>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</si>
  <si>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</si>
  <si>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</si>
  <si>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</si>
  <si>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</si>
  <si>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</si>
  <si>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</si>
  <si>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</si>
  <si>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</si>
  <si>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</si>
  <si>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</si>
  <si>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</si>
  <si>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</si>
  <si>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</si>
  <si>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</si>
  <si>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</si>
  <si>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</si>
  <si>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</si>
  <si>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</si>
  <si>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</si>
  <si>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</si>
  <si>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</si>
  <si>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</si>
  <si>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</si>
  <si>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</si>
  <si>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</si>
  <si>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</si>
  <si>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</si>
  <si>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</si>
  <si>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</si>
  <si>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</si>
  <si>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</si>
  <si>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</si>
  <si>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</si>
  <si>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</si>
  <si>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</si>
  <si>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</si>
  <si>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</si>
  <si>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</si>
  <si>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</si>
  <si>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</si>
  <si>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</si>
  <si>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</si>
  <si>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</si>
  <si>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</si>
  <si>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</si>
  <si>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</si>
  <si>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</si>
  <si>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</si>
  <si>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</si>
  <si>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</si>
  <si>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</si>
  <si>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</si>
  <si>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</si>
  <si>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</si>
  <si>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</si>
  <si>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</si>
  <si>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</si>
  <si>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</si>
  <si>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</si>
  <si>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</si>
  <si>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</si>
  <si>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</si>
  <si>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</si>
  <si>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</si>
  <si>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</si>
  <si>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</si>
  <si>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</si>
  <si>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</si>
  <si>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</si>
  <si>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</si>
  <si>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</si>
  <si>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</si>
  <si>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</si>
  <si>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</si>
  <si>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</si>
  <si>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</si>
  <si>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</si>
  <si>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</si>
  <si>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</si>
  <si>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</si>
  <si>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</si>
  <si>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</si>
  <si>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</si>
  <si>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</si>
  <si>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</si>
  <si>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</si>
  <si>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</si>
  <si>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</si>
  <si>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</si>
  <si>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</si>
  <si>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</si>
  <si>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</si>
  <si>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</si>
  <si>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</si>
  <si>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</si>
  <si>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</si>
  <si>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</si>
  <si>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</si>
  <si>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</si>
  <si>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</si>
  <si>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</si>
  <si>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</si>
  <si>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</si>
  <si>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</si>
  <si>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</si>
  <si>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</si>
  <si>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</si>
  <si>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</si>
  <si>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</si>
  <si>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</si>
  <si>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</si>
  <si>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</si>
  <si>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</si>
  <si>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</si>
  <si>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</si>
  <si>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</si>
  <si>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</si>
  <si>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</si>
  <si>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</si>
  <si>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</si>
  <si>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</si>
  <si>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</si>
  <si>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</si>
  <si>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</si>
  <si>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</si>
  <si>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</si>
  <si>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</si>
  <si>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</si>
  <si>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</si>
  <si>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</si>
  <si>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</si>
  <si>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</si>
  <si>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</si>
  <si>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</si>
  <si>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</si>
  <si>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</si>
  <si>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</si>
  <si>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</si>
  <si>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</si>
  <si>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</si>
  <si>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</si>
  <si>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</si>
  <si>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</si>
  <si>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</si>
  <si>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</si>
  <si>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</si>
  <si>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</si>
  <si>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</si>
  <si>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</si>
  <si>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</si>
  <si>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</si>
  <si>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</si>
  <si>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</si>
  <si>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</si>
  <si>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</si>
  <si>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</si>
  <si>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</si>
  <si>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</si>
  <si>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</si>
  <si>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</si>
  <si>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</si>
  <si>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</si>
  <si>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</si>
  <si>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</si>
  <si>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</si>
  <si>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</si>
  <si>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</si>
  <si>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</si>
  <si>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</si>
  <si>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</si>
  <si>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</si>
  <si>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</si>
  <si>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</si>
  <si>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</si>
  <si>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</si>
  <si>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</si>
  <si>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</si>
  <si>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</si>
  <si>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</si>
  <si>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</si>
  <si>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</si>
  <si>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</si>
  <si>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</si>
  <si>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</si>
  <si>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</si>
  <si>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</si>
  <si>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</si>
  <si>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</si>
  <si>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</si>
  <si>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</si>
  <si>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</si>
  <si>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</si>
  <si>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</si>
  <si>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</si>
  <si>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</si>
  <si>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</si>
  <si>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</si>
  <si>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</si>
  <si>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</si>
  <si>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</si>
  <si>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</si>
  <si>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</si>
  <si>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</si>
  <si>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</si>
  <si>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</si>
  <si>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</si>
  <si>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</si>
  <si>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</si>
  <si>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</si>
  <si>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</si>
  <si>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</si>
  <si>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</si>
  <si>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</si>
  <si>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</si>
  <si>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</si>
  <si>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</si>
  <si>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</si>
  <si>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</si>
  <si>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</si>
  <si>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</si>
  <si>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</si>
  <si>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</si>
  <si>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</si>
  <si>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</si>
  <si>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</si>
  <si>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</si>
  <si>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</si>
  <si>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</si>
  <si>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</si>
  <si>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</si>
  <si>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</si>
  <si>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</si>
  <si>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</si>
  <si>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</si>
  <si>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</si>
  <si>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</si>
  <si>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</si>
  <si>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</si>
  <si>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</si>
  <si>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</si>
  <si>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</si>
  <si>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</si>
  <si>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</si>
  <si>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</si>
  <si>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</si>
  <si>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</si>
  <si>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</si>
  <si>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</si>
  <si>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</si>
  <si>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</si>
  <si>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</si>
  <si>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</si>
  <si>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</si>
  <si>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</si>
  <si>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</si>
  <si>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</si>
  <si>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</si>
  <si>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</si>
  <si>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</si>
  <si>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</si>
  <si>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</si>
  <si>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</si>
  <si>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</si>
  <si>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</si>
  <si>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</si>
  <si>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</si>
  <si>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</si>
  <si>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</si>
  <si>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</si>
  <si>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</si>
  <si>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</si>
  <si>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</si>
  <si>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</si>
  <si>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</si>
  <si>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</si>
  <si>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</si>
  <si>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</si>
  <si>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</si>
  <si>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</si>
  <si>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</si>
  <si>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</si>
  <si>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</si>
  <si>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</si>
  <si>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</si>
  <si>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</si>
  <si>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</si>
  <si>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</si>
  <si>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</si>
  <si>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</si>
  <si>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</si>
  <si>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</si>
  <si>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</si>
  <si>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</si>
  <si>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</si>
  <si>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</si>
  <si>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</si>
  <si>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</si>
  <si>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</si>
  <si>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</si>
  <si>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</si>
  <si>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</si>
  <si>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</si>
  <si>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</si>
  <si>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</si>
  <si>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</si>
  <si>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</si>
  <si>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</si>
  <si>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</si>
  <si>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</si>
  <si>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</si>
  <si>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</si>
  <si>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</si>
  <si>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</si>
  <si>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</si>
  <si>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</si>
  <si>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</si>
  <si>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</si>
  <si>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</si>
  <si>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</si>
  <si>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</si>
  <si>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</si>
  <si>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</si>
  <si>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</si>
  <si>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</si>
  <si>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</si>
  <si>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</si>
  <si>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</si>
  <si>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</si>
  <si>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</si>
  <si>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</si>
  <si>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</si>
  <si>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</si>
  <si>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</si>
  <si>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</si>
  <si>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</si>
  <si>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</si>
  <si>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</si>
  <si>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</si>
  <si>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</si>
  <si>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</si>
  <si>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</si>
  <si>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</si>
  <si>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</si>
  <si>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</si>
  <si>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</si>
  <si>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</si>
  <si>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</si>
  <si>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</si>
  <si>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</si>
  <si>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</si>
  <si>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</si>
  <si>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</si>
  <si>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</si>
  <si>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</si>
  <si>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</si>
  <si>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</si>
  <si>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</si>
  <si>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</si>
  <si>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</si>
  <si>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</si>
  <si>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</si>
  <si>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</si>
  <si>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</si>
  <si>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</si>
  <si>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</si>
  <si>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</si>
  <si>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</si>
  <si>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</si>
  <si>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</si>
  <si>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</si>
  <si>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</si>
  <si>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</si>
  <si>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</si>
  <si>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</si>
  <si>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</si>
  <si>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</si>
  <si>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</si>
  <si>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</si>
  <si>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</si>
  <si>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</si>
  <si>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</si>
  <si>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</si>
  <si>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</si>
  <si>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</si>
  <si>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</si>
  <si>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</si>
  <si>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</si>
  <si>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</si>
  <si>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</si>
  <si>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</si>
  <si>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</si>
  <si>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</si>
  <si>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</si>
  <si>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</si>
  <si>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</si>
  <si>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</si>
  <si>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</si>
  <si>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</si>
  <si>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</si>
  <si>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</si>
  <si>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</si>
  <si>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</si>
  <si>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</si>
  <si>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</si>
  <si>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</si>
  <si>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</si>
  <si>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</si>
  <si>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</si>
  <si>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</si>
  <si>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</si>
  <si>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</si>
  <si>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</si>
  <si>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</si>
  <si>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</si>
  <si>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</si>
  <si>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</si>
  <si>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</si>
  <si>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</si>
  <si>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</si>
  <si>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</si>
  <si>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</si>
  <si>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</si>
  <si>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</si>
  <si>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</si>
  <si>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</si>
  <si>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</si>
  <si>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</si>
  <si>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</si>
  <si>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</si>
  <si>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</si>
  <si>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</si>
  <si>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</si>
  <si>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</si>
  <si>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</si>
  <si>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</si>
  <si>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</si>
  <si>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</si>
  <si>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</si>
  <si>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</si>
  <si>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</si>
  <si>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</si>
  <si>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</si>
  <si>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</si>
  <si>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</si>
  <si>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</si>
  <si>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</si>
  <si>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</si>
  <si>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</si>
  <si>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</si>
  <si>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</si>
  <si>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</si>
  <si>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</si>
  <si>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</si>
  <si>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</si>
  <si>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</si>
  <si>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</si>
  <si>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</si>
  <si>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</si>
  <si>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</si>
  <si>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</si>
  <si>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</si>
  <si>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</si>
  <si>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</si>
  <si>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</si>
  <si>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</si>
  <si>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</si>
  <si>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</si>
  <si>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</si>
  <si>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</si>
  <si>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</si>
  <si>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</si>
  <si>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</si>
  <si>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</si>
  <si>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</si>
  <si>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</si>
  <si>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</si>
  <si>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</si>
  <si>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</si>
  <si>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</si>
  <si>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</si>
  <si>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</si>
  <si>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</si>
  <si>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</si>
  <si>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</si>
  <si>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</si>
  <si>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</si>
  <si>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</si>
  <si>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</si>
  <si>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</si>
  <si>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</si>
  <si>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</si>
  <si>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</si>
  <si>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</si>
  <si>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</si>
  <si>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</si>
  <si>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</si>
  <si>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</si>
  <si>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</si>
  <si>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</si>
  <si>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</si>
  <si>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</si>
  <si>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</si>
  <si>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</si>
  <si>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</si>
  <si>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</si>
  <si>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</si>
  <si>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</si>
  <si>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</si>
  <si>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</si>
  <si>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</si>
  <si>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</si>
  <si>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</si>
  <si>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</si>
  <si>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</si>
  <si>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</si>
  <si>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</si>
  <si>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</si>
  <si>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</si>
  <si>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</si>
  <si>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</si>
  <si>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</si>
  <si>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</si>
  <si>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</si>
  <si>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</si>
  <si>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</si>
  <si>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</si>
  <si>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</si>
  <si>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</si>
  <si>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</si>
  <si>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</si>
  <si>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</si>
  <si>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</si>
  <si>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</si>
  <si>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</si>
  <si>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</si>
  <si>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</si>
  <si>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</si>
  <si>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</si>
  <si>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</si>
  <si>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</si>
  <si>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</si>
  <si>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</si>
  <si>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</si>
  <si>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</si>
  <si>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</si>
  <si>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</si>
  <si>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</si>
  <si>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</si>
  <si>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</si>
  <si>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</si>
  <si>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</si>
  <si>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</si>
  <si>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</si>
  <si>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</si>
  <si>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</si>
  <si>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</si>
  <si>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</si>
  <si>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</si>
  <si>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</si>
  <si>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</si>
  <si>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</si>
  <si>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</si>
  <si>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</si>
  <si>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</si>
  <si>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</si>
  <si>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</si>
  <si>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</si>
  <si>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</si>
  <si>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</si>
  <si>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</si>
  <si>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</si>
  <si>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</si>
  <si>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</si>
  <si>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</si>
  <si>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</si>
  <si>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</si>
  <si>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</si>
  <si>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</si>
  <si>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</si>
  <si>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</si>
  <si>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</si>
  <si>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</si>
  <si>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</si>
  <si>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</si>
  <si>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</si>
  <si>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</si>
  <si>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</si>
  <si>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</si>
  <si>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</si>
  <si>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</si>
  <si>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</si>
  <si>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</si>
  <si>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</si>
  <si>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</si>
  <si>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</si>
  <si>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</si>
  <si>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</si>
  <si>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</si>
  <si>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</si>
  <si>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</si>
  <si>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</si>
  <si>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</si>
  <si>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</si>
  <si>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</si>
  <si>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</si>
  <si>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</si>
  <si>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</si>
  <si>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</si>
  <si>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</si>
  <si>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</si>
  <si>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</si>
  <si>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</si>
  <si>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</si>
  <si>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</si>
  <si>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</si>
  <si>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</si>
  <si>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</si>
  <si>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</si>
  <si>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</si>
  <si>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</si>
  <si>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</si>
  <si>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</si>
  <si>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</si>
  <si>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</si>
  <si>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</si>
  <si>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</si>
  <si>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</si>
  <si>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</si>
  <si>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</si>
  <si>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</si>
  <si>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</si>
  <si>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</si>
  <si>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</si>
  <si>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</si>
  <si>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</si>
  <si>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</si>
  <si>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</si>
  <si>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</si>
  <si>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</si>
  <si>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</si>
  <si>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</si>
  <si>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</si>
  <si>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</si>
  <si>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</si>
  <si>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</si>
  <si>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</si>
  <si>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</si>
  <si>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</si>
  <si>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</si>
  <si>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</si>
  <si>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</si>
  <si>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</si>
  <si>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</si>
  <si>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</si>
  <si>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</si>
  <si>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</si>
  <si>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</si>
  <si>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</si>
  <si>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</si>
  <si>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</si>
  <si>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</si>
  <si>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</si>
  <si>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</si>
  <si>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</si>
  <si>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</si>
  <si>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</si>
  <si>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</si>
  <si>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</si>
  <si>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</si>
  <si>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</si>
  <si>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</si>
  <si>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</si>
  <si>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</si>
  <si>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</si>
  <si>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</si>
  <si>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</si>
  <si>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</si>
  <si>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</si>
  <si>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</si>
  <si>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</si>
  <si>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</si>
  <si>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</si>
  <si>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</si>
  <si>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</si>
  <si>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</si>
  <si>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</si>
  <si>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</si>
  <si>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</si>
  <si>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</si>
  <si>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</si>
  <si>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</si>
  <si>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</si>
  <si>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</si>
  <si>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</si>
  <si>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</si>
  <si>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</si>
  <si>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</si>
  <si>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</si>
  <si>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</si>
  <si>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</si>
  <si>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</si>
  <si>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</si>
  <si>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</si>
  <si>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</si>
  <si>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</si>
  <si>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</si>
  <si>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</si>
  <si>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</si>
  <si>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</si>
  <si>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</si>
  <si>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</si>
  <si>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</si>
  <si>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</si>
  <si>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</si>
  <si>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</si>
  <si>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</si>
  <si>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</si>
  <si>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</si>
  <si>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</si>
  <si>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</si>
  <si>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</si>
  <si>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</si>
  <si>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</si>
  <si>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</si>
  <si>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</si>
  <si>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</si>
  <si>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</si>
  <si>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</si>
  <si>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</si>
  <si>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</si>
  <si>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</si>
  <si>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</si>
  <si>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</si>
  <si>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</si>
  <si>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</si>
  <si>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</si>
  <si>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</si>
  <si>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</si>
  <si>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</si>
  <si>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</si>
  <si>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</si>
  <si>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</si>
  <si>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</si>
  <si>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</si>
  <si>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</si>
  <si>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</si>
  <si>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</si>
  <si>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</si>
  <si>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</si>
  <si>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</si>
  <si>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</si>
  <si>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</si>
  <si>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</si>
  <si>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</si>
  <si>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</si>
  <si>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</si>
  <si>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</si>
  <si>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</si>
  <si>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</si>
  <si>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</si>
  <si>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</si>
  <si>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</si>
  <si>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</si>
  <si>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</si>
  <si>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</si>
  <si>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</si>
  <si>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</si>
  <si>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</si>
  <si>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</si>
  <si>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</si>
  <si>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</si>
  <si>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</si>
  <si>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</si>
  <si>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</si>
  <si>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</si>
  <si>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</si>
  <si>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</si>
  <si>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</si>
  <si>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</si>
  <si>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</si>
  <si>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</si>
  <si>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</si>
  <si>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</si>
  <si>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</si>
  <si>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</si>
  <si>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</si>
  <si>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</si>
  <si>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</si>
  <si>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</si>
  <si>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</si>
  <si>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</si>
  <si>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</si>
  <si>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</si>
  <si>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</si>
  <si>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</si>
  <si>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</si>
  <si>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</si>
  <si>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</si>
  <si>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</si>
  <si>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</si>
  <si>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</si>
  <si>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</si>
  <si>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</si>
  <si>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</si>
  <si>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</si>
  <si>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</si>
  <si>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</si>
  <si>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</si>
  <si>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</si>
  <si>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</si>
  <si>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</si>
  <si>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</si>
  <si>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</si>
  <si>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</si>
  <si>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</si>
  <si>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</si>
  <si>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</si>
  <si>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</si>
  <si>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</si>
  <si>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</si>
  <si>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</si>
  <si>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</si>
  <si>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</si>
  <si>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</si>
  <si>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</si>
  <si>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</si>
  <si>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</si>
  <si>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</si>
  <si>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</si>
  <si>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</si>
  <si>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</si>
  <si>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</si>
  <si>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</si>
  <si>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</si>
  <si>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</si>
  <si>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</si>
  <si>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</si>
  <si>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</si>
  <si>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</si>
  <si>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</si>
  <si>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</si>
  <si>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</si>
  <si>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</si>
  <si>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</si>
  <si>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</si>
  <si>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</si>
  <si>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</si>
  <si>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</si>
  <si>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</si>
  <si>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</si>
  <si>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</si>
  <si>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</si>
  <si>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</si>
  <si>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</si>
  <si>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</si>
  <si>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</si>
  <si>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</si>
  <si>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</si>
  <si>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</si>
  <si>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</si>
  <si>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</si>
  <si>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</si>
  <si>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</si>
  <si>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</si>
  <si>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</si>
  <si>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</si>
  <si>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</si>
  <si>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</si>
  <si>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</si>
  <si>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</si>
  <si>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</si>
  <si>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</si>
  <si>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</si>
  <si>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</si>
  <si>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</si>
  <si>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</si>
  <si>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</si>
  <si>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</si>
  <si>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</si>
  <si>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</si>
  <si>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</si>
  <si>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</si>
  <si>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</si>
  <si>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</si>
  <si>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</si>
  <si>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</si>
  <si>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</si>
  <si>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</si>
  <si>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</si>
  <si>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</si>
  <si>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</si>
  <si>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</si>
  <si>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</si>
  <si>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</si>
  <si>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</si>
  <si>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</si>
  <si>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</si>
  <si>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</si>
  <si>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</si>
  <si>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</si>
  <si>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</si>
  <si>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</si>
  <si>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</si>
  <si>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</si>
  <si>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</si>
  <si>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</si>
  <si>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</si>
  <si>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</si>
  <si>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</si>
  <si>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</si>
  <si>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</si>
  <si>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</si>
  <si>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</si>
  <si>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</si>
  <si>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</si>
  <si>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</si>
  <si>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</si>
  <si>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</si>
  <si>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</si>
  <si>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</si>
  <si>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</si>
  <si>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</si>
  <si>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</si>
  <si>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</si>
  <si>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</si>
  <si>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</si>
  <si>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</si>
  <si>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</si>
  <si>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</si>
  <si>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</si>
  <si>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</si>
  <si>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</si>
  <si>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</si>
  <si>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</si>
  <si>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</si>
  <si>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</si>
  <si>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</si>
  <si>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</si>
  <si>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</si>
  <si>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</si>
  <si>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</si>
  <si>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</si>
  <si>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</si>
  <si>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</si>
  <si>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</si>
  <si>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</si>
  <si>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</si>
  <si>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</si>
  <si>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</si>
  <si>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</si>
  <si>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</si>
  <si>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</si>
  <si>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</si>
  <si>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</si>
  <si>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</si>
  <si>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</si>
  <si>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</si>
  <si>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</si>
  <si>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</si>
  <si>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</si>
  <si>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</si>
  <si>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</si>
  <si>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</si>
  <si>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</si>
  <si>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</si>
  <si>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</si>
  <si>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</si>
  <si>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</si>
  <si>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</si>
  <si>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</si>
  <si>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</si>
  <si>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</si>
  <si>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</si>
  <si>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</si>
  <si>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</si>
  <si>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</si>
  <si>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</si>
  <si>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</si>
  <si>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</si>
  <si>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</si>
  <si>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</si>
  <si>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</si>
  <si>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</si>
  <si>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</si>
  <si>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</si>
  <si>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</si>
  <si>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</si>
  <si>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</si>
  <si>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</si>
  <si>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</si>
  <si>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</si>
  <si>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</si>
  <si>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</si>
  <si>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</si>
  <si>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</si>
  <si>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</si>
  <si>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</si>
  <si>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</si>
  <si>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</si>
  <si>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</si>
  <si>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</si>
  <si>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</si>
  <si>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</si>
  <si>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</si>
  <si>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</si>
  <si>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</si>
  <si>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</si>
  <si>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</si>
  <si>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</si>
  <si>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</si>
  <si>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</si>
  <si>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</si>
  <si>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</si>
  <si>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</si>
  <si>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</si>
  <si>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</si>
  <si>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</si>
  <si>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</si>
  <si>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</si>
  <si>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</si>
  <si>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</si>
  <si>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</si>
  <si>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</si>
  <si>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</si>
  <si>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</si>
  <si>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</si>
  <si>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</si>
  <si>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</si>
  <si>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</si>
  <si>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</si>
  <si>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</si>
  <si>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</si>
  <si>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</si>
  <si>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</si>
  <si>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</si>
  <si>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</si>
  <si>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</si>
  <si>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</si>
  <si>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</si>
  <si>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</si>
  <si>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</si>
  <si>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</si>
  <si>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</si>
  <si>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</si>
  <si>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</si>
  <si>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</si>
  <si>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</si>
  <si>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</si>
  <si>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</si>
  <si>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</si>
  <si>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</si>
  <si>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</si>
  <si>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</si>
  <si>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</si>
  <si>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</si>
  <si>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</si>
  <si>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</si>
  <si>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</si>
  <si>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</si>
  <si>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</si>
  <si>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</si>
  <si>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</si>
  <si>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</si>
  <si>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</si>
  <si>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</si>
  <si>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</si>
  <si>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</si>
  <si>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</si>
  <si>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</si>
  <si>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</si>
  <si>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</si>
  <si>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</si>
  <si>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</si>
  <si>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</si>
  <si>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</si>
  <si>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</si>
  <si>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</si>
  <si>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</si>
  <si>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</si>
  <si>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</si>
  <si>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</si>
  <si>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</si>
  <si>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</si>
  <si>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</si>
  <si>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</si>
  <si>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</si>
  <si>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</si>
  <si>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</si>
  <si>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</si>
  <si>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</si>
  <si>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</si>
  <si>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</si>
  <si>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</si>
  <si>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</si>
  <si>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</si>
  <si>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</si>
  <si>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</si>
  <si>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</si>
  <si>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</si>
  <si>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</si>
  <si>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</si>
  <si>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</si>
  <si>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</si>
  <si>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</si>
  <si>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</si>
  <si>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</si>
  <si>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</si>
  <si>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</si>
  <si>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</si>
  <si>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</si>
  <si>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</si>
  <si>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</si>
  <si>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</si>
  <si>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</si>
  <si>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</si>
  <si>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</si>
  <si>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</si>
  <si>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</si>
  <si>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</si>
  <si>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</si>
  <si>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</si>
  <si>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</si>
  <si>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</si>
  <si>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</si>
  <si>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</si>
  <si>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</si>
  <si>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</si>
  <si>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</si>
  <si>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</si>
  <si>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</si>
  <si>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</si>
  <si>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</si>
  <si>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</si>
  <si>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</si>
  <si>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</si>
  <si>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</si>
  <si>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</si>
  <si>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</si>
  <si>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</si>
  <si>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</si>
  <si>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</si>
  <si>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</si>
  <si>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</si>
  <si>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</si>
  <si>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</si>
  <si>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</si>
  <si>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</si>
  <si>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</si>
  <si>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</si>
  <si>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</si>
  <si>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</si>
  <si>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</si>
  <si>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</si>
  <si>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</si>
  <si>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</si>
  <si>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</si>
  <si>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</si>
  <si>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</si>
  <si>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</si>
  <si>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</si>
  <si>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</si>
  <si>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</si>
  <si>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</si>
  <si>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</si>
  <si>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</si>
  <si>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</si>
  <si>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</si>
  <si>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</si>
  <si>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</si>
  <si>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</si>
  <si>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</si>
  <si>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</si>
  <si>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</si>
  <si>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</si>
  <si>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</si>
  <si>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</si>
  <si>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</si>
  <si>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</si>
  <si>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</si>
  <si>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</si>
  <si>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</si>
  <si>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</si>
  <si>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</si>
  <si>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</si>
  <si>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</si>
  <si>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</si>
  <si>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</si>
  <si>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</si>
  <si>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</si>
  <si>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</si>
  <si>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</si>
  <si>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</si>
  <si>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</si>
  <si>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</si>
  <si>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</si>
  <si>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</si>
  <si>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</si>
  <si>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</si>
  <si>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</si>
  <si>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</si>
  <si>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</si>
  <si>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</si>
  <si>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</si>
  <si>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</si>
  <si>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</si>
  <si>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</si>
  <si>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</si>
  <si>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</si>
  <si>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</si>
  <si>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</si>
  <si>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</si>
  <si>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</si>
  <si>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</si>
  <si>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</si>
  <si>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</si>
  <si>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</si>
  <si>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</si>
  <si>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</si>
  <si>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</si>
  <si>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</si>
  <si>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</si>
  <si>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</si>
  <si>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</si>
  <si>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</si>
  <si>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</si>
  <si>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</si>
  <si>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</si>
  <si>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</si>
  <si>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</si>
  <si>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</si>
  <si>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</si>
  <si>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</si>
  <si>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</si>
  <si>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</si>
  <si>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</si>
  <si>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</si>
  <si>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</si>
  <si>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</si>
  <si>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</si>
  <si>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</si>
  <si>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</si>
  <si>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</si>
  <si>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</si>
  <si>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</si>
  <si>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</si>
  <si>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</si>
  <si>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</si>
  <si>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</si>
  <si>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</si>
  <si>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</si>
  <si>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</si>
  <si>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</si>
  <si>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</si>
  <si>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</si>
  <si>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</si>
  <si>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</si>
  <si>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</si>
  <si>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</si>
  <si>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</si>
  <si>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</si>
  <si>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</si>
  <si>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</si>
  <si>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</si>
  <si>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</si>
  <si>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</si>
  <si>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</si>
  <si>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</si>
  <si>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</si>
  <si>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</si>
  <si>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</si>
  <si>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</si>
  <si>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</si>
  <si>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</si>
  <si>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</si>
  <si>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</si>
  <si>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</si>
  <si>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</si>
  <si>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</si>
  <si>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</si>
  <si>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</si>
  <si>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</si>
  <si>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</si>
  <si>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</si>
  <si>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</si>
  <si>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</si>
  <si>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</si>
  <si>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</si>
  <si>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</si>
  <si>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</si>
  <si>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</si>
  <si>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</si>
  <si>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</si>
  <si>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</si>
  <si>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</si>
  <si>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</si>
  <si>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</si>
  <si>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</si>
  <si>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</si>
  <si>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</si>
  <si>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</si>
  <si>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</si>
  <si>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</si>
  <si>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</si>
  <si>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</si>
  <si>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</si>
  <si>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</si>
  <si>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</si>
  <si>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</si>
  <si>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</si>
  <si>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</si>
  <si>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</si>
  <si>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</si>
  <si>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</si>
  <si>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</si>
  <si>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</si>
  <si>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</si>
  <si>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</si>
  <si>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</si>
  <si>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</si>
  <si>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</si>
  <si>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</si>
  <si>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</si>
  <si>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</si>
  <si>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</si>
  <si>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</si>
  <si>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</si>
  <si>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</si>
  <si>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</si>
  <si>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</si>
  <si>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</si>
  <si>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</si>
  <si>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</si>
  <si>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</si>
  <si>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</si>
  <si>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</si>
  <si>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</si>
  <si>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</si>
  <si>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</si>
  <si>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</si>
  <si>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</si>
  <si>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</si>
  <si>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</si>
  <si>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</si>
  <si>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</si>
  <si>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</si>
  <si>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</si>
  <si>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</si>
  <si>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</si>
  <si>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</si>
  <si>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</si>
  <si>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</si>
  <si>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</si>
  <si>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</si>
  <si>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</si>
  <si>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</si>
  <si>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</si>
  <si>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</si>
  <si>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</si>
  <si>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</si>
  <si>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</si>
  <si>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</si>
  <si>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</si>
  <si>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</si>
  <si>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</si>
  <si>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</si>
  <si>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</si>
  <si>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</si>
  <si>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</si>
  <si>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</si>
  <si>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</si>
  <si>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</si>
  <si>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</si>
  <si>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</si>
  <si>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</si>
  <si>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</si>
  <si>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</si>
  <si>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</si>
  <si>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</si>
  <si>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</si>
  <si>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</si>
  <si>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</si>
  <si>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</si>
  <si>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</si>
  <si>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</si>
  <si>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</si>
  <si>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</si>
  <si>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</si>
  <si>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</si>
  <si>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</si>
  <si>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</si>
  <si>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</si>
  <si>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</si>
  <si>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</si>
  <si>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</si>
  <si>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</si>
  <si>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</si>
  <si>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</si>
  <si>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</si>
  <si>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</si>
  <si>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</si>
  <si>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</si>
  <si>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</si>
  <si>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</si>
  <si>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</si>
  <si>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</si>
  <si>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</si>
  <si>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</si>
  <si>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</si>
  <si>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</si>
  <si>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</si>
  <si>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</si>
  <si>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</si>
  <si>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</si>
  <si>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</si>
  <si>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</si>
  <si>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</si>
  <si>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</si>
  <si>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</si>
  <si>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</si>
  <si>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</si>
  <si>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</si>
  <si>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</si>
  <si>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</si>
  <si>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</si>
  <si>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</si>
  <si>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</si>
  <si>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</si>
  <si>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</si>
  <si>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</si>
  <si>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</si>
  <si>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</si>
  <si>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</si>
  <si>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</si>
  <si>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</si>
  <si>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</si>
  <si>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</si>
  <si>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</si>
  <si>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</si>
  <si>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</si>
  <si>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</si>
  <si>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</si>
  <si>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</si>
  <si>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</si>
  <si>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</si>
  <si>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</si>
  <si>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</si>
  <si>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</si>
  <si>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</si>
  <si>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</si>
  <si>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</si>
  <si>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</si>
  <si>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</si>
  <si>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</si>
  <si>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</si>
  <si>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</si>
  <si>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</si>
  <si>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</si>
  <si>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</si>
  <si>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</si>
  <si>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</si>
  <si>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</si>
  <si>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</si>
  <si>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</si>
  <si>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</si>
  <si>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</si>
  <si>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</si>
  <si>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</si>
  <si>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</si>
  <si>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</si>
  <si>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</si>
  <si>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</si>
  <si>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</si>
  <si>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</si>
  <si>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</si>
  <si>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</si>
  <si>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</si>
  <si>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</si>
  <si>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</si>
  <si>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</si>
  <si>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</si>
  <si>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</si>
  <si>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</si>
  <si>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</si>
  <si>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</si>
  <si>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</si>
  <si>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</si>
  <si>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</si>
  <si>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</si>
  <si>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</si>
  <si>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</si>
  <si>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</si>
  <si>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</si>
  <si>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</si>
  <si>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</si>
  <si>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</si>
  <si>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</si>
  <si>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</si>
  <si>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</si>
  <si>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</si>
  <si>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</si>
  <si>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</si>
  <si>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</si>
  <si>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</si>
  <si>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</si>
  <si>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</si>
  <si>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</si>
  <si>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</si>
  <si>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</si>
  <si>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</si>
  <si>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</si>
  <si>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</si>
  <si>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</si>
  <si>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</si>
  <si>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</si>
  <si>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</si>
  <si>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</si>
  <si>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</si>
  <si>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</si>
  <si>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</si>
  <si>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</si>
  <si>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</si>
  <si>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</si>
  <si>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</si>
  <si>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</si>
  <si>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</si>
  <si>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</si>
  <si>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</si>
  <si>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</si>
  <si>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</si>
  <si>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</si>
  <si>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</si>
  <si>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</si>
  <si>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</si>
  <si>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</si>
  <si>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</si>
  <si>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</si>
  <si>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</si>
  <si>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</si>
  <si>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</si>
  <si>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</si>
  <si>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</si>
  <si>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</si>
  <si>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</si>
  <si>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</si>
  <si>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</si>
  <si>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</si>
  <si>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</si>
  <si>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</si>
  <si>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</si>
  <si>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</si>
  <si>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</si>
  <si>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</si>
  <si>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</si>
  <si>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</si>
  <si>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</si>
  <si>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</si>
  <si>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</si>
  <si>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</si>
  <si>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</si>
  <si>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</si>
  <si>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</si>
  <si>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</si>
  <si>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</si>
  <si>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</si>
  <si>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</si>
  <si>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</si>
  <si>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</si>
  <si>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</si>
  <si>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</si>
  <si>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</si>
  <si>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</si>
  <si>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</si>
  <si>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</si>
  <si>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</si>
  <si>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</si>
  <si>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</si>
  <si>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</si>
  <si>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</si>
  <si>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</si>
  <si>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</si>
  <si>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</si>
  <si>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</si>
  <si>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</si>
  <si>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</si>
  <si>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</si>
  <si>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</si>
  <si>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</si>
  <si>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</si>
  <si>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</si>
  <si>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</si>
  <si>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</si>
  <si>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</si>
  <si>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</si>
  <si>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</si>
  <si>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</si>
  <si>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</si>
  <si>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</si>
  <si>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</si>
  <si>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</si>
  <si>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</si>
  <si>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</si>
  <si>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</si>
  <si>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</si>
  <si>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</si>
  <si>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</si>
  <si>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</si>
  <si>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</si>
  <si>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</si>
  <si>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</si>
  <si>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</si>
  <si>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</si>
  <si>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</si>
  <si>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</si>
  <si>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</si>
  <si>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</si>
  <si>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</si>
  <si>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</si>
  <si>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</si>
  <si>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</si>
  <si>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</si>
  <si>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</si>
  <si>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</si>
  <si>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</si>
  <si>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</si>
  <si>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</si>
  <si>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</si>
  <si>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</si>
  <si>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</si>
  <si>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</si>
  <si>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</si>
  <si>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</si>
  <si>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</si>
  <si>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</si>
  <si>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</si>
  <si>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</si>
  <si>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</si>
  <si>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</si>
  <si>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</si>
  <si>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</si>
  <si>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</si>
  <si>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</si>
  <si>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</si>
  <si>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</si>
  <si>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</si>
  <si>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</si>
  <si>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</si>
  <si>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</si>
  <si>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</si>
  <si>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</si>
  <si>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</si>
  <si>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</si>
  <si>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</si>
  <si>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</si>
  <si>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</si>
  <si>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</si>
  <si>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</si>
  <si>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</si>
  <si>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</si>
  <si>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</si>
  <si>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</si>
  <si>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</si>
  <si>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</si>
  <si>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</si>
  <si>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</si>
  <si>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</si>
  <si>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</si>
  <si>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</si>
  <si>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</si>
  <si>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</si>
  <si>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</si>
  <si>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</si>
  <si>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</si>
  <si>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</si>
  <si>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</si>
  <si>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</si>
  <si>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</si>
  <si>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</si>
  <si>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</si>
  <si>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</si>
  <si>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</si>
  <si>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</si>
  <si>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</si>
  <si>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</si>
  <si>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</si>
  <si>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</si>
  <si>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</si>
  <si>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</si>
  <si>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</si>
  <si>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</si>
  <si>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</si>
  <si>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</si>
  <si>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</si>
  <si>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</si>
  <si>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</si>
  <si>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</si>
  <si>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</si>
  <si>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</si>
  <si>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</si>
  <si>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</si>
  <si>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</si>
  <si>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</si>
  <si>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</si>
  <si>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</si>
  <si>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</si>
  <si>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</si>
  <si>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</si>
  <si>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</si>
  <si>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</si>
  <si>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</si>
  <si>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</si>
  <si>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</si>
  <si>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</si>
  <si>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</si>
  <si>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</si>
  <si>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</si>
  <si>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</si>
  <si>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</si>
  <si>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</si>
  <si>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</si>
  <si>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</si>
  <si>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</si>
  <si>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</si>
  <si>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</si>
  <si>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</si>
  <si>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</si>
  <si>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</si>
  <si>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</si>
  <si>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</si>
  <si>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</si>
  <si>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</si>
  <si>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</si>
  <si>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</si>
  <si>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</si>
  <si>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</si>
  <si>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</si>
  <si>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</si>
  <si>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</si>
  <si>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</si>
  <si>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</si>
  <si>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</si>
  <si>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</si>
  <si>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</si>
  <si>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</si>
  <si>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</si>
  <si>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</si>
  <si>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</si>
  <si>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</si>
  <si>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</si>
  <si>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</si>
  <si>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</si>
  <si>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</si>
  <si>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</si>
  <si>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</si>
  <si>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</si>
  <si>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</si>
  <si>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</si>
  <si>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</si>
  <si>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</si>
  <si>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</si>
  <si>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</si>
  <si>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</si>
  <si>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</si>
  <si>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</si>
  <si>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</si>
  <si>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</si>
  <si>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</si>
  <si>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</si>
  <si>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</si>
  <si>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</si>
  <si>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</si>
  <si>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</si>
  <si>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</si>
  <si>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</si>
  <si>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</si>
  <si>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</si>
  <si>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</si>
  <si>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</si>
  <si>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</si>
  <si>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</si>
  <si>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</si>
  <si>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</si>
  <si>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</si>
  <si>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</si>
  <si>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</si>
  <si>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</si>
  <si>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</si>
  <si>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</si>
  <si>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</si>
  <si>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</si>
  <si>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</si>
  <si>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</si>
  <si>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</si>
  <si>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</si>
  <si>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</si>
  <si>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</si>
  <si>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</si>
  <si>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</si>
  <si>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</si>
  <si>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</si>
  <si>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</si>
  <si>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</si>
  <si>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</si>
  <si>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</si>
  <si>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</si>
  <si>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</si>
  <si>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</si>
  <si>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</si>
  <si>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</si>
  <si>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</si>
  <si>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</si>
  <si>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</si>
  <si>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</si>
  <si>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</si>
  <si>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</si>
  <si>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</si>
  <si>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</si>
  <si>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</si>
  <si>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</si>
  <si>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</si>
  <si>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</si>
  <si>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</si>
  <si>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</si>
  <si>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</si>
  <si>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</si>
  <si>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</si>
  <si>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</si>
  <si>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</si>
  <si>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</si>
  <si>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</si>
  <si>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</si>
  <si>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</si>
  <si>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</si>
  <si>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</si>
  <si>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</si>
  <si>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</si>
  <si>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</si>
  <si>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</si>
  <si>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</si>
  <si>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</si>
  <si>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</si>
  <si>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</si>
  <si>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</si>
  <si>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</si>
  <si>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</si>
  <si>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</si>
  <si>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</si>
  <si>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</si>
  <si>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</si>
  <si>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</si>
  <si>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</si>
  <si>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</si>
  <si>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</si>
  <si>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</si>
  <si>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</si>
  <si>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</si>
  <si>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</si>
  <si>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</si>
  <si>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</si>
  <si>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</si>
  <si>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</si>
  <si>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</si>
  <si>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</si>
  <si>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</si>
  <si>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</si>
  <si>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</si>
  <si>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</si>
  <si>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</si>
  <si>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</si>
  <si>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</si>
  <si>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</si>
  <si>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</si>
  <si>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</si>
  <si>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</si>
  <si>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</si>
  <si>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</si>
  <si>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</si>
  <si>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</si>
  <si>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</si>
  <si>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</si>
  <si>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</si>
  <si>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</si>
  <si>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</si>
  <si>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</si>
  <si>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</si>
  <si>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</si>
  <si>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</si>
  <si>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</si>
  <si>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</si>
  <si>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</si>
  <si>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</si>
  <si>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</si>
  <si>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</si>
  <si>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</si>
  <si>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</si>
  <si>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</si>
  <si>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</si>
  <si>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</si>
  <si>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</si>
  <si>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</si>
  <si>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</si>
  <si>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</si>
  <si>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</si>
  <si>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</si>
  <si>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</si>
  <si>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</si>
  <si>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け１２</t>
  </si>
  <si>
    <t>う０３</t>
  </si>
  <si>
    <t>水谷</t>
  </si>
  <si>
    <t>真逸</t>
  </si>
  <si>
    <t>個人登録</t>
  </si>
  <si>
    <t>一典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</si>
  <si>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</si>
  <si>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</si>
  <si>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</si>
  <si>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</si>
  <si>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</si>
  <si>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</si>
  <si>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</si>
  <si>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</si>
  <si>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</si>
  <si>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</si>
  <si>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</si>
  <si>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</si>
  <si>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一般</t>
  </si>
  <si>
    <t>上村</t>
  </si>
  <si>
    <t>武</t>
  </si>
  <si>
    <t>平成　30年度</t>
  </si>
  <si>
    <t>成宮康成</t>
  </si>
  <si>
    <t>第４０回　</t>
  </si>
  <si>
    <t>峰</t>
  </si>
  <si>
    <t>祥靖</t>
  </si>
  <si>
    <t>藤信</t>
  </si>
  <si>
    <t>川上</t>
  </si>
  <si>
    <t>政治</t>
  </si>
  <si>
    <t>安達</t>
  </si>
  <si>
    <t>隆一</t>
  </si>
  <si>
    <t>美弥子</t>
  </si>
  <si>
    <t>福永</t>
  </si>
  <si>
    <t>押谷</t>
  </si>
  <si>
    <t>繁樹</t>
  </si>
  <si>
    <t>第41回大会東近江市シングルスリーグ</t>
  </si>
  <si>
    <t>qqse5ca9k@sirius.ocn.ne.jp</t>
  </si>
  <si>
    <t>報告期限　２０１８年10月8日（月）22時必着</t>
  </si>
  <si>
    <t>5.表彰並びに賞品は　1部の優勝～3位、その他優勝とします。</t>
  </si>
  <si>
    <t>１０.次回　４2回大会の申し込みについては　最終ページを確認ください。</t>
  </si>
  <si>
    <t>○申込み締切り    ２０１８年10月14日（月)</t>
  </si>
  <si>
    <t>振込は6月15日まで</t>
  </si>
  <si>
    <t>次回（第４2回大会☆：11月～2月）申し込み方法について</t>
  </si>
  <si>
    <t>小澤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</si>
</sst>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90">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sz val="18"/>
      <color indexed="10"/>
      <name val="ＭＳ Ｐゴシック"/>
      <family val="3"/>
    </font>
    <font>
      <u val="single"/>
      <sz val="11"/>
      <color indexed="60"/>
      <name val="ＭＳ Ｐゴシック"/>
      <family val="3"/>
    </font>
    <font>
      <b/>
      <sz val="10"/>
      <color indexed="10"/>
      <name val="ＭＳ Ｐゴシック"/>
      <family val="3"/>
    </font>
    <font>
      <b/>
      <u val="single"/>
      <sz val="11"/>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9"/>
      <color rgb="FFFF0000"/>
      <name val="ＭＳ Ｐゴシック"/>
      <family val="3"/>
    </font>
    <font>
      <sz val="18"/>
      <color rgb="FFFF0000"/>
      <name val="ＭＳ Ｐゴシック"/>
      <family val="3"/>
    </font>
    <font>
      <u val="single"/>
      <sz val="11"/>
      <color rgb="FFC00000"/>
      <name val="ＭＳ Ｐゴシック"/>
      <family val="3"/>
    </font>
    <font>
      <b/>
      <sz val="10"/>
      <color rgb="FFFF0000"/>
      <name val="ＭＳ Ｐゴシック"/>
      <family val="3"/>
    </font>
    <font>
      <b/>
      <u val="single"/>
      <sz val="11"/>
      <color rgb="FFFF00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right style="thin">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style="medium">
        <color indexed="8"/>
      </top>
      <bottom/>
    </border>
    <border>
      <left/>
      <right style="medium"/>
      <top/>
      <bottom style="thin">
        <color indexed="8"/>
      </bottom>
    </border>
    <border>
      <left style="medium">
        <color indexed="8"/>
      </left>
      <right>
        <color indexed="63"/>
      </right>
      <top>
        <color indexed="63"/>
      </top>
      <bottom style="medium"/>
    </border>
    <border>
      <left/>
      <right style="medium"/>
      <top/>
      <bottom style="medium">
        <color indexed="8"/>
      </bottom>
    </border>
    <border>
      <left/>
      <right/>
      <top/>
      <bottom style="thin"/>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19">
    <xf numFmtId="0" fontId="0" fillId="0" borderId="0">
      <alignment vertic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863">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5" borderId="0" xfId="111" applyFont="1" applyFill="1">
      <alignment vertical="center"/>
    </xf>
    <xf numFmtId="0" fontId="1" fillId="25" borderId="49" xfId="111" applyFont="1" applyFill="1" applyBorder="1" applyAlignment="1">
      <alignment horizontal="left" vertical="center" shrinkToFit="1"/>
    </xf>
    <xf numFmtId="0" fontId="1" fillId="25" borderId="29" xfId="111" applyFont="1" applyFill="1" applyBorder="1" applyAlignment="1">
      <alignment horizontal="left" vertical="center" shrinkToFit="1"/>
    </xf>
    <xf numFmtId="0" fontId="1" fillId="25" borderId="0" xfId="111" applyFont="1" applyFill="1">
      <alignment vertical="center"/>
    </xf>
    <xf numFmtId="0" fontId="1" fillId="25"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6"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5" borderId="0" xfId="111" applyFont="1" applyFill="1" applyAlignment="1">
      <alignment horizontal="right" vertical="center"/>
    </xf>
    <xf numFmtId="0" fontId="1" fillId="25" borderId="0" xfId="92" applyFont="1" applyFill="1" applyAlignment="1">
      <alignment horizontal="right"/>
    </xf>
    <xf numFmtId="0" fontId="0" fillId="25"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6" borderId="0" xfId="70" applyFont="1" applyFill="1" applyBorder="1" applyAlignment="1">
      <alignment horizontal="left" vertical="center"/>
      <protection/>
    </xf>
    <xf numFmtId="0" fontId="1" fillId="26"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7" borderId="0" xfId="0" applyFont="1" applyFill="1" applyAlignment="1">
      <alignment/>
    </xf>
    <xf numFmtId="0" fontId="24" fillId="27"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6" borderId="0" xfId="0" applyFont="1" applyFill="1" applyAlignment="1">
      <alignment/>
    </xf>
    <xf numFmtId="0" fontId="3" fillId="0" borderId="0" xfId="0" applyFont="1" applyAlignment="1">
      <alignment/>
    </xf>
    <xf numFmtId="0" fontId="11" fillId="26" borderId="0" xfId="0" applyFont="1" applyFill="1" applyAlignment="1">
      <alignment/>
    </xf>
    <xf numFmtId="0" fontId="3" fillId="28" borderId="0" xfId="0" applyFont="1" applyFill="1" applyAlignment="1">
      <alignment/>
    </xf>
    <xf numFmtId="0" fontId="21" fillId="26" borderId="0" xfId="0" applyFont="1" applyFill="1" applyAlignment="1">
      <alignment/>
    </xf>
    <xf numFmtId="0" fontId="6" fillId="26" borderId="0" xfId="0" applyFont="1" applyFill="1" applyAlignment="1">
      <alignment/>
    </xf>
    <xf numFmtId="0" fontId="3" fillId="29" borderId="39" xfId="0" applyFont="1" applyFill="1" applyBorder="1" applyAlignment="1">
      <alignment/>
    </xf>
    <xf numFmtId="0" fontId="3" fillId="29" borderId="40" xfId="0" applyFont="1" applyFill="1" applyBorder="1" applyAlignment="1">
      <alignment/>
    </xf>
    <xf numFmtId="0" fontId="3" fillId="29" borderId="61" xfId="0" applyFont="1" applyFill="1" applyBorder="1" applyAlignment="1">
      <alignment/>
    </xf>
    <xf numFmtId="0" fontId="3" fillId="29" borderId="62" xfId="0" applyFont="1" applyFill="1" applyBorder="1" applyAlignment="1">
      <alignment/>
    </xf>
    <xf numFmtId="0" fontId="3" fillId="29" borderId="63" xfId="0" applyFont="1" applyFill="1" applyBorder="1" applyAlignment="1">
      <alignment/>
    </xf>
    <xf numFmtId="0" fontId="3" fillId="29" borderId="64" xfId="0" applyFont="1" applyFill="1" applyBorder="1" applyAlignment="1">
      <alignment/>
    </xf>
    <xf numFmtId="0" fontId="6" fillId="17" borderId="0" xfId="0" applyFont="1" applyFill="1" applyAlignment="1">
      <alignment/>
    </xf>
    <xf numFmtId="0" fontId="3" fillId="25" borderId="0" xfId="0" applyFont="1" applyFill="1" applyAlignment="1">
      <alignment/>
    </xf>
    <xf numFmtId="0" fontId="6" fillId="0" borderId="0" xfId="0" applyFont="1" applyFill="1" applyAlignment="1">
      <alignment/>
    </xf>
    <xf numFmtId="0" fontId="3" fillId="26" borderId="44" xfId="0" applyFont="1" applyFill="1" applyBorder="1" applyAlignment="1">
      <alignment/>
    </xf>
    <xf numFmtId="0" fontId="3" fillId="26" borderId="45" xfId="0" applyFont="1" applyFill="1" applyBorder="1" applyAlignment="1">
      <alignment/>
    </xf>
    <xf numFmtId="0" fontId="3" fillId="26" borderId="65"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6" xfId="0" applyFont="1" applyFill="1" applyBorder="1" applyAlignment="1">
      <alignment/>
    </xf>
    <xf numFmtId="0" fontId="39" fillId="26" borderId="44" xfId="44" applyFont="1" applyFill="1" applyBorder="1" applyAlignment="1">
      <alignment/>
    </xf>
    <xf numFmtId="0" fontId="39" fillId="26" borderId="45" xfId="44" applyFont="1" applyFill="1" applyBorder="1" applyAlignment="1">
      <alignment/>
    </xf>
    <xf numFmtId="0" fontId="3" fillId="30" borderId="0" xfId="0" applyFont="1" applyFill="1" applyAlignment="1">
      <alignment/>
    </xf>
    <xf numFmtId="0" fontId="3" fillId="29" borderId="67" xfId="0" applyFont="1" applyFill="1" applyBorder="1" applyAlignment="1">
      <alignment/>
    </xf>
    <xf numFmtId="0" fontId="3" fillId="29" borderId="68" xfId="0" applyFont="1" applyFill="1" applyBorder="1" applyAlignment="1">
      <alignment/>
    </xf>
    <xf numFmtId="0" fontId="3" fillId="29" borderId="69" xfId="0" applyFont="1" applyFill="1" applyBorder="1" applyAlignment="1">
      <alignment/>
    </xf>
    <xf numFmtId="0" fontId="3" fillId="30" borderId="44" xfId="0" applyFont="1" applyFill="1" applyBorder="1" applyAlignment="1">
      <alignment/>
    </xf>
    <xf numFmtId="0" fontId="3" fillId="30" borderId="45" xfId="0" applyFont="1" applyFill="1" applyBorder="1" applyAlignment="1">
      <alignment/>
    </xf>
    <xf numFmtId="0" fontId="3" fillId="30" borderId="65" xfId="0" applyFont="1" applyFill="1" applyBorder="1" applyAlignment="1">
      <alignment/>
    </xf>
    <xf numFmtId="0" fontId="3" fillId="26" borderId="11" xfId="0" applyFont="1" applyFill="1" applyBorder="1" applyAlignment="1">
      <alignment/>
    </xf>
    <xf numFmtId="0" fontId="3" fillId="26" borderId="12" xfId="0" applyFont="1" applyFill="1" applyBorder="1" applyAlignment="1">
      <alignment/>
    </xf>
    <xf numFmtId="0" fontId="3" fillId="26" borderId="16" xfId="0" applyFont="1" applyFill="1" applyBorder="1" applyAlignment="1">
      <alignment/>
    </xf>
    <xf numFmtId="0" fontId="3" fillId="29" borderId="10" xfId="0" applyFont="1" applyFill="1" applyBorder="1" applyAlignment="1">
      <alignment/>
    </xf>
    <xf numFmtId="0" fontId="3" fillId="29" borderId="70" xfId="0" applyFont="1" applyFill="1" applyBorder="1" applyAlignment="1">
      <alignment/>
    </xf>
    <xf numFmtId="0" fontId="3" fillId="29" borderId="12" xfId="0" applyFont="1" applyFill="1" applyBorder="1" applyAlignment="1">
      <alignment/>
    </xf>
    <xf numFmtId="0" fontId="3" fillId="29" borderId="17" xfId="0" applyFont="1" applyFill="1" applyBorder="1" applyAlignment="1">
      <alignment/>
    </xf>
    <xf numFmtId="0" fontId="3" fillId="29" borderId="15" xfId="0" applyFont="1" applyFill="1" applyBorder="1" applyAlignment="1">
      <alignment/>
    </xf>
    <xf numFmtId="0" fontId="3" fillId="26" borderId="67" xfId="0" applyFont="1" applyFill="1" applyBorder="1" applyAlignment="1">
      <alignment/>
    </xf>
    <xf numFmtId="0" fontId="3" fillId="26" borderId="69" xfId="0" applyFont="1" applyFill="1" applyBorder="1" applyAlignment="1">
      <alignment/>
    </xf>
    <xf numFmtId="0" fontId="21" fillId="0" borderId="0" xfId="0" applyFont="1" applyAlignment="1">
      <alignment/>
    </xf>
    <xf numFmtId="0" fontId="3" fillId="29" borderId="71" xfId="0" applyFont="1" applyFill="1" applyBorder="1" applyAlignment="1">
      <alignment/>
    </xf>
    <xf numFmtId="0" fontId="3" fillId="29" borderId="72" xfId="0" applyFont="1" applyFill="1" applyBorder="1" applyAlignment="1">
      <alignment/>
    </xf>
    <xf numFmtId="0" fontId="3" fillId="26" borderId="73" xfId="0" applyFont="1" applyFill="1" applyBorder="1" applyAlignment="1">
      <alignment/>
    </xf>
    <xf numFmtId="0" fontId="3" fillId="26" borderId="74" xfId="0" applyFont="1" applyFill="1" applyBorder="1" applyAlignment="1">
      <alignment/>
    </xf>
    <xf numFmtId="0" fontId="3" fillId="26" borderId="14" xfId="0" applyFont="1" applyFill="1" applyBorder="1" applyAlignment="1">
      <alignment/>
    </xf>
    <xf numFmtId="0" fontId="3" fillId="26" borderId="75" xfId="0" applyFont="1" applyFill="1" applyBorder="1" applyAlignment="1">
      <alignment/>
    </xf>
    <xf numFmtId="0" fontId="3" fillId="26" borderId="76" xfId="0" applyFont="1" applyFill="1" applyBorder="1" applyAlignment="1">
      <alignment/>
    </xf>
    <xf numFmtId="0" fontId="3" fillId="26" borderId="77" xfId="0" applyFont="1" applyFill="1" applyBorder="1" applyAlignment="1">
      <alignment/>
    </xf>
    <xf numFmtId="0" fontId="3" fillId="31" borderId="0" xfId="0" applyFont="1" applyFill="1" applyAlignment="1">
      <alignment/>
    </xf>
    <xf numFmtId="0" fontId="3" fillId="31" borderId="73" xfId="0" applyFont="1" applyFill="1" applyBorder="1" applyAlignment="1">
      <alignment/>
    </xf>
    <xf numFmtId="0" fontId="3" fillId="31" borderId="78"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29" borderId="16" xfId="0" applyFont="1" applyFill="1" applyBorder="1" applyAlignment="1">
      <alignment/>
    </xf>
    <xf numFmtId="0" fontId="3" fillId="29" borderId="79" xfId="0" applyFont="1" applyFill="1" applyBorder="1" applyAlignment="1">
      <alignment/>
    </xf>
    <xf numFmtId="0" fontId="40" fillId="26" borderId="0" xfId="44" applyFont="1" applyFill="1" applyAlignment="1">
      <alignment/>
    </xf>
    <xf numFmtId="0" fontId="3" fillId="29" borderId="80" xfId="0" applyFont="1" applyFill="1" applyBorder="1" applyAlignment="1">
      <alignment/>
    </xf>
    <xf numFmtId="0" fontId="3" fillId="31" borderId="14" xfId="0" applyFont="1" applyFill="1" applyBorder="1" applyAlignment="1">
      <alignment/>
    </xf>
    <xf numFmtId="0" fontId="16" fillId="31" borderId="14" xfId="0" applyFont="1" applyFill="1" applyBorder="1" applyAlignment="1">
      <alignment/>
    </xf>
    <xf numFmtId="0" fontId="3" fillId="31" borderId="74" xfId="0" applyFont="1" applyFill="1" applyBorder="1" applyAlignment="1">
      <alignment/>
    </xf>
    <xf numFmtId="0" fontId="16" fillId="31" borderId="17" xfId="0" applyFont="1" applyFill="1" applyBorder="1" applyAlignment="1">
      <alignment/>
    </xf>
    <xf numFmtId="0" fontId="3" fillId="29" borderId="81" xfId="0" applyFont="1" applyFill="1" applyBorder="1" applyAlignment="1">
      <alignment/>
    </xf>
    <xf numFmtId="0" fontId="3" fillId="29" borderId="82" xfId="0" applyFont="1" applyFill="1" applyBorder="1" applyAlignment="1">
      <alignment/>
    </xf>
    <xf numFmtId="0" fontId="3" fillId="29" borderId="83" xfId="0" applyFont="1" applyFill="1" applyBorder="1" applyAlignment="1">
      <alignment/>
    </xf>
    <xf numFmtId="0" fontId="3" fillId="29" borderId="84" xfId="0" applyFont="1" applyFill="1" applyBorder="1" applyAlignment="1">
      <alignment/>
    </xf>
    <xf numFmtId="0" fontId="3" fillId="17" borderId="0" xfId="0" applyFont="1" applyFill="1" applyAlignment="1">
      <alignment/>
    </xf>
    <xf numFmtId="0" fontId="3" fillId="29" borderId="11" xfId="0" applyFont="1" applyFill="1" applyBorder="1" applyAlignment="1">
      <alignment/>
    </xf>
    <xf numFmtId="0" fontId="3" fillId="29" borderId="85"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6" xfId="0" applyFont="1" applyBorder="1" applyAlignment="1">
      <alignment/>
    </xf>
    <xf numFmtId="0" fontId="39" fillId="0" borderId="44" xfId="44" applyFont="1" applyFill="1" applyBorder="1" applyAlignment="1">
      <alignment/>
    </xf>
    <xf numFmtId="0" fontId="39" fillId="0" borderId="45" xfId="44" applyFont="1" applyFill="1" applyBorder="1" applyAlignment="1">
      <alignment/>
    </xf>
    <xf numFmtId="0" fontId="3" fillId="0" borderId="65" xfId="0" applyFont="1" applyFill="1" applyBorder="1" applyAlignment="1">
      <alignment/>
    </xf>
    <xf numFmtId="0" fontId="79" fillId="26" borderId="73" xfId="0" applyFont="1" applyFill="1" applyBorder="1" applyAlignment="1">
      <alignment/>
    </xf>
    <xf numFmtId="0" fontId="79" fillId="26" borderId="11" xfId="0" applyFont="1" applyFill="1" applyBorder="1" applyAlignment="1">
      <alignment/>
    </xf>
    <xf numFmtId="0" fontId="79" fillId="26" borderId="12" xfId="0" applyFont="1" applyFill="1" applyBorder="1" applyAlignment="1">
      <alignment/>
    </xf>
    <xf numFmtId="0" fontId="79" fillId="26" borderId="74" xfId="0" applyFont="1" applyFill="1" applyBorder="1" applyAlignment="1">
      <alignment/>
    </xf>
    <xf numFmtId="0" fontId="1" fillId="0" borderId="0" xfId="0" applyFont="1" applyAlignment="1">
      <alignment/>
    </xf>
    <xf numFmtId="0" fontId="1" fillId="29"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29" borderId="62" xfId="0" applyFont="1" applyFill="1" applyBorder="1" applyAlignment="1">
      <alignment/>
    </xf>
    <xf numFmtId="0" fontId="1" fillId="29" borderId="80"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0" borderId="0" xfId="0" applyFont="1" applyFill="1" applyAlignment="1">
      <alignment/>
    </xf>
    <xf numFmtId="0" fontId="0" fillId="0" borderId="0" xfId="0" applyFont="1" applyFill="1" applyAlignment="1">
      <alignment/>
    </xf>
    <xf numFmtId="0" fontId="0" fillId="32" borderId="86" xfId="0" applyFont="1" applyFill="1" applyBorder="1" applyAlignment="1">
      <alignment/>
    </xf>
    <xf numFmtId="0" fontId="0" fillId="32" borderId="87" xfId="0" applyFont="1" applyFill="1" applyBorder="1" applyAlignment="1">
      <alignment/>
    </xf>
    <xf numFmtId="0" fontId="0" fillId="32" borderId="88" xfId="0" applyFont="1" applyFill="1" applyBorder="1" applyAlignment="1">
      <alignment/>
    </xf>
    <xf numFmtId="0" fontId="0" fillId="32" borderId="0" xfId="0" applyFont="1" applyFill="1" applyBorder="1" applyAlignment="1">
      <alignment/>
    </xf>
    <xf numFmtId="0" fontId="0" fillId="32" borderId="0" xfId="0" applyFill="1" applyBorder="1" applyAlignment="1">
      <alignment/>
    </xf>
    <xf numFmtId="0" fontId="45" fillId="32" borderId="0" xfId="0" applyFont="1" applyFill="1" applyBorder="1" applyAlignment="1">
      <alignment/>
    </xf>
    <xf numFmtId="0" fontId="0" fillId="32" borderId="89" xfId="0" applyFont="1" applyFill="1" applyBorder="1" applyAlignment="1">
      <alignment/>
    </xf>
    <xf numFmtId="0" fontId="0" fillId="32" borderId="90" xfId="0" applyFont="1" applyFill="1" applyBorder="1" applyAlignment="1">
      <alignment/>
    </xf>
    <xf numFmtId="0" fontId="3" fillId="0" borderId="0" xfId="0" applyFont="1" applyFill="1" applyAlignment="1">
      <alignment/>
    </xf>
    <xf numFmtId="0" fontId="3" fillId="30" borderId="0" xfId="0" applyFont="1" applyFill="1" applyAlignment="1">
      <alignment horizontal="center"/>
    </xf>
    <xf numFmtId="0" fontId="3" fillId="30" borderId="0" xfId="0" applyFont="1" applyFill="1" applyAlignment="1">
      <alignment horizontal="left"/>
    </xf>
    <xf numFmtId="0" fontId="46" fillId="0" borderId="0" xfId="0" applyFont="1" applyFill="1" applyAlignment="1">
      <alignment/>
    </xf>
    <xf numFmtId="0" fontId="47" fillId="0" borderId="0" xfId="0" applyFont="1" applyFill="1" applyAlignment="1">
      <alignment/>
    </xf>
    <xf numFmtId="0" fontId="3" fillId="33" borderId="0" xfId="0" applyFont="1" applyFill="1" applyAlignment="1">
      <alignment/>
    </xf>
    <xf numFmtId="0" fontId="48" fillId="0" borderId="0" xfId="0" applyFont="1" applyFill="1" applyAlignment="1">
      <alignment/>
    </xf>
    <xf numFmtId="0" fontId="0" fillId="30" borderId="0" xfId="0" applyFill="1" applyAlignment="1">
      <alignment/>
    </xf>
    <xf numFmtId="0" fontId="49" fillId="30" borderId="0" xfId="0" applyFont="1" applyFill="1" applyAlignment="1">
      <alignment vertical="center"/>
    </xf>
    <xf numFmtId="0" fontId="12" fillId="30" borderId="0" xfId="0" applyFont="1" applyFill="1" applyAlignment="1">
      <alignment/>
    </xf>
    <xf numFmtId="0" fontId="50" fillId="30" borderId="0" xfId="0" applyFont="1" applyFill="1" applyAlignment="1">
      <alignment/>
    </xf>
    <xf numFmtId="0" fontId="4" fillId="30" borderId="0" xfId="0" applyFont="1" applyFill="1" applyAlignment="1">
      <alignment/>
    </xf>
    <xf numFmtId="0" fontId="20" fillId="30" borderId="0" xfId="0" applyFont="1" applyFill="1" applyAlignment="1">
      <alignment/>
    </xf>
    <xf numFmtId="0" fontId="51" fillId="30" borderId="0" xfId="0" applyFont="1" applyFill="1" applyAlignment="1">
      <alignment/>
    </xf>
    <xf numFmtId="0" fontId="52" fillId="30" borderId="0" xfId="0" applyFont="1" applyFill="1" applyAlignment="1">
      <alignment/>
    </xf>
    <xf numFmtId="0" fontId="53" fillId="30" borderId="0" xfId="0" applyFont="1" applyFill="1" applyAlignment="1">
      <alignment/>
    </xf>
    <xf numFmtId="0" fontId="5" fillId="30" borderId="0" xfId="0" applyFont="1" applyFill="1" applyAlignment="1">
      <alignment/>
    </xf>
    <xf numFmtId="0" fontId="54" fillId="30" borderId="0" xfId="0" applyFont="1" applyFill="1" applyAlignment="1">
      <alignment/>
    </xf>
    <xf numFmtId="0" fontId="55" fillId="30" borderId="0" xfId="0" applyFont="1" applyFill="1" applyAlignment="1">
      <alignment/>
    </xf>
    <xf numFmtId="0" fontId="1" fillId="30" borderId="0" xfId="0" applyFont="1" applyFill="1" applyAlignment="1">
      <alignment/>
    </xf>
    <xf numFmtId="0" fontId="2" fillId="0" borderId="0" xfId="44" applyNumberFormat="1" applyFill="1" applyBorder="1" applyAlignment="1" applyProtection="1">
      <alignment/>
      <protection/>
    </xf>
    <xf numFmtId="0" fontId="0" fillId="32" borderId="91" xfId="0" applyFont="1" applyFill="1" applyBorder="1" applyAlignment="1">
      <alignment/>
    </xf>
    <xf numFmtId="0" fontId="0" fillId="30" borderId="0" xfId="0" applyFont="1" applyFill="1" applyBorder="1" applyAlignment="1">
      <alignment/>
    </xf>
    <xf numFmtId="0" fontId="0" fillId="32" borderId="92" xfId="0" applyFont="1" applyFill="1" applyBorder="1" applyAlignment="1">
      <alignment/>
    </xf>
    <xf numFmtId="0" fontId="0" fillId="32" borderId="93"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6" borderId="43" xfId="0" applyFont="1" applyFill="1" applyBorder="1" applyAlignment="1">
      <alignment/>
    </xf>
    <xf numFmtId="0" fontId="79" fillId="26" borderId="0" xfId="0" applyFont="1" applyFill="1" applyAlignment="1">
      <alignment/>
    </xf>
    <xf numFmtId="0" fontId="79" fillId="26" borderId="14" xfId="0" applyFont="1" applyFill="1" applyBorder="1" applyAlignment="1">
      <alignment/>
    </xf>
    <xf numFmtId="0" fontId="79" fillId="26" borderId="54" xfId="0" applyFont="1" applyFill="1" applyBorder="1" applyAlignment="1">
      <alignment/>
    </xf>
    <xf numFmtId="0" fontId="79" fillId="26" borderId="94" xfId="0" applyFont="1" applyFill="1" applyBorder="1" applyAlignment="1">
      <alignment/>
    </xf>
    <xf numFmtId="0" fontId="79" fillId="26" borderId="43" xfId="0" applyFont="1" applyFill="1" applyBorder="1" applyAlignment="1">
      <alignment/>
    </xf>
    <xf numFmtId="0" fontId="3" fillId="26" borderId="54" xfId="0" applyFont="1" applyFill="1" applyBorder="1" applyAlignment="1">
      <alignment/>
    </xf>
    <xf numFmtId="0" fontId="3" fillId="26" borderId="94" xfId="0" applyFont="1" applyFill="1" applyBorder="1" applyAlignment="1">
      <alignment/>
    </xf>
    <xf numFmtId="0" fontId="79" fillId="26" borderId="75" xfId="0" applyFont="1" applyFill="1" applyBorder="1" applyAlignment="1">
      <alignment/>
    </xf>
    <xf numFmtId="0" fontId="79" fillId="26" borderId="76" xfId="0" applyFont="1" applyFill="1" applyBorder="1" applyAlignment="1">
      <alignment/>
    </xf>
    <xf numFmtId="0" fontId="80" fillId="26" borderId="40" xfId="0" applyFont="1" applyFill="1" applyBorder="1" applyAlignment="1">
      <alignment/>
    </xf>
    <xf numFmtId="0" fontId="80" fillId="0" borderId="0" xfId="80" applyFont="1">
      <alignment vertical="center"/>
      <protection/>
    </xf>
    <xf numFmtId="0" fontId="79" fillId="0" borderId="0" xfId="80" applyFont="1">
      <alignment vertical="center"/>
      <protection/>
    </xf>
    <xf numFmtId="181" fontId="79" fillId="0" borderId="0" xfId="80" applyNumberFormat="1" applyFont="1">
      <alignment vertical="center"/>
      <protection/>
    </xf>
    <xf numFmtId="0" fontId="12" fillId="34" borderId="0" xfId="96" applyFont="1" applyFill="1" applyBorder="1" applyAlignment="1">
      <alignment horizontal="center" vertical="center" textRotation="255"/>
      <protection/>
    </xf>
    <xf numFmtId="0" fontId="3" fillId="34" borderId="0" xfId="96" applyFont="1" applyFill="1" applyBorder="1" applyAlignment="1">
      <alignment horizontal="left" vertical="top" textRotation="255"/>
      <protection/>
    </xf>
    <xf numFmtId="0" fontId="78" fillId="0" borderId="0" xfId="99" applyFont="1">
      <alignment vertical="center"/>
      <protection/>
    </xf>
    <xf numFmtId="0" fontId="81" fillId="26" borderId="0" xfId="99" applyFont="1" applyFill="1" applyBorder="1" applyAlignment="1">
      <alignment/>
      <protection/>
    </xf>
    <xf numFmtId="0" fontId="81" fillId="35" borderId="0" xfId="99" applyFont="1" applyFill="1" applyBorder="1" applyAlignment="1">
      <alignment/>
      <protection/>
    </xf>
    <xf numFmtId="0" fontId="78" fillId="0" borderId="0" xfId="99" applyFont="1" applyBorder="1">
      <alignment vertical="center"/>
      <protection/>
    </xf>
    <xf numFmtId="0" fontId="3" fillId="26" borderId="39" xfId="0" applyFont="1" applyFill="1" applyBorder="1" applyAlignment="1">
      <alignment/>
    </xf>
    <xf numFmtId="0" fontId="3" fillId="26" borderId="40" xfId="0" applyFont="1" applyFill="1" applyBorder="1" applyAlignment="1">
      <alignment/>
    </xf>
    <xf numFmtId="0" fontId="3" fillId="26" borderId="61" xfId="0" applyFont="1" applyFill="1" applyBorder="1" applyAlignment="1">
      <alignment/>
    </xf>
    <xf numFmtId="0" fontId="3" fillId="30" borderId="42" xfId="0" applyFont="1" applyFill="1" applyBorder="1" applyAlignment="1">
      <alignment/>
    </xf>
    <xf numFmtId="0" fontId="3" fillId="30" borderId="0" xfId="0" applyFont="1" applyFill="1" applyBorder="1" applyAlignment="1">
      <alignment/>
    </xf>
    <xf numFmtId="0" fontId="79" fillId="26" borderId="39" xfId="0" applyFont="1" applyFill="1" applyBorder="1" applyAlignment="1">
      <alignment/>
    </xf>
    <xf numFmtId="0" fontId="79" fillId="26" borderId="40" xfId="0" applyFont="1" applyFill="1" applyBorder="1" applyAlignment="1">
      <alignment/>
    </xf>
    <xf numFmtId="0" fontId="79" fillId="26" borderId="61" xfId="0" applyFont="1" applyFill="1" applyBorder="1" applyAlignment="1">
      <alignment/>
    </xf>
    <xf numFmtId="0" fontId="79" fillId="31" borderId="0" xfId="0" applyFont="1" applyFill="1" applyAlignment="1">
      <alignment/>
    </xf>
    <xf numFmtId="0" fontId="79" fillId="31" borderId="14" xfId="0" applyFont="1" applyFill="1" applyBorder="1" applyAlignment="1">
      <alignment/>
    </xf>
    <xf numFmtId="0" fontId="82" fillId="31" borderId="14" xfId="0" applyFont="1" applyFill="1" applyBorder="1" applyAlignment="1">
      <alignment/>
    </xf>
    <xf numFmtId="0" fontId="79" fillId="26" borderId="42" xfId="0" applyFont="1" applyFill="1" applyBorder="1" applyAlignment="1">
      <alignment/>
    </xf>
    <xf numFmtId="0" fontId="79" fillId="26" borderId="0" xfId="0" applyFont="1" applyFill="1" applyBorder="1" applyAlignment="1">
      <alignment/>
    </xf>
    <xf numFmtId="0" fontId="79" fillId="26" borderId="66" xfId="0" applyFont="1" applyFill="1" applyBorder="1" applyAlignment="1">
      <alignment/>
    </xf>
    <xf numFmtId="0" fontId="79" fillId="31" borderId="73" xfId="0" applyFont="1" applyFill="1" applyBorder="1" applyAlignment="1">
      <alignment/>
    </xf>
    <xf numFmtId="0" fontId="79" fillId="31" borderId="74" xfId="0" applyFont="1" applyFill="1" applyBorder="1" applyAlignment="1">
      <alignment/>
    </xf>
    <xf numFmtId="0" fontId="82" fillId="31" borderId="17" xfId="0" applyFont="1" applyFill="1" applyBorder="1" applyAlignment="1">
      <alignment/>
    </xf>
    <xf numFmtId="0" fontId="79" fillId="30" borderId="44" xfId="0" applyFont="1" applyFill="1" applyBorder="1" applyAlignment="1">
      <alignment/>
    </xf>
    <xf numFmtId="0" fontId="79" fillId="30" borderId="45" xfId="0" applyFont="1" applyFill="1" applyBorder="1" applyAlignment="1">
      <alignment/>
    </xf>
    <xf numFmtId="0" fontId="79" fillId="30" borderId="65" xfId="0" applyFont="1" applyFill="1" applyBorder="1" applyAlignment="1">
      <alignment/>
    </xf>
    <xf numFmtId="0" fontId="79" fillId="26" borderId="44" xfId="0" applyFont="1" applyFill="1" applyBorder="1" applyAlignment="1">
      <alignment/>
    </xf>
    <xf numFmtId="0" fontId="79" fillId="26" borderId="45" xfId="0" applyFont="1" applyFill="1" applyBorder="1" applyAlignment="1">
      <alignment/>
    </xf>
    <xf numFmtId="0" fontId="79" fillId="26" borderId="65" xfId="0" applyFont="1" applyFill="1" applyBorder="1" applyAlignment="1">
      <alignment horizontal="left" vertical="center"/>
    </xf>
    <xf numFmtId="0" fontId="79" fillId="35" borderId="42" xfId="0" applyFont="1" applyFill="1" applyBorder="1" applyAlignment="1">
      <alignment/>
    </xf>
    <xf numFmtId="0" fontId="79" fillId="35" borderId="0" xfId="0" applyFont="1" applyFill="1" applyBorder="1" applyAlignment="1">
      <alignment/>
    </xf>
    <xf numFmtId="0" fontId="79" fillId="35" borderId="66" xfId="0" applyFont="1" applyFill="1" applyBorder="1" applyAlignment="1">
      <alignment/>
    </xf>
    <xf numFmtId="0" fontId="79" fillId="26" borderId="77" xfId="0" applyFont="1" applyFill="1" applyBorder="1" applyAlignment="1">
      <alignment/>
    </xf>
    <xf numFmtId="0" fontId="80" fillId="26" borderId="39" xfId="0" applyFont="1" applyFill="1" applyBorder="1" applyAlignment="1">
      <alignment/>
    </xf>
    <xf numFmtId="0" fontId="80" fillId="26" borderId="61" xfId="0" applyFont="1" applyFill="1" applyBorder="1" applyAlignment="1">
      <alignment/>
    </xf>
    <xf numFmtId="0" fontId="79" fillId="36" borderId="61" xfId="0" applyFont="1" applyFill="1" applyBorder="1" applyAlignment="1">
      <alignment/>
    </xf>
    <xf numFmtId="0" fontId="3" fillId="26" borderId="95" xfId="0" applyFont="1" applyFill="1" applyBorder="1" applyAlignment="1">
      <alignment/>
    </xf>
    <xf numFmtId="0" fontId="3" fillId="26"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9" fillId="26" borderId="65" xfId="0" applyFont="1" applyFill="1" applyBorder="1" applyAlignment="1">
      <alignment/>
    </xf>
    <xf numFmtId="0" fontId="83" fillId="26" borderId="44" xfId="44" applyFont="1" applyFill="1" applyBorder="1" applyAlignment="1">
      <alignment/>
    </xf>
    <xf numFmtId="0" fontId="83" fillId="26" borderId="45" xfId="44"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79" fillId="38" borderId="61" xfId="0" applyFont="1" applyFill="1" applyBorder="1" applyAlignment="1">
      <alignment/>
    </xf>
    <xf numFmtId="0" fontId="35" fillId="30" borderId="0" xfId="0" applyFont="1" applyFill="1" applyAlignment="1">
      <alignment/>
    </xf>
    <xf numFmtId="0" fontId="84" fillId="0" borderId="0" xfId="0" applyFont="1" applyAlignment="1">
      <alignment/>
    </xf>
    <xf numFmtId="0" fontId="80" fillId="39" borderId="0" xfId="0" applyFont="1" applyFill="1" applyAlignment="1">
      <alignment/>
    </xf>
    <xf numFmtId="0" fontId="80" fillId="39" borderId="14" xfId="0" applyFont="1" applyFill="1" applyBorder="1" applyAlignment="1">
      <alignment/>
    </xf>
    <xf numFmtId="0" fontId="80" fillId="26" borderId="0" xfId="0" applyFont="1" applyFill="1" applyAlignment="1">
      <alignment/>
    </xf>
    <xf numFmtId="0" fontId="80" fillId="26" borderId="14" xfId="0" applyFont="1" applyFill="1" applyBorder="1" applyAlignment="1">
      <alignment/>
    </xf>
    <xf numFmtId="0" fontId="80" fillId="26" borderId="96" xfId="0" applyFont="1" applyFill="1" applyBorder="1" applyAlignment="1">
      <alignment/>
    </xf>
    <xf numFmtId="0" fontId="80" fillId="26" borderId="97" xfId="0" applyFont="1" applyFill="1" applyBorder="1" applyAlignment="1">
      <alignment/>
    </xf>
    <xf numFmtId="0" fontId="80" fillId="39" borderId="98" xfId="0" applyFont="1" applyFill="1" applyBorder="1" applyAlignment="1">
      <alignment/>
    </xf>
    <xf numFmtId="0" fontId="80" fillId="39" borderId="99" xfId="0" applyFont="1" applyFill="1" applyBorder="1" applyAlignment="1">
      <alignment/>
    </xf>
    <xf numFmtId="0" fontId="80" fillId="26" borderId="73" xfId="0" applyFont="1" applyFill="1" applyBorder="1" applyAlignment="1">
      <alignment/>
    </xf>
    <xf numFmtId="0" fontId="80" fillId="26" borderId="100" xfId="0" applyFont="1" applyFill="1" applyBorder="1" applyAlignment="1">
      <alignment/>
    </xf>
    <xf numFmtId="0" fontId="80" fillId="26" borderId="43" xfId="0" applyFont="1" applyFill="1" applyBorder="1" applyAlignment="1">
      <alignment/>
    </xf>
    <xf numFmtId="0" fontId="80" fillId="26" borderId="74" xfId="0" applyFont="1" applyFill="1" applyBorder="1" applyAlignment="1">
      <alignment/>
    </xf>
    <xf numFmtId="0" fontId="80" fillId="26" borderId="11" xfId="0" applyFont="1" applyFill="1" applyBorder="1" applyAlignment="1">
      <alignment/>
    </xf>
    <xf numFmtId="0" fontId="80" fillId="26" borderId="12" xfId="0" applyFont="1" applyFill="1" applyBorder="1" applyAlignment="1">
      <alignment/>
    </xf>
    <xf numFmtId="0" fontId="80" fillId="39" borderId="11" xfId="0" applyFont="1" applyFill="1" applyBorder="1" applyAlignment="1">
      <alignment/>
    </xf>
    <xf numFmtId="0" fontId="80" fillId="39" borderId="101" xfId="0" applyFont="1" applyFill="1" applyBorder="1" applyAlignment="1">
      <alignment/>
    </xf>
    <xf numFmtId="0" fontId="80" fillId="39" borderId="73" xfId="0" applyFont="1" applyFill="1" applyBorder="1" applyAlignment="1">
      <alignment/>
    </xf>
    <xf numFmtId="0" fontId="80" fillId="39" borderId="74" xfId="0" applyFont="1" applyFill="1" applyBorder="1" applyAlignment="1">
      <alignment/>
    </xf>
    <xf numFmtId="0" fontId="80" fillId="26" borderId="54" xfId="0" applyFont="1" applyFill="1" applyBorder="1" applyAlignment="1">
      <alignment/>
    </xf>
    <xf numFmtId="0" fontId="80" fillId="26" borderId="94" xfId="0" applyFont="1" applyFill="1" applyBorder="1" applyAlignment="1">
      <alignment/>
    </xf>
    <xf numFmtId="0" fontId="80" fillId="39" borderId="12" xfId="0" applyFont="1" applyFill="1" applyBorder="1" applyAlignment="1">
      <alignment/>
    </xf>
    <xf numFmtId="0" fontId="80" fillId="26" borderId="75" xfId="0" applyFont="1" applyFill="1" applyBorder="1" applyAlignment="1">
      <alignment/>
    </xf>
    <xf numFmtId="0" fontId="80" fillId="26" borderId="76" xfId="0" applyFont="1" applyFill="1" applyBorder="1" applyAlignment="1">
      <alignment/>
    </xf>
    <xf numFmtId="0" fontId="79" fillId="39" borderId="54" xfId="0" applyFont="1" applyFill="1" applyBorder="1" applyAlignment="1">
      <alignment/>
    </xf>
    <xf numFmtId="0" fontId="79" fillId="39" borderId="94" xfId="0" applyFont="1" applyFill="1" applyBorder="1" applyAlignment="1">
      <alignment/>
    </xf>
    <xf numFmtId="0" fontId="79" fillId="39" borderId="0" xfId="0" applyFont="1" applyFill="1" applyAlignment="1">
      <alignment/>
    </xf>
    <xf numFmtId="0" fontId="79" fillId="39" borderId="14" xfId="0" applyFont="1" applyFill="1" applyBorder="1" applyAlignment="1">
      <alignment/>
    </xf>
    <xf numFmtId="0" fontId="80" fillId="26" borderId="44" xfId="0" applyFont="1" applyFill="1" applyBorder="1" applyAlignment="1">
      <alignment/>
    </xf>
    <xf numFmtId="0" fontId="80" fillId="0" borderId="45" xfId="0" applyFont="1" applyBorder="1" applyAlignment="1">
      <alignment/>
    </xf>
    <xf numFmtId="0" fontId="80" fillId="0" borderId="65" xfId="0" applyFont="1" applyBorder="1" applyAlignment="1">
      <alignment/>
    </xf>
    <xf numFmtId="0" fontId="80" fillId="26" borderId="77" xfId="0" applyFont="1" applyFill="1" applyBorder="1" applyAlignment="1">
      <alignment/>
    </xf>
    <xf numFmtId="0" fontId="84" fillId="26" borderId="0" xfId="0" applyFont="1" applyFill="1" applyAlignment="1">
      <alignment/>
    </xf>
    <xf numFmtId="0" fontId="84" fillId="0" borderId="0" xfId="0" applyFont="1" applyFill="1" applyAlignment="1">
      <alignment/>
    </xf>
    <xf numFmtId="0" fontId="80" fillId="26" borderId="65" xfId="0" applyFont="1" applyFill="1" applyBorder="1" applyAlignment="1">
      <alignment/>
    </xf>
    <xf numFmtId="0" fontId="80" fillId="30" borderId="46" xfId="0" applyFont="1" applyFill="1" applyBorder="1" applyAlignment="1">
      <alignment/>
    </xf>
    <xf numFmtId="0" fontId="79" fillId="26" borderId="41" xfId="0" applyFont="1" applyFill="1" applyBorder="1" applyAlignment="1">
      <alignment/>
    </xf>
    <xf numFmtId="0" fontId="85" fillId="30" borderId="46" xfId="0" applyFont="1" applyFill="1" applyBorder="1" applyAlignment="1">
      <alignment/>
    </xf>
    <xf numFmtId="0" fontId="79" fillId="36" borderId="41" xfId="0" applyFont="1" applyFill="1" applyBorder="1" applyAlignment="1">
      <alignment/>
    </xf>
    <xf numFmtId="0" fontId="80" fillId="36" borderId="0" xfId="0" applyFont="1" applyFill="1" applyAlignment="1">
      <alignment/>
    </xf>
    <xf numFmtId="0" fontId="80" fillId="36" borderId="14" xfId="0" applyFont="1" applyFill="1" applyBorder="1" applyAlignment="1">
      <alignment/>
    </xf>
    <xf numFmtId="0" fontId="86" fillId="30" borderId="0" xfId="0" applyFont="1" applyFill="1" applyAlignment="1">
      <alignment/>
    </xf>
    <xf numFmtId="0" fontId="71" fillId="30" borderId="0" xfId="0" applyFont="1" applyFill="1" applyAlignment="1">
      <alignment/>
    </xf>
    <xf numFmtId="0" fontId="12" fillId="32" borderId="87" xfId="0" applyFont="1" applyFill="1" applyBorder="1" applyAlignment="1">
      <alignment/>
    </xf>
    <xf numFmtId="0" fontId="72" fillId="32" borderId="0" xfId="0" applyFont="1" applyFill="1" applyBorder="1" applyAlignment="1">
      <alignment/>
    </xf>
    <xf numFmtId="0" fontId="79" fillId="0" borderId="0" xfId="0" applyFont="1" applyAlignment="1">
      <alignment/>
    </xf>
    <xf numFmtId="0" fontId="79" fillId="29" borderId="62" xfId="0" applyFont="1" applyFill="1" applyBorder="1" applyAlignment="1">
      <alignment/>
    </xf>
    <xf numFmtId="0" fontId="79" fillId="29" borderId="71" xfId="0" applyFont="1" applyFill="1" applyBorder="1" applyAlignment="1">
      <alignment/>
    </xf>
    <xf numFmtId="0" fontId="79" fillId="29" borderId="72" xfId="0" applyFont="1" applyFill="1" applyBorder="1" applyAlignment="1">
      <alignment/>
    </xf>
    <xf numFmtId="0" fontId="79" fillId="29" borderId="80" xfId="0" applyFont="1" applyFill="1" applyBorder="1" applyAlignment="1">
      <alignment/>
    </xf>
    <xf numFmtId="0" fontId="11" fillId="0" borderId="0" xfId="0" applyFont="1" applyFill="1" applyAlignment="1">
      <alignment/>
    </xf>
    <xf numFmtId="0" fontId="80" fillId="26" borderId="45" xfId="0" applyFont="1" applyFill="1" applyBorder="1" applyAlignment="1">
      <alignment/>
    </xf>
    <xf numFmtId="0" fontId="79" fillId="26" borderId="44" xfId="0" applyFont="1" applyFill="1" applyBorder="1" applyAlignment="1">
      <alignment wrapText="1"/>
    </xf>
    <xf numFmtId="0" fontId="79" fillId="26" borderId="45" xfId="0" applyFont="1" applyFill="1" applyBorder="1" applyAlignment="1">
      <alignment wrapText="1"/>
    </xf>
    <xf numFmtId="0" fontId="79" fillId="35" borderId="65" xfId="0" applyFont="1" applyFill="1" applyBorder="1" applyAlignment="1">
      <alignment wrapText="1"/>
    </xf>
    <xf numFmtId="0" fontId="79" fillId="0" borderId="42" xfId="0" applyFont="1" applyBorder="1" applyAlignment="1">
      <alignment/>
    </xf>
    <xf numFmtId="0" fontId="79" fillId="0" borderId="0" xfId="0" applyFont="1" applyBorder="1" applyAlignment="1">
      <alignment/>
    </xf>
    <xf numFmtId="0" fontId="79" fillId="0" borderId="43" xfId="0" applyFont="1" applyBorder="1" applyAlignment="1">
      <alignment/>
    </xf>
    <xf numFmtId="0" fontId="3" fillId="39" borderId="0" xfId="0" applyFont="1" applyFill="1" applyAlignment="1">
      <alignment/>
    </xf>
    <xf numFmtId="0" fontId="3" fillId="39" borderId="14" xfId="0" applyFont="1" applyFill="1" applyBorder="1" applyAlignment="1">
      <alignment/>
    </xf>
    <xf numFmtId="0" fontId="3" fillId="36" borderId="0" xfId="0" applyFont="1" applyFill="1" applyAlignment="1">
      <alignment/>
    </xf>
    <xf numFmtId="0" fontId="3" fillId="36" borderId="14" xfId="0" applyFont="1" applyFill="1" applyBorder="1" applyAlignment="1">
      <alignment/>
    </xf>
    <xf numFmtId="0" fontId="3" fillId="36" borderId="96" xfId="0" applyFont="1" applyFill="1" applyBorder="1" applyAlignment="1">
      <alignment/>
    </xf>
    <xf numFmtId="0" fontId="3" fillId="36" borderId="73" xfId="0" applyFont="1" applyFill="1" applyBorder="1" applyAlignment="1">
      <alignment/>
    </xf>
    <xf numFmtId="0" fontId="3" fillId="26" borderId="100" xfId="0" applyFont="1" applyFill="1" applyBorder="1" applyAlignment="1">
      <alignment/>
    </xf>
    <xf numFmtId="0" fontId="3" fillId="26" borderId="65" xfId="0" applyFont="1" applyFill="1" applyBorder="1" applyAlignment="1">
      <alignment horizontal="left" vertical="center"/>
    </xf>
    <xf numFmtId="0" fontId="3" fillId="39" borderId="54" xfId="0" applyFont="1" applyFill="1" applyBorder="1" applyAlignment="1">
      <alignment/>
    </xf>
    <xf numFmtId="0" fontId="3" fillId="39" borderId="94" xfId="0" applyFont="1" applyFill="1" applyBorder="1" applyAlignment="1">
      <alignment/>
    </xf>
    <xf numFmtId="0" fontId="3" fillId="30" borderId="66" xfId="0" applyFont="1" applyFill="1" applyBorder="1" applyAlignment="1">
      <alignment/>
    </xf>
    <xf numFmtId="0" fontId="3" fillId="26" borderId="102" xfId="0" applyFont="1" applyFill="1" applyBorder="1" applyAlignment="1">
      <alignment/>
    </xf>
    <xf numFmtId="0" fontId="39" fillId="36" borderId="42" xfId="44" applyFont="1" applyFill="1" applyBorder="1" applyAlignment="1">
      <alignment/>
    </xf>
    <xf numFmtId="0" fontId="39" fillId="36" borderId="0" xfId="44" applyFont="1" applyFill="1" applyBorder="1" applyAlignment="1">
      <alignment/>
    </xf>
    <xf numFmtId="0" fontId="3" fillId="36" borderId="44" xfId="0" applyFont="1" applyFill="1" applyBorder="1" applyAlignment="1">
      <alignment/>
    </xf>
    <xf numFmtId="0" fontId="3" fillId="36" borderId="45" xfId="0" applyFont="1" applyFill="1" applyBorder="1" applyAlignment="1">
      <alignment/>
    </xf>
    <xf numFmtId="0" fontId="3" fillId="36" borderId="65" xfId="0" applyFont="1" applyFill="1" applyBorder="1" applyAlignment="1">
      <alignment/>
    </xf>
    <xf numFmtId="0" fontId="3" fillId="36" borderId="41" xfId="0" applyFont="1" applyFill="1" applyBorder="1" applyAlignment="1">
      <alignment/>
    </xf>
    <xf numFmtId="0" fontId="3" fillId="36" borderId="100" xfId="0" applyFont="1" applyFill="1" applyBorder="1" applyAlignment="1">
      <alignment/>
    </xf>
    <xf numFmtId="0" fontId="3" fillId="36" borderId="11" xfId="0" applyFont="1" applyFill="1" applyBorder="1" applyAlignment="1">
      <alignment/>
    </xf>
    <xf numFmtId="0" fontId="79" fillId="36" borderId="12" xfId="0" applyFont="1" applyFill="1" applyBorder="1" applyAlignment="1">
      <alignment/>
    </xf>
    <xf numFmtId="0" fontId="80" fillId="36" borderId="54" xfId="0" applyFont="1" applyFill="1" applyBorder="1" applyAlignment="1">
      <alignment/>
    </xf>
    <xf numFmtId="0" fontId="80" fillId="36" borderId="94" xfId="0" applyFont="1" applyFill="1" applyBorder="1" applyAlignment="1">
      <alignment/>
    </xf>
    <xf numFmtId="0" fontId="79" fillId="36" borderId="74" xfId="0" applyFont="1" applyFill="1" applyBorder="1" applyAlignment="1">
      <alignment/>
    </xf>
    <xf numFmtId="0" fontId="3" fillId="36" borderId="12" xfId="0" applyFont="1" applyFill="1" applyBorder="1" applyAlignment="1">
      <alignment/>
    </xf>
    <xf numFmtId="0" fontId="3" fillId="36" borderId="74" xfId="0" applyFont="1" applyFill="1" applyBorder="1" applyAlignment="1">
      <alignment/>
    </xf>
    <xf numFmtId="0" fontId="3" fillId="36" borderId="54" xfId="0" applyFont="1" applyFill="1" applyBorder="1" applyAlignment="1">
      <alignment/>
    </xf>
    <xf numFmtId="0" fontId="3" fillId="36" borderId="94" xfId="0" applyFont="1" applyFill="1" applyBorder="1" applyAlignment="1">
      <alignment/>
    </xf>
    <xf numFmtId="0" fontId="87" fillId="0" borderId="0" xfId="44" applyFont="1" applyAlignment="1">
      <alignment vertical="center"/>
    </xf>
    <xf numFmtId="0" fontId="80" fillId="39" borderId="96" xfId="0" applyFont="1" applyFill="1" applyBorder="1" applyAlignment="1">
      <alignment/>
    </xf>
    <xf numFmtId="0" fontId="80" fillId="39" borderId="97" xfId="0" applyFont="1" applyFill="1" applyBorder="1" applyAlignment="1">
      <alignment/>
    </xf>
    <xf numFmtId="0" fontId="80" fillId="39" borderId="54" xfId="0" applyFont="1" applyFill="1" applyBorder="1" applyAlignment="1">
      <alignment/>
    </xf>
    <xf numFmtId="0" fontId="80" fillId="39" borderId="94" xfId="0" applyFont="1" applyFill="1" applyBorder="1" applyAlignment="1">
      <alignment/>
    </xf>
    <xf numFmtId="0" fontId="80" fillId="0" borderId="11" xfId="0" applyFont="1" applyFill="1" applyBorder="1" applyAlignment="1">
      <alignment/>
    </xf>
    <xf numFmtId="0" fontId="80" fillId="0" borderId="12" xfId="0" applyFont="1" applyFill="1" applyBorder="1" applyAlignment="1">
      <alignment/>
    </xf>
    <xf numFmtId="0" fontId="80" fillId="26" borderId="102" xfId="0" applyFont="1" applyFill="1" applyBorder="1" applyAlignment="1">
      <alignment/>
    </xf>
    <xf numFmtId="0" fontId="80" fillId="0" borderId="73" xfId="0" applyFont="1" applyFill="1" applyBorder="1" applyAlignment="1">
      <alignment/>
    </xf>
    <xf numFmtId="0" fontId="80" fillId="0" borderId="74" xfId="0" applyFont="1" applyFill="1" applyBorder="1" applyAlignment="1">
      <alignment/>
    </xf>
    <xf numFmtId="0" fontId="80" fillId="36" borderId="96" xfId="0" applyFont="1" applyFill="1" applyBorder="1" applyAlignment="1">
      <alignment/>
    </xf>
    <xf numFmtId="0" fontId="80" fillId="36" borderId="97" xfId="0" applyFont="1" applyFill="1" applyBorder="1" applyAlignment="1">
      <alignment/>
    </xf>
    <xf numFmtId="0" fontId="80" fillId="36" borderId="100" xfId="0" applyFont="1" applyFill="1" applyBorder="1" applyAlignment="1">
      <alignment/>
    </xf>
    <xf numFmtId="0" fontId="80" fillId="36" borderId="73" xfId="0" applyFont="1" applyFill="1" applyBorder="1" applyAlignment="1">
      <alignment/>
    </xf>
    <xf numFmtId="0" fontId="80" fillId="36" borderId="12" xfId="0" applyFont="1" applyFill="1" applyBorder="1" applyAlignment="1">
      <alignment/>
    </xf>
    <xf numFmtId="0" fontId="80" fillId="36" borderId="11" xfId="0" applyFont="1" applyFill="1" applyBorder="1" applyAlignment="1">
      <alignment/>
    </xf>
    <xf numFmtId="0" fontId="80" fillId="36" borderId="74" xfId="0" applyFont="1" applyFill="1" applyBorder="1" applyAlignment="1">
      <alignment/>
    </xf>
    <xf numFmtId="0" fontId="79" fillId="26" borderId="96" xfId="0" applyFont="1" applyFill="1" applyBorder="1" applyAlignment="1">
      <alignment/>
    </xf>
    <xf numFmtId="0" fontId="79" fillId="26" borderId="97" xfId="0" applyFont="1" applyFill="1" applyBorder="1" applyAlignment="1">
      <alignment/>
    </xf>
    <xf numFmtId="0" fontId="79" fillId="39" borderId="103" xfId="0" applyFont="1" applyFill="1" applyBorder="1" applyAlignment="1">
      <alignment/>
    </xf>
    <xf numFmtId="0" fontId="79" fillId="39" borderId="11" xfId="0" applyFont="1" applyFill="1" applyBorder="1" applyAlignment="1">
      <alignment/>
    </xf>
    <xf numFmtId="0" fontId="79" fillId="39" borderId="12"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0" borderId="11" xfId="0" applyFont="1" applyFill="1" applyBorder="1" applyAlignment="1">
      <alignment/>
    </xf>
    <xf numFmtId="0" fontId="79" fillId="0" borderId="12" xfId="0" applyFont="1" applyFill="1" applyBorder="1" applyAlignment="1">
      <alignment/>
    </xf>
    <xf numFmtId="0" fontId="79" fillId="0" borderId="73" xfId="0" applyFont="1" applyFill="1" applyBorder="1" applyAlignment="1">
      <alignment/>
    </xf>
    <xf numFmtId="0" fontId="79" fillId="0" borderId="74" xfId="0" applyFont="1" applyFill="1" applyBorder="1" applyAlignment="1">
      <alignment/>
    </xf>
    <xf numFmtId="0" fontId="79" fillId="26" borderId="100" xfId="0" applyFont="1" applyFill="1" applyBorder="1" applyAlignment="1">
      <alignment/>
    </xf>
    <xf numFmtId="0" fontId="79" fillId="36" borderId="96" xfId="0" applyFont="1" applyFill="1" applyBorder="1" applyAlignment="1">
      <alignment/>
    </xf>
    <xf numFmtId="0" fontId="80" fillId="36" borderId="39" xfId="0" applyFont="1" applyFill="1" applyBorder="1" applyAlignment="1">
      <alignment/>
    </xf>
    <xf numFmtId="0" fontId="80" fillId="36" borderId="40" xfId="0" applyFont="1" applyFill="1" applyBorder="1" applyAlignment="1">
      <alignment/>
    </xf>
    <xf numFmtId="0" fontId="79" fillId="39" borderId="96" xfId="0" applyFont="1" applyFill="1" applyBorder="1" applyAlignment="1">
      <alignment/>
    </xf>
    <xf numFmtId="0" fontId="79" fillId="39" borderId="97" xfId="0" applyFont="1" applyFill="1" applyBorder="1" applyAlignment="1">
      <alignment/>
    </xf>
    <xf numFmtId="0" fontId="79" fillId="39" borderId="101" xfId="0" applyFont="1" applyFill="1" applyBorder="1" applyAlignment="1">
      <alignment/>
    </xf>
    <xf numFmtId="0" fontId="79" fillId="36" borderId="97" xfId="0" applyFont="1" applyFill="1" applyBorder="1" applyAlignment="1">
      <alignment/>
    </xf>
    <xf numFmtId="0" fontId="80" fillId="36" borderId="61" xfId="0" applyFont="1" applyFill="1" applyBorder="1" applyAlignment="1">
      <alignment/>
    </xf>
    <xf numFmtId="0" fontId="80" fillId="36" borderId="102" xfId="0" applyFont="1" applyFill="1" applyBorder="1" applyAlignment="1">
      <alignment/>
    </xf>
    <xf numFmtId="0" fontId="80" fillId="31" borderId="0" xfId="0" applyFont="1" applyFill="1" applyAlignment="1">
      <alignment/>
    </xf>
    <xf numFmtId="0" fontId="80" fillId="31" borderId="14" xfId="0" applyFont="1" applyFill="1" applyBorder="1" applyAlignment="1">
      <alignment/>
    </xf>
    <xf numFmtId="0" fontId="88" fillId="31" borderId="14" xfId="0" applyFont="1" applyFill="1" applyBorder="1" applyAlignment="1">
      <alignment/>
    </xf>
    <xf numFmtId="0" fontId="80" fillId="31" borderId="73" xfId="0" applyFont="1" applyFill="1" applyBorder="1" applyAlignment="1">
      <alignment/>
    </xf>
    <xf numFmtId="0" fontId="80" fillId="31" borderId="74" xfId="0" applyFont="1" applyFill="1" applyBorder="1" applyAlignment="1">
      <alignment/>
    </xf>
    <xf numFmtId="0" fontId="88" fillId="31" borderId="17" xfId="0" applyFont="1" applyFill="1" applyBorder="1" applyAlignment="1">
      <alignment/>
    </xf>
    <xf numFmtId="0" fontId="79" fillId="39" borderId="98" xfId="0" applyFont="1" applyFill="1" applyBorder="1" applyAlignment="1">
      <alignment/>
    </xf>
    <xf numFmtId="0" fontId="79" fillId="39" borderId="99" xfId="0" applyFont="1" applyFill="1" applyBorder="1" applyAlignment="1">
      <alignment/>
    </xf>
    <xf numFmtId="0" fontId="79" fillId="26" borderId="102"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79" fillId="36" borderId="73" xfId="0" applyFont="1" applyFill="1" applyBorder="1" applyAlignment="1">
      <alignment/>
    </xf>
    <xf numFmtId="0" fontId="80" fillId="26" borderId="65" xfId="0" applyFont="1" applyFill="1" applyBorder="1" applyAlignment="1">
      <alignment horizontal="left" vertical="center"/>
    </xf>
    <xf numFmtId="0" fontId="80" fillId="38" borderId="42" xfId="0" applyFont="1" applyFill="1" applyBorder="1" applyAlignment="1">
      <alignment/>
    </xf>
    <xf numFmtId="0" fontId="80" fillId="38" borderId="0" xfId="0" applyFont="1" applyFill="1" applyBorder="1" applyAlignment="1">
      <alignment/>
    </xf>
    <xf numFmtId="0" fontId="80" fillId="38" borderId="66" xfId="0" applyFont="1" applyFill="1" applyBorder="1" applyAlignment="1">
      <alignment/>
    </xf>
    <xf numFmtId="0" fontId="3" fillId="26" borderId="104" xfId="0" applyFont="1" applyFill="1" applyBorder="1" applyAlignment="1">
      <alignment/>
    </xf>
    <xf numFmtId="0" fontId="3" fillId="26" borderId="81" xfId="0" applyFont="1" applyFill="1" applyBorder="1" applyAlignment="1">
      <alignment/>
    </xf>
    <xf numFmtId="0" fontId="80" fillId="38" borderId="39" xfId="0" applyFont="1" applyFill="1" applyBorder="1" applyAlignment="1">
      <alignment/>
    </xf>
    <xf numFmtId="0" fontId="80" fillId="38" borderId="40" xfId="0" applyFont="1" applyFill="1" applyBorder="1" applyAlignment="1">
      <alignment/>
    </xf>
    <xf numFmtId="0" fontId="80" fillId="38" borderId="61" xfId="0" applyFont="1" applyFill="1" applyBorder="1" applyAlignment="1">
      <alignment/>
    </xf>
    <xf numFmtId="0" fontId="89" fillId="26" borderId="44" xfId="44" applyFont="1" applyFill="1" applyBorder="1" applyAlignment="1">
      <alignment/>
    </xf>
    <xf numFmtId="0" fontId="89" fillId="26" borderId="45" xfId="44" applyFont="1" applyFill="1" applyBorder="1" applyAlignment="1">
      <alignment/>
    </xf>
    <xf numFmtId="0" fontId="80" fillId="0" borderId="81" xfId="0" applyFont="1" applyBorder="1" applyAlignment="1">
      <alignment/>
    </xf>
    <xf numFmtId="0" fontId="80" fillId="30" borderId="44" xfId="0" applyFont="1" applyFill="1" applyBorder="1" applyAlignment="1">
      <alignment/>
    </xf>
    <xf numFmtId="0" fontId="80" fillId="30" borderId="45" xfId="0" applyFont="1" applyFill="1" applyBorder="1" applyAlignment="1">
      <alignment/>
    </xf>
    <xf numFmtId="0" fontId="80" fillId="30" borderId="65"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79" fillId="36" borderId="42" xfId="0" applyFont="1" applyFill="1" applyBorder="1" applyAlignment="1">
      <alignment/>
    </xf>
    <xf numFmtId="0" fontId="79" fillId="36" borderId="0" xfId="0" applyFont="1" applyFill="1" applyBorder="1" applyAlignment="1">
      <alignment/>
    </xf>
    <xf numFmtId="0" fontId="80" fillId="39" borderId="103" xfId="0" applyFont="1" applyFill="1" applyBorder="1" applyAlignment="1">
      <alignment/>
    </xf>
    <xf numFmtId="0" fontId="4" fillId="0" borderId="0" xfId="0" applyFont="1" applyAlignment="1">
      <alignment vertical="center"/>
    </xf>
    <xf numFmtId="0" fontId="3" fillId="0" borderId="0" xfId="109" applyFont="1" applyAlignment="1">
      <alignment horizontal="left" vertical="center"/>
      <protection/>
    </xf>
    <xf numFmtId="0" fontId="44" fillId="0" borderId="0" xfId="109" applyFont="1" applyAlignment="1">
      <alignment horizontal="left" vertical="center"/>
      <protection/>
    </xf>
    <xf numFmtId="0" fontId="5"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79" fillId="26" borderId="10" xfId="0" applyFont="1" applyFill="1" applyBorder="1" applyAlignment="1">
      <alignment horizontal="center"/>
    </xf>
    <xf numFmtId="0" fontId="79" fillId="26" borderId="102" xfId="0" applyFont="1" applyFill="1" applyBorder="1" applyAlignment="1">
      <alignment horizontal="center"/>
    </xf>
    <xf numFmtId="0" fontId="79" fillId="26" borderId="15" xfId="0" applyFont="1" applyFill="1" applyBorder="1" applyAlignment="1">
      <alignment horizontal="center"/>
    </xf>
    <xf numFmtId="0" fontId="79" fillId="26" borderId="105" xfId="0" applyFont="1" applyFill="1" applyBorder="1" applyAlignment="1">
      <alignment horizontal="center"/>
    </xf>
    <xf numFmtId="0" fontId="80" fillId="26" borderId="10" xfId="0" applyFont="1" applyFill="1" applyBorder="1" applyAlignment="1">
      <alignment horizontal="center"/>
    </xf>
    <xf numFmtId="0" fontId="80" fillId="26" borderId="102" xfId="0" applyFont="1" applyFill="1" applyBorder="1" applyAlignment="1">
      <alignment horizontal="center"/>
    </xf>
    <xf numFmtId="0" fontId="80" fillId="26" borderId="15" xfId="0" applyFont="1" applyFill="1" applyBorder="1" applyAlignment="1">
      <alignment horizontal="center"/>
    </xf>
    <xf numFmtId="0" fontId="80" fillId="26" borderId="105" xfId="0" applyFont="1" applyFill="1" applyBorder="1" applyAlignment="1">
      <alignment horizontal="center"/>
    </xf>
    <xf numFmtId="0" fontId="3" fillId="26" borderId="10" xfId="0" applyFont="1" applyFill="1" applyBorder="1" applyAlignment="1">
      <alignment horizontal="center"/>
    </xf>
    <xf numFmtId="0" fontId="3" fillId="26" borderId="102" xfId="0" applyFont="1" applyFill="1" applyBorder="1" applyAlignment="1">
      <alignment horizontal="center"/>
    </xf>
    <xf numFmtId="0" fontId="3" fillId="26" borderId="15" xfId="0" applyFont="1" applyFill="1" applyBorder="1" applyAlignment="1">
      <alignment horizontal="center"/>
    </xf>
    <xf numFmtId="0" fontId="3" fillId="26" borderId="105" xfId="0" applyFont="1" applyFill="1" applyBorder="1" applyAlignment="1">
      <alignment horizontal="center"/>
    </xf>
    <xf numFmtId="0" fontId="10" fillId="26" borderId="0" xfId="0" applyFont="1" applyFill="1" applyAlignment="1">
      <alignment horizontal="center"/>
    </xf>
    <xf numFmtId="0" fontId="41" fillId="26" borderId="0" xfId="0" applyFont="1" applyFill="1" applyAlignment="1">
      <alignment horizontal="center"/>
    </xf>
    <xf numFmtId="0" fontId="79" fillId="0" borderId="10" xfId="0" applyFont="1" applyFill="1" applyBorder="1" applyAlignment="1">
      <alignment horizontal="center"/>
    </xf>
    <xf numFmtId="0" fontId="79" fillId="0" borderId="102" xfId="0" applyFont="1" applyFill="1" applyBorder="1" applyAlignment="1">
      <alignment horizontal="center"/>
    </xf>
    <xf numFmtId="0" fontId="79" fillId="0" borderId="15" xfId="0" applyFont="1" applyFill="1" applyBorder="1" applyAlignment="1">
      <alignment horizontal="center"/>
    </xf>
    <xf numFmtId="0" fontId="79" fillId="0" borderId="105" xfId="0" applyFont="1" applyFill="1" applyBorder="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179" fontId="3" fillId="0" borderId="0" xfId="111" applyNumberFormat="1" applyFont="1" applyFill="1" applyBorder="1" applyAlignment="1">
      <alignment horizontal="center" vertical="center"/>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3" fillId="0" borderId="0" xfId="111" applyFont="1" applyBorder="1" applyAlignment="1">
      <alignment horizontal="center" vertic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6"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1" fillId="0" borderId="0" xfId="92" applyFont="1" applyBorder="1" applyAlignment="1">
      <alignment horizontal="left"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4" fillId="0" borderId="60" xfId="106" applyFont="1" applyBorder="1" applyAlignment="1">
      <alignment horizontal="center" vertical="center"/>
      <protection/>
    </xf>
    <xf numFmtId="0" fontId="4" fillId="0" borderId="19" xfId="106" applyFont="1" applyBorder="1" applyAlignment="1">
      <alignment horizontal="center" vertical="center"/>
      <protection/>
    </xf>
    <xf numFmtId="0" fontId="4" fillId="0" borderId="0" xfId="106" applyFont="1">
      <alignment vertical="center"/>
      <protection/>
    </xf>
    <xf numFmtId="0" fontId="3" fillId="0" borderId="0" xfId="106" applyFont="1" applyBorder="1" applyAlignment="1">
      <alignment horizontal="center" vertical="center"/>
      <protection/>
    </xf>
    <xf numFmtId="0" fontId="3" fillId="24" borderId="18" xfId="106" applyFont="1" applyFill="1" applyBorder="1" applyAlignment="1">
      <alignment horizontal="center" vertical="center"/>
      <protection/>
    </xf>
    <xf numFmtId="0" fontId="5" fillId="0" borderId="0" xfId="106" applyFont="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0" borderId="18" xfId="106" applyFont="1" applyBorder="1" applyAlignment="1">
      <alignment horizontal="center" vertical="center"/>
      <protection/>
    </xf>
    <xf numFmtId="0" fontId="5" fillId="0" borderId="3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1" fillId="0" borderId="19" xfId="106" applyFont="1" applyBorder="1" applyAlignment="1">
      <alignment horizontal="center" vertical="center"/>
      <protection/>
    </xf>
    <xf numFmtId="0" fontId="4" fillId="0" borderId="33"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1" fillId="0" borderId="106"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106" xfId="106" applyFont="1" applyBorder="1" applyAlignment="1">
      <alignment horizontal="center" vertical="center"/>
      <protection/>
    </xf>
    <xf numFmtId="0" fontId="3" fillId="0" borderId="19"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7"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8" xfId="106" applyFont="1" applyBorder="1" applyAlignment="1">
      <alignment horizontal="left"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3" fillId="0" borderId="19" xfId="106" applyFont="1" applyBorder="1">
      <alignment vertical="center"/>
      <protection/>
    </xf>
    <xf numFmtId="0" fontId="3" fillId="0" borderId="107"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3" fillId="0" borderId="18" xfId="106" applyFont="1" applyBorder="1">
      <alignment vertical="center"/>
      <protection/>
    </xf>
    <xf numFmtId="0" fontId="3" fillId="0" borderId="109" xfId="106" applyFont="1" applyBorder="1">
      <alignment vertical="center"/>
      <protection/>
    </xf>
    <xf numFmtId="0" fontId="5" fillId="0" borderId="31" xfId="106" applyFont="1" applyBorder="1" applyAlignment="1">
      <alignment horizontal="center" vertical="center"/>
      <protection/>
    </xf>
    <xf numFmtId="0" fontId="5" fillId="0" borderId="106"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0" xfId="106" applyFont="1">
      <alignment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10" xfId="106" applyFont="1" applyBorder="1" applyAlignment="1">
      <alignment horizontal="center" vertical="center"/>
      <protection/>
    </xf>
    <xf numFmtId="0" fontId="3" fillId="0" borderId="109" xfId="106" applyFont="1" applyBorder="1" applyAlignment="1">
      <alignment horizontal="center" vertical="center"/>
      <protection/>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h-teniss/&#12522;&#12540;&#12464;&#25126;39&#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歴代入賞者"/>
      <sheetName val="次回要項(予定）"/>
      <sheetName val="Sheet1 (2)"/>
      <sheetName val="Sheet2 (2)"/>
      <sheetName val="1"/>
      <sheetName val="Sheet1"/>
      <sheetName val="0"/>
      <sheetName val="Sheet2"/>
      <sheetName val="メンバー"/>
      <sheetName val="互換性レポート"/>
    </sheetNames>
    <sheetDataSet>
      <sheetData sheetId="8">
        <row r="1">
          <cell r="A1" t="str">
            <v>あ０１</v>
          </cell>
          <cell r="B1" t="str">
            <v>水野</v>
          </cell>
          <cell r="C1" t="str">
            <v>圭補</v>
          </cell>
          <cell r="D1" t="str">
            <v>アビック</v>
          </cell>
          <cell r="F1" t="str">
            <v>あ０１</v>
          </cell>
          <cell r="G1" t="str">
            <v>水野圭補</v>
          </cell>
          <cell r="H1" t="str">
            <v>アビックＢＢ</v>
          </cell>
        </row>
        <row r="2">
          <cell r="A2" t="str">
            <v>あ０２</v>
          </cell>
          <cell r="B2" t="str">
            <v>青木</v>
          </cell>
          <cell r="C2" t="str">
            <v>重之</v>
          </cell>
          <cell r="D2" t="str">
            <v>アビック</v>
          </cell>
          <cell r="F2" t="str">
            <v>あ０２</v>
          </cell>
          <cell r="G2" t="str">
            <v>青木重之</v>
          </cell>
          <cell r="H2" t="str">
            <v>アビックＢＢ</v>
          </cell>
        </row>
        <row r="3">
          <cell r="A3" t="str">
            <v>あ０３</v>
          </cell>
          <cell r="B3" t="str">
            <v>乾</v>
          </cell>
          <cell r="C3" t="str">
            <v>勝彦</v>
          </cell>
          <cell r="D3" t="str">
            <v>アビック</v>
          </cell>
          <cell r="F3" t="str">
            <v>あ０３</v>
          </cell>
          <cell r="G3" t="str">
            <v>乾勝彦</v>
          </cell>
          <cell r="H3" t="str">
            <v>アビックＢＢ</v>
          </cell>
        </row>
        <row r="4">
          <cell r="A4" t="str">
            <v>あ０４</v>
          </cell>
          <cell r="B4" t="str">
            <v>佐藤</v>
          </cell>
          <cell r="C4" t="str">
            <v>政之</v>
          </cell>
          <cell r="D4" t="str">
            <v>アビック</v>
          </cell>
          <cell r="F4" t="str">
            <v>あ０４</v>
          </cell>
          <cell r="G4" t="str">
            <v>佐藤政之</v>
          </cell>
          <cell r="H4" t="str">
            <v>アビックＢＢ</v>
          </cell>
        </row>
        <row r="5">
          <cell r="A5" t="str">
            <v>あ０５</v>
          </cell>
          <cell r="B5" t="str">
            <v>中村</v>
          </cell>
          <cell r="C5" t="str">
            <v>亨</v>
          </cell>
          <cell r="D5" t="str">
            <v>アビック</v>
          </cell>
          <cell r="F5" t="str">
            <v>あ０５</v>
          </cell>
          <cell r="G5" t="str">
            <v>中村亨</v>
          </cell>
          <cell r="H5" t="str">
            <v>アビックＢＢ</v>
          </cell>
        </row>
        <row r="6">
          <cell r="A6" t="str">
            <v>あ０６</v>
          </cell>
          <cell r="B6" t="str">
            <v>谷崎</v>
          </cell>
          <cell r="C6" t="str">
            <v>真也</v>
          </cell>
          <cell r="D6" t="str">
            <v>アビック</v>
          </cell>
          <cell r="F6" t="str">
            <v>あ０６</v>
          </cell>
          <cell r="G6" t="str">
            <v>谷崎真也</v>
          </cell>
          <cell r="H6" t="str">
            <v>アビックＢＢ</v>
          </cell>
        </row>
        <row r="7">
          <cell r="A7" t="str">
            <v>あ０７</v>
          </cell>
          <cell r="B7" t="str">
            <v>齋田</v>
          </cell>
          <cell r="C7" t="str">
            <v>至</v>
          </cell>
          <cell r="D7" t="str">
            <v>アビック</v>
          </cell>
          <cell r="F7" t="str">
            <v>あ０７</v>
          </cell>
          <cell r="G7" t="str">
            <v>齋田至</v>
          </cell>
          <cell r="H7" t="str">
            <v>アビックＢＢ</v>
          </cell>
        </row>
        <row r="8">
          <cell r="A8" t="str">
            <v>あ０８</v>
          </cell>
          <cell r="B8" t="str">
            <v>齋田</v>
          </cell>
          <cell r="C8" t="str">
            <v>優子</v>
          </cell>
          <cell r="D8" t="str">
            <v>アビック</v>
          </cell>
          <cell r="F8" t="str">
            <v>あ０８</v>
          </cell>
          <cell r="G8" t="str">
            <v>齋田優子</v>
          </cell>
          <cell r="H8" t="str">
            <v>アビックＢＢ</v>
          </cell>
        </row>
        <row r="9">
          <cell r="A9" t="str">
            <v>あ０９</v>
          </cell>
          <cell r="B9" t="str">
            <v>平居</v>
          </cell>
          <cell r="C9" t="str">
            <v>崇</v>
          </cell>
          <cell r="D9" t="str">
            <v>アビック</v>
          </cell>
          <cell r="F9" t="str">
            <v>あ０９</v>
          </cell>
          <cell r="G9" t="str">
            <v>平居崇</v>
          </cell>
          <cell r="H9" t="str">
            <v>アビックＢＢ</v>
          </cell>
        </row>
        <row r="10">
          <cell r="A10" t="str">
            <v>あ１０</v>
          </cell>
          <cell r="B10" t="str">
            <v>土居</v>
          </cell>
          <cell r="C10" t="str">
            <v>悟</v>
          </cell>
          <cell r="D10" t="str">
            <v>アビック</v>
          </cell>
          <cell r="F10" t="str">
            <v>あ１０</v>
          </cell>
          <cell r="G10" t="str">
            <v>土居悟</v>
          </cell>
          <cell r="H10" t="str">
            <v>アビックＢＢ</v>
          </cell>
        </row>
        <row r="11">
          <cell r="A11" t="str">
            <v>あ１１</v>
          </cell>
          <cell r="B11" t="str">
            <v>宮村</v>
          </cell>
          <cell r="C11" t="str">
            <v>ナオキ</v>
          </cell>
          <cell r="D11" t="str">
            <v>アビック</v>
          </cell>
          <cell r="F11" t="str">
            <v>あ１１</v>
          </cell>
          <cell r="G11" t="str">
            <v>宮村ナオキ</v>
          </cell>
          <cell r="H11" t="str">
            <v>アビックＢＢ</v>
          </cell>
        </row>
        <row r="12">
          <cell r="A12" t="str">
            <v>あ１２</v>
          </cell>
          <cell r="B12" t="str">
            <v>西山</v>
          </cell>
          <cell r="C12" t="str">
            <v>抄千代</v>
          </cell>
          <cell r="D12" t="str">
            <v>アビック</v>
          </cell>
          <cell r="F12" t="str">
            <v>あ１２</v>
          </cell>
          <cell r="G12" t="str">
            <v>西山抄千代</v>
          </cell>
          <cell r="H12" t="str">
            <v>アビックＢＢ</v>
          </cell>
        </row>
        <row r="13">
          <cell r="A13" t="str">
            <v>あ１３</v>
          </cell>
          <cell r="B13" t="str">
            <v>三原</v>
          </cell>
          <cell r="C13" t="str">
            <v>啓子</v>
          </cell>
          <cell r="D13" t="str">
            <v>アビック</v>
          </cell>
          <cell r="F13" t="str">
            <v>あ１３</v>
          </cell>
          <cell r="G13" t="str">
            <v>三原啓子</v>
          </cell>
          <cell r="H13" t="str">
            <v>アビックＢＢ</v>
          </cell>
        </row>
        <row r="14">
          <cell r="A14" t="str">
            <v>あ１４</v>
          </cell>
          <cell r="B14" t="str">
            <v>落合</v>
          </cell>
          <cell r="C14" t="str">
            <v>良弘</v>
          </cell>
          <cell r="D14" t="str">
            <v>アビック</v>
          </cell>
          <cell r="F14" t="str">
            <v>あ１４</v>
          </cell>
          <cell r="G14" t="str">
            <v>落合良弘</v>
          </cell>
          <cell r="H14" t="str">
            <v>アビックＢＢ</v>
          </cell>
        </row>
        <row r="15">
          <cell r="A15" t="str">
            <v>あ１５</v>
          </cell>
          <cell r="B15" t="str">
            <v>杉原</v>
          </cell>
          <cell r="C15" t="str">
            <v>徹</v>
          </cell>
          <cell r="D15" t="str">
            <v>アビック</v>
          </cell>
          <cell r="F15" t="str">
            <v>あ１５</v>
          </cell>
          <cell r="G15" t="str">
            <v>杉原徹</v>
          </cell>
          <cell r="H15" t="str">
            <v>アビックＢＢ</v>
          </cell>
        </row>
        <row r="18">
          <cell r="A18" t="str">
            <v>ぼ０１</v>
          </cell>
          <cell r="B18" t="str">
            <v>池端</v>
          </cell>
          <cell r="C18" t="str">
            <v>誠治</v>
          </cell>
          <cell r="D18" t="str">
            <v>ぼんズ</v>
          </cell>
          <cell r="F18" t="str">
            <v>ぼ０１</v>
          </cell>
          <cell r="G18" t="str">
            <v>池端誠治</v>
          </cell>
          <cell r="H18" t="str">
            <v>ぼんズ</v>
          </cell>
        </row>
        <row r="19">
          <cell r="A19" t="str">
            <v>ぼ０２</v>
          </cell>
          <cell r="B19" t="str">
            <v>金谷</v>
          </cell>
          <cell r="C19" t="str">
            <v>太郎</v>
          </cell>
          <cell r="D19" t="str">
            <v>ぼんズ</v>
          </cell>
          <cell r="F19" t="str">
            <v>ぼ０２</v>
          </cell>
          <cell r="G19" t="str">
            <v>金谷太郎</v>
          </cell>
          <cell r="H19" t="str">
            <v>ぼんズ</v>
          </cell>
        </row>
        <row r="20">
          <cell r="A20" t="str">
            <v>ぼ０３</v>
          </cell>
          <cell r="B20" t="str">
            <v>小林</v>
          </cell>
          <cell r="C20" t="str">
            <v>祐太</v>
          </cell>
          <cell r="D20" t="str">
            <v>ぼんズ</v>
          </cell>
          <cell r="F20" t="str">
            <v>ぼ０３</v>
          </cell>
          <cell r="G20" t="str">
            <v>小林祐太</v>
          </cell>
          <cell r="H20" t="str">
            <v>ぼんズ</v>
          </cell>
        </row>
        <row r="21">
          <cell r="A21" t="str">
            <v>ぼ０４</v>
          </cell>
          <cell r="B21" t="str">
            <v>佐野</v>
          </cell>
          <cell r="C21" t="str">
            <v>望</v>
          </cell>
          <cell r="D21" t="str">
            <v>ぼんズ</v>
          </cell>
          <cell r="F21" t="str">
            <v>ぼ０４</v>
          </cell>
          <cell r="G21" t="str">
            <v>佐野望</v>
          </cell>
          <cell r="H21" t="str">
            <v>ぼんズ</v>
          </cell>
        </row>
        <row r="22">
          <cell r="A22" t="str">
            <v>ぼ０５</v>
          </cell>
          <cell r="B22" t="str">
            <v>谷口</v>
          </cell>
          <cell r="C22" t="str">
            <v>友宏</v>
          </cell>
          <cell r="D22" t="str">
            <v>ぼんズ</v>
          </cell>
          <cell r="F22" t="str">
            <v>ぼ０５</v>
          </cell>
          <cell r="G22" t="str">
            <v>谷口友宏</v>
          </cell>
          <cell r="H22" t="str">
            <v>ぼんズ</v>
          </cell>
        </row>
        <row r="23">
          <cell r="A23" t="str">
            <v>ぼ０６</v>
          </cell>
          <cell r="B23" t="str">
            <v>土田</v>
          </cell>
          <cell r="C23" t="str">
            <v>哲也</v>
          </cell>
          <cell r="D23" t="str">
            <v>ぼんズ</v>
          </cell>
          <cell r="F23" t="str">
            <v>ぼ０６</v>
          </cell>
          <cell r="G23" t="str">
            <v>土田哲也</v>
          </cell>
          <cell r="H23" t="str">
            <v>ぼんズ</v>
          </cell>
        </row>
        <row r="24">
          <cell r="A24" t="str">
            <v>ぼ０７</v>
          </cell>
          <cell r="B24" t="str">
            <v>堤内</v>
          </cell>
          <cell r="C24" t="str">
            <v>昭仁</v>
          </cell>
          <cell r="D24" t="str">
            <v>ぼんズ</v>
          </cell>
          <cell r="F24" t="str">
            <v>ぼ０７</v>
          </cell>
          <cell r="G24" t="str">
            <v>堤内昭仁</v>
          </cell>
          <cell r="H24" t="str">
            <v>ぼんズ</v>
          </cell>
        </row>
        <row r="25">
          <cell r="A25" t="str">
            <v>ぼ０８</v>
          </cell>
          <cell r="B25" t="str">
            <v>成宮</v>
          </cell>
          <cell r="C25" t="str">
            <v>康弘</v>
          </cell>
          <cell r="D25" t="str">
            <v>ぼんズ</v>
          </cell>
          <cell r="F25" t="str">
            <v>ぼ０８</v>
          </cell>
          <cell r="G25" t="str">
            <v>成宮康弘</v>
          </cell>
          <cell r="H25" t="str">
            <v>ぼんズ</v>
          </cell>
        </row>
        <row r="26">
          <cell r="A26" t="str">
            <v>ぼ０９</v>
          </cell>
          <cell r="B26" t="str">
            <v>西川</v>
          </cell>
          <cell r="C26" t="str">
            <v>昌一</v>
          </cell>
          <cell r="D26" t="str">
            <v>ぼんズ</v>
          </cell>
          <cell r="F26" t="str">
            <v>ぼ０９</v>
          </cell>
          <cell r="G26" t="str">
            <v>西川昌一</v>
          </cell>
          <cell r="H26" t="str">
            <v>ぼんズ</v>
          </cell>
        </row>
        <row r="27">
          <cell r="A27" t="str">
            <v>ぼ１０</v>
          </cell>
          <cell r="B27" t="str">
            <v>古市</v>
          </cell>
          <cell r="C27" t="str">
            <v>卓志</v>
          </cell>
          <cell r="D27" t="str">
            <v>ぼんズ</v>
          </cell>
          <cell r="F27" t="str">
            <v>ぼ１０</v>
          </cell>
          <cell r="G27" t="str">
            <v>古市卓志</v>
          </cell>
          <cell r="H27" t="str">
            <v>ぼんズ</v>
          </cell>
        </row>
        <row r="28">
          <cell r="A28" t="str">
            <v>ぼ１１</v>
          </cell>
          <cell r="B28" t="str">
            <v>松井</v>
          </cell>
          <cell r="C28" t="str">
            <v>寛司</v>
          </cell>
          <cell r="D28" t="str">
            <v>ぼんズ</v>
          </cell>
          <cell r="F28" t="str">
            <v>ぼ１１</v>
          </cell>
          <cell r="G28" t="str">
            <v>松井寛司</v>
          </cell>
          <cell r="H28" t="str">
            <v>ぼんズ</v>
          </cell>
        </row>
        <row r="29">
          <cell r="A29" t="str">
            <v>ぼ１２</v>
          </cell>
          <cell r="B29" t="str">
            <v>村上</v>
          </cell>
          <cell r="C29" t="str">
            <v>知孝</v>
          </cell>
          <cell r="D29" t="str">
            <v>ぼんズ</v>
          </cell>
          <cell r="F29" t="str">
            <v>ぼ１２</v>
          </cell>
          <cell r="G29" t="str">
            <v>村上知孝</v>
          </cell>
          <cell r="H29" t="str">
            <v>ぼんズ</v>
          </cell>
        </row>
        <row r="30">
          <cell r="A30" t="str">
            <v>ぼ１３</v>
          </cell>
          <cell r="B30" t="str">
            <v>八木</v>
          </cell>
          <cell r="C30" t="str">
            <v>篤司</v>
          </cell>
          <cell r="D30" t="str">
            <v>ぼんズ</v>
          </cell>
          <cell r="F30" t="str">
            <v>ぼ１３</v>
          </cell>
          <cell r="G30" t="str">
            <v>八木篤司</v>
          </cell>
          <cell r="H30" t="str">
            <v>ぼんズ</v>
          </cell>
        </row>
        <row r="31">
          <cell r="A31" t="str">
            <v>ぼ１４</v>
          </cell>
          <cell r="B31" t="str">
            <v>山崎</v>
          </cell>
          <cell r="C31" t="str">
            <v>正雄</v>
          </cell>
          <cell r="D31" t="str">
            <v>ぼんズ</v>
          </cell>
          <cell r="F31" t="str">
            <v>ぼ１４</v>
          </cell>
          <cell r="G31" t="str">
            <v>山崎正雄</v>
          </cell>
          <cell r="H31" t="str">
            <v>ぼんズ</v>
          </cell>
        </row>
        <row r="32">
          <cell r="A32" t="str">
            <v>ぼ１５</v>
          </cell>
          <cell r="B32" t="str">
            <v>伊吹</v>
          </cell>
          <cell r="C32" t="str">
            <v>邦子</v>
          </cell>
          <cell r="D32" t="str">
            <v>ぼんズ</v>
          </cell>
          <cell r="F32" t="str">
            <v>ぼ１５</v>
          </cell>
          <cell r="G32" t="str">
            <v>伊吹邦子</v>
          </cell>
          <cell r="H32" t="str">
            <v>ぼんズ</v>
          </cell>
        </row>
        <row r="33">
          <cell r="A33" t="str">
            <v>ぼ１６</v>
          </cell>
          <cell r="B33" t="str">
            <v>木村</v>
          </cell>
          <cell r="C33" t="str">
            <v>美香</v>
          </cell>
          <cell r="D33" t="str">
            <v>ぼんズ</v>
          </cell>
          <cell r="F33" t="str">
            <v>ぼ１６</v>
          </cell>
          <cell r="G33" t="str">
            <v>木村美香</v>
          </cell>
          <cell r="H33" t="str">
            <v>ぼんズ</v>
          </cell>
        </row>
        <row r="34">
          <cell r="A34" t="str">
            <v>ぼ１７</v>
          </cell>
          <cell r="B34" t="str">
            <v>近藤</v>
          </cell>
          <cell r="C34" t="str">
            <v>直美</v>
          </cell>
          <cell r="D34" t="str">
            <v>ぼんズ</v>
          </cell>
          <cell r="F34" t="str">
            <v>ぼ１７</v>
          </cell>
          <cell r="G34" t="str">
            <v>近藤直美</v>
          </cell>
          <cell r="H34" t="str">
            <v>ぼんズ</v>
          </cell>
        </row>
        <row r="35">
          <cell r="A35" t="str">
            <v>ぼ１８</v>
          </cell>
          <cell r="B35" t="str">
            <v>佐竹</v>
          </cell>
          <cell r="C35" t="str">
            <v>昌子</v>
          </cell>
          <cell r="D35" t="str">
            <v>ぼんズ</v>
          </cell>
          <cell r="F35" t="str">
            <v>ぼ１８</v>
          </cell>
          <cell r="G35" t="str">
            <v>佐竹昌子</v>
          </cell>
          <cell r="H35" t="str">
            <v>ぼんズ</v>
          </cell>
        </row>
        <row r="36">
          <cell r="A36" t="str">
            <v>ぼ１９</v>
          </cell>
          <cell r="B36" t="str">
            <v>筒井</v>
          </cell>
          <cell r="C36" t="str">
            <v>珠世</v>
          </cell>
          <cell r="D36" t="str">
            <v>ぼんズ</v>
          </cell>
          <cell r="F36" t="str">
            <v>ぼ１９</v>
          </cell>
          <cell r="G36" t="str">
            <v>筒井珠世</v>
          </cell>
          <cell r="H36" t="str">
            <v>ぼんズ</v>
          </cell>
        </row>
        <row r="37">
          <cell r="A37" t="str">
            <v>ぼ２０</v>
          </cell>
          <cell r="B37" t="str">
            <v>中村</v>
          </cell>
          <cell r="C37" t="str">
            <v>千春</v>
          </cell>
          <cell r="D37" t="str">
            <v>ぼんズ</v>
          </cell>
          <cell r="F37" t="str">
            <v>ぼ２０</v>
          </cell>
          <cell r="G37" t="str">
            <v>中村千春</v>
          </cell>
          <cell r="H37" t="str">
            <v>ぼんズ</v>
          </cell>
        </row>
        <row r="38">
          <cell r="A38" t="str">
            <v>ぼ２１</v>
          </cell>
          <cell r="B38" t="str">
            <v>成宮</v>
          </cell>
          <cell r="C38" t="str">
            <v>まき</v>
          </cell>
          <cell r="D38" t="str">
            <v>ぼんズ</v>
          </cell>
          <cell r="F38" t="str">
            <v>ぼ２１</v>
          </cell>
          <cell r="G38" t="str">
            <v>成宮まき</v>
          </cell>
          <cell r="H38" t="str">
            <v>ぼんズ</v>
          </cell>
        </row>
        <row r="39">
          <cell r="A39" t="str">
            <v>ぼ２２</v>
          </cell>
          <cell r="B39" t="str">
            <v>橋本</v>
          </cell>
          <cell r="C39" t="str">
            <v>真理</v>
          </cell>
          <cell r="D39" t="str">
            <v>ぼんズ</v>
          </cell>
          <cell r="F39" t="str">
            <v>ぼ２２</v>
          </cell>
          <cell r="G39" t="str">
            <v>橋本真理</v>
          </cell>
          <cell r="H39" t="str">
            <v>ぼんズ</v>
          </cell>
        </row>
        <row r="40">
          <cell r="A40" t="str">
            <v>ぼ２３</v>
          </cell>
          <cell r="B40" t="str">
            <v>藤田</v>
          </cell>
          <cell r="C40" t="str">
            <v>博美</v>
          </cell>
          <cell r="D40" t="str">
            <v>ぼんズ</v>
          </cell>
          <cell r="F40" t="str">
            <v>ぼ２３</v>
          </cell>
          <cell r="G40" t="str">
            <v>藤田博美</v>
          </cell>
          <cell r="H40" t="str">
            <v>ぼんズ</v>
          </cell>
        </row>
        <row r="41">
          <cell r="A41" t="str">
            <v>ぼ２４</v>
          </cell>
          <cell r="B41" t="str">
            <v>藤原</v>
          </cell>
          <cell r="C41" t="str">
            <v>泰子</v>
          </cell>
          <cell r="D41" t="str">
            <v>ぼんズ</v>
          </cell>
          <cell r="F41" t="str">
            <v>ぼ２４</v>
          </cell>
          <cell r="G41" t="str">
            <v>藤原泰子</v>
          </cell>
          <cell r="H41" t="str">
            <v>ぼんズ</v>
          </cell>
        </row>
        <row r="42">
          <cell r="A42" t="str">
            <v>ぼ２５</v>
          </cell>
          <cell r="B42" t="str">
            <v>森</v>
          </cell>
          <cell r="C42" t="str">
            <v>薫吏</v>
          </cell>
          <cell r="D42" t="str">
            <v>ぼんズ</v>
          </cell>
          <cell r="F42" t="str">
            <v>ぼ２５</v>
          </cell>
          <cell r="G42" t="str">
            <v>森薫吏</v>
          </cell>
          <cell r="H42" t="str">
            <v>ぼんズ</v>
          </cell>
        </row>
        <row r="43">
          <cell r="A43" t="str">
            <v>ぼ２６</v>
          </cell>
          <cell r="B43" t="str">
            <v>日髙</v>
          </cell>
          <cell r="C43" t="str">
            <v>眞規子</v>
          </cell>
          <cell r="D43" t="str">
            <v>ぼんズ</v>
          </cell>
          <cell r="F43" t="str">
            <v>ぼ２６</v>
          </cell>
          <cell r="G43" t="str">
            <v>日髙眞規子</v>
          </cell>
          <cell r="H43" t="str">
            <v>ぼんズ</v>
          </cell>
        </row>
        <row r="59">
          <cell r="A59" t="str">
            <v>き０１</v>
          </cell>
          <cell r="B59" t="str">
            <v>片岡</v>
          </cell>
          <cell r="C59" t="str">
            <v>春己</v>
          </cell>
          <cell r="D59" t="str">
            <v>京セラ</v>
          </cell>
          <cell r="F59" t="str">
            <v>き０１</v>
          </cell>
          <cell r="G59" t="str">
            <v>片岡春己</v>
          </cell>
          <cell r="H59" t="str">
            <v>京セラTC</v>
          </cell>
        </row>
        <row r="60">
          <cell r="A60" t="str">
            <v>き０２</v>
          </cell>
          <cell r="B60" t="str">
            <v>山本</v>
          </cell>
          <cell r="C60" t="str">
            <v>　真</v>
          </cell>
          <cell r="D60" t="str">
            <v>京セラ</v>
          </cell>
          <cell r="F60" t="str">
            <v>き０２</v>
          </cell>
          <cell r="G60" t="str">
            <v>山本　真</v>
          </cell>
          <cell r="H60" t="str">
            <v>京セラTC</v>
          </cell>
        </row>
        <row r="61">
          <cell r="A61" t="str">
            <v>き０３</v>
          </cell>
          <cell r="B61" t="str">
            <v>西田</v>
          </cell>
          <cell r="C61" t="str">
            <v>裕信</v>
          </cell>
          <cell r="D61" t="str">
            <v>京セラ</v>
          </cell>
          <cell r="F61" t="str">
            <v>き０３</v>
          </cell>
          <cell r="G61" t="str">
            <v>西田裕信</v>
          </cell>
          <cell r="H61" t="str">
            <v>京セラTC</v>
          </cell>
        </row>
        <row r="62">
          <cell r="A62" t="str">
            <v>き０４</v>
          </cell>
          <cell r="B62" t="str">
            <v>柴谷</v>
          </cell>
          <cell r="C62" t="str">
            <v>義信</v>
          </cell>
          <cell r="D62" t="str">
            <v>京セラ</v>
          </cell>
          <cell r="F62" t="str">
            <v>き０４</v>
          </cell>
          <cell r="G62" t="str">
            <v>柴谷義信</v>
          </cell>
          <cell r="H62" t="str">
            <v>京セラTC</v>
          </cell>
        </row>
        <row r="63">
          <cell r="A63" t="str">
            <v>き０５</v>
          </cell>
          <cell r="B63" t="str">
            <v>坂元</v>
          </cell>
          <cell r="C63" t="str">
            <v>智成</v>
          </cell>
          <cell r="D63" t="str">
            <v>京セラ</v>
          </cell>
          <cell r="F63" t="str">
            <v>き０５</v>
          </cell>
          <cell r="G63" t="str">
            <v>坂元智成</v>
          </cell>
          <cell r="H63" t="str">
            <v>京セラTC</v>
          </cell>
        </row>
        <row r="64">
          <cell r="A64" t="str">
            <v>き０６</v>
          </cell>
          <cell r="B64" t="str">
            <v>荒浪</v>
          </cell>
          <cell r="C64" t="str">
            <v>順次</v>
          </cell>
          <cell r="D64" t="str">
            <v>京セラ</v>
          </cell>
          <cell r="F64" t="str">
            <v>き０６</v>
          </cell>
          <cell r="G64" t="str">
            <v>荒浪順次</v>
          </cell>
          <cell r="H64" t="str">
            <v>京セラTC</v>
          </cell>
        </row>
        <row r="65">
          <cell r="A65" t="str">
            <v>き０７</v>
          </cell>
          <cell r="B65" t="str">
            <v>中本</v>
          </cell>
          <cell r="C65" t="str">
            <v>隆司</v>
          </cell>
          <cell r="D65" t="str">
            <v>京セラ</v>
          </cell>
          <cell r="F65" t="str">
            <v>き０７</v>
          </cell>
          <cell r="G65" t="str">
            <v>中本隆司</v>
          </cell>
          <cell r="H65" t="str">
            <v>京セラTC</v>
          </cell>
        </row>
        <row r="66">
          <cell r="A66" t="str">
            <v>き０８</v>
          </cell>
          <cell r="B66" t="str">
            <v>鉄川</v>
          </cell>
          <cell r="C66" t="str">
            <v>聡志</v>
          </cell>
          <cell r="D66" t="str">
            <v>京セラ</v>
          </cell>
          <cell r="F66" t="str">
            <v>き０８</v>
          </cell>
          <cell r="G66" t="str">
            <v>鉄川聡志</v>
          </cell>
          <cell r="H66" t="str">
            <v>京セラTC</v>
          </cell>
        </row>
        <row r="67">
          <cell r="A67" t="str">
            <v>き０９</v>
          </cell>
          <cell r="B67" t="str">
            <v>宮道</v>
          </cell>
          <cell r="C67" t="str">
            <v>祐介</v>
          </cell>
          <cell r="D67" t="str">
            <v>京セラ</v>
          </cell>
          <cell r="F67" t="str">
            <v>き０９</v>
          </cell>
          <cell r="G67" t="str">
            <v>宮道祐介</v>
          </cell>
          <cell r="H67" t="str">
            <v>京セラTC</v>
          </cell>
        </row>
        <row r="68">
          <cell r="A68" t="str">
            <v>き１０</v>
          </cell>
          <cell r="B68" t="str">
            <v>本間</v>
          </cell>
          <cell r="C68" t="str">
            <v>靖教</v>
          </cell>
          <cell r="D68" t="str">
            <v>京セラ</v>
          </cell>
          <cell r="F68" t="str">
            <v>き１０</v>
          </cell>
          <cell r="G68" t="str">
            <v>本間靖教</v>
          </cell>
          <cell r="H68" t="str">
            <v>京セラTC</v>
          </cell>
        </row>
        <row r="69">
          <cell r="A69" t="str">
            <v>き１１</v>
          </cell>
          <cell r="B69" t="str">
            <v>並河</v>
          </cell>
          <cell r="C69" t="str">
            <v>智加</v>
          </cell>
          <cell r="D69" t="str">
            <v>京セラ</v>
          </cell>
          <cell r="F69" t="str">
            <v>き１１</v>
          </cell>
          <cell r="G69" t="str">
            <v>並河智加</v>
          </cell>
          <cell r="H69" t="str">
            <v>京セラTC</v>
          </cell>
        </row>
        <row r="70">
          <cell r="A70" t="str">
            <v>き１２</v>
          </cell>
          <cell r="B70" t="str">
            <v>橘　</v>
          </cell>
          <cell r="C70" t="str">
            <v>崇博</v>
          </cell>
          <cell r="D70" t="str">
            <v>京セラ</v>
          </cell>
          <cell r="F70" t="str">
            <v>き１２</v>
          </cell>
          <cell r="G70" t="str">
            <v>橘　崇博</v>
          </cell>
          <cell r="H70" t="str">
            <v>京セラTC</v>
          </cell>
        </row>
        <row r="71">
          <cell r="A71" t="str">
            <v>き１３</v>
          </cell>
          <cell r="B71" t="str">
            <v>岡本</v>
          </cell>
          <cell r="C71" t="str">
            <v>　彰</v>
          </cell>
          <cell r="D71" t="str">
            <v>京セラ</v>
          </cell>
          <cell r="F71" t="str">
            <v>き１３</v>
          </cell>
          <cell r="G71" t="str">
            <v>岡本　彰</v>
          </cell>
          <cell r="H71" t="str">
            <v>京セラTC</v>
          </cell>
        </row>
        <row r="72">
          <cell r="A72" t="str">
            <v>き１４</v>
          </cell>
          <cell r="B72" t="str">
            <v>辻井</v>
          </cell>
          <cell r="C72" t="str">
            <v>貴大</v>
          </cell>
          <cell r="D72" t="str">
            <v>京セラ</v>
          </cell>
          <cell r="F72" t="str">
            <v>き１４</v>
          </cell>
          <cell r="G72" t="str">
            <v>辻井貴大</v>
          </cell>
          <cell r="H72" t="str">
            <v>京セラTC</v>
          </cell>
        </row>
        <row r="73">
          <cell r="A73" t="str">
            <v>き１５</v>
          </cell>
          <cell r="B73" t="str">
            <v>寺岡</v>
          </cell>
          <cell r="C73" t="str">
            <v>淳平</v>
          </cell>
          <cell r="D73" t="str">
            <v>京セラ</v>
          </cell>
          <cell r="F73" t="str">
            <v>き１５</v>
          </cell>
          <cell r="G73" t="str">
            <v>寺岡淳平</v>
          </cell>
          <cell r="H73" t="str">
            <v>京セラTC</v>
          </cell>
        </row>
        <row r="74">
          <cell r="A74" t="str">
            <v>き１６</v>
          </cell>
          <cell r="B74" t="str">
            <v>牛尾</v>
          </cell>
          <cell r="C74" t="str">
            <v>紳之介</v>
          </cell>
          <cell r="D74" t="str">
            <v>京セラ</v>
          </cell>
          <cell r="F74" t="str">
            <v>き１６</v>
          </cell>
          <cell r="G74" t="str">
            <v>牛尾紳之介</v>
          </cell>
          <cell r="H74" t="str">
            <v>京セラTC</v>
          </cell>
        </row>
        <row r="75">
          <cell r="A75" t="str">
            <v>き１７</v>
          </cell>
          <cell r="B75" t="str">
            <v>神山</v>
          </cell>
          <cell r="C75" t="str">
            <v>孝行</v>
          </cell>
          <cell r="D75" t="str">
            <v>京セラ</v>
          </cell>
          <cell r="F75" t="str">
            <v>き１７</v>
          </cell>
          <cell r="G75" t="str">
            <v>神山孝行</v>
          </cell>
          <cell r="H75" t="str">
            <v>京セラTC</v>
          </cell>
        </row>
        <row r="76">
          <cell r="A76" t="str">
            <v>き１８</v>
          </cell>
          <cell r="B76" t="str">
            <v>曽我</v>
          </cell>
          <cell r="C76" t="str">
            <v>卓矢</v>
          </cell>
          <cell r="D76" t="str">
            <v>京セラ</v>
          </cell>
          <cell r="F76" t="str">
            <v>き１８</v>
          </cell>
          <cell r="G76" t="str">
            <v>曽我卓矢</v>
          </cell>
          <cell r="H76" t="str">
            <v>京セラTC</v>
          </cell>
        </row>
        <row r="77">
          <cell r="A77" t="str">
            <v>き１９</v>
          </cell>
          <cell r="B77" t="str">
            <v>薮内</v>
          </cell>
          <cell r="C77" t="str">
            <v>陸久</v>
          </cell>
          <cell r="D77" t="str">
            <v>京セラ</v>
          </cell>
          <cell r="F77" t="str">
            <v>き１９</v>
          </cell>
          <cell r="G77" t="str">
            <v>薮内陸久</v>
          </cell>
          <cell r="H77" t="str">
            <v>京セラTC</v>
          </cell>
        </row>
        <row r="78">
          <cell r="A78" t="str">
            <v>き２０</v>
          </cell>
          <cell r="B78" t="str">
            <v>龍村</v>
          </cell>
          <cell r="C78" t="str">
            <v>信</v>
          </cell>
          <cell r="D78" t="str">
            <v>京セラ</v>
          </cell>
          <cell r="F78" t="str">
            <v>き２０</v>
          </cell>
          <cell r="G78" t="str">
            <v>龍村信</v>
          </cell>
          <cell r="H78" t="str">
            <v>京セラTC</v>
          </cell>
        </row>
        <row r="79">
          <cell r="A79" t="str">
            <v>き２１</v>
          </cell>
          <cell r="B79" t="str">
            <v>松島</v>
          </cell>
          <cell r="C79" t="str">
            <v>理和</v>
          </cell>
          <cell r="D79" t="str">
            <v>京セラ</v>
          </cell>
          <cell r="F79" t="str">
            <v>き２１</v>
          </cell>
          <cell r="G79" t="str">
            <v>松島理和</v>
          </cell>
          <cell r="H79" t="str">
            <v>京セラTC</v>
          </cell>
        </row>
        <row r="80">
          <cell r="A80" t="str">
            <v>き２２</v>
          </cell>
          <cell r="B80" t="str">
            <v>西岡</v>
          </cell>
          <cell r="C80" t="str">
            <v>庸介</v>
          </cell>
          <cell r="D80" t="str">
            <v>京セラ</v>
          </cell>
          <cell r="F80" t="str">
            <v>き２２</v>
          </cell>
          <cell r="G80" t="str">
            <v>西岡庸介</v>
          </cell>
          <cell r="H80" t="str">
            <v>京セラTC</v>
          </cell>
        </row>
        <row r="81">
          <cell r="A81" t="str">
            <v>き２３</v>
          </cell>
          <cell r="B81" t="str">
            <v>石川</v>
          </cell>
          <cell r="C81" t="str">
            <v>和洋</v>
          </cell>
          <cell r="D81" t="str">
            <v>京セラ</v>
          </cell>
          <cell r="F81" t="str">
            <v>き２３</v>
          </cell>
          <cell r="G81" t="str">
            <v>石川和洋</v>
          </cell>
          <cell r="H81" t="str">
            <v>京セラTC</v>
          </cell>
        </row>
        <row r="82">
          <cell r="A82" t="str">
            <v>き２４</v>
          </cell>
          <cell r="B82" t="str">
            <v>兼古</v>
          </cell>
          <cell r="C82" t="str">
            <v>翔太</v>
          </cell>
          <cell r="D82" t="str">
            <v>京セラ</v>
          </cell>
          <cell r="F82" t="str">
            <v>き２４</v>
          </cell>
          <cell r="G82" t="str">
            <v>兼古翔太</v>
          </cell>
          <cell r="H82" t="str">
            <v>京セラTC</v>
          </cell>
        </row>
        <row r="83">
          <cell r="A83" t="str">
            <v>き２５</v>
          </cell>
          <cell r="B83" t="str">
            <v>井澤　</v>
          </cell>
          <cell r="C83" t="str">
            <v>匡志</v>
          </cell>
          <cell r="D83" t="str">
            <v>京セラ</v>
          </cell>
          <cell r="F83" t="str">
            <v>C57</v>
          </cell>
          <cell r="G83" t="str">
            <v>井澤　匡志</v>
          </cell>
          <cell r="H83" t="str">
            <v>京セラTC</v>
          </cell>
        </row>
        <row r="84">
          <cell r="A84" t="str">
            <v>き２６</v>
          </cell>
          <cell r="B84" t="str">
            <v>奥田</v>
          </cell>
          <cell r="C84" t="str">
            <v>康博</v>
          </cell>
          <cell r="D84" t="str">
            <v>京セラ</v>
          </cell>
          <cell r="F84" t="str">
            <v>き２６</v>
          </cell>
          <cell r="G84" t="str">
            <v>奥田康博</v>
          </cell>
          <cell r="H84" t="str">
            <v>京セラTC</v>
          </cell>
        </row>
        <row r="85">
          <cell r="A85" t="str">
            <v>き２７</v>
          </cell>
          <cell r="B85" t="str">
            <v>山崎</v>
          </cell>
          <cell r="C85" t="str">
            <v>茂智</v>
          </cell>
          <cell r="D85" t="str">
            <v>京セラ</v>
          </cell>
          <cell r="F85" t="str">
            <v>き２７</v>
          </cell>
          <cell r="G85" t="str">
            <v>山崎茂智</v>
          </cell>
          <cell r="H85" t="str">
            <v>京セラTC</v>
          </cell>
        </row>
        <row r="86">
          <cell r="A86" t="str">
            <v>き２８</v>
          </cell>
          <cell r="B86" t="str">
            <v>秋山</v>
          </cell>
          <cell r="C86" t="str">
            <v>太助</v>
          </cell>
          <cell r="D86" t="str">
            <v>京セラ</v>
          </cell>
          <cell r="F86" t="str">
            <v>き２８</v>
          </cell>
          <cell r="G86" t="str">
            <v>秋山太助</v>
          </cell>
          <cell r="H86" t="str">
            <v>京セラTC</v>
          </cell>
        </row>
        <row r="87">
          <cell r="A87" t="str">
            <v>き２９</v>
          </cell>
          <cell r="B87" t="str">
            <v>廣瀬</v>
          </cell>
          <cell r="C87" t="str">
            <v>智也</v>
          </cell>
          <cell r="D87" t="str">
            <v>京セラ</v>
          </cell>
          <cell r="F87" t="str">
            <v>き２９</v>
          </cell>
          <cell r="G87" t="str">
            <v>廣瀬智也</v>
          </cell>
          <cell r="H87" t="str">
            <v>京セラTC</v>
          </cell>
        </row>
        <row r="88">
          <cell r="A88" t="str">
            <v>き３０</v>
          </cell>
          <cell r="B88" t="str">
            <v>玉川</v>
          </cell>
          <cell r="C88" t="str">
            <v>敬三</v>
          </cell>
          <cell r="D88" t="str">
            <v>京セラ</v>
          </cell>
          <cell r="F88" t="str">
            <v>き３０</v>
          </cell>
          <cell r="G88" t="str">
            <v>玉川敬三</v>
          </cell>
          <cell r="H88" t="str">
            <v>京セラTC</v>
          </cell>
        </row>
        <row r="89">
          <cell r="A89" t="str">
            <v>き３１</v>
          </cell>
          <cell r="B89" t="str">
            <v>太田</v>
          </cell>
          <cell r="C89" t="str">
            <v>圭亮</v>
          </cell>
          <cell r="D89" t="str">
            <v>京セラ</v>
          </cell>
          <cell r="F89" t="str">
            <v>き３１</v>
          </cell>
          <cell r="G89" t="str">
            <v>太田圭亮</v>
          </cell>
          <cell r="H89" t="str">
            <v>京セラTC</v>
          </cell>
        </row>
        <row r="90">
          <cell r="A90" t="str">
            <v>き３２</v>
          </cell>
          <cell r="B90" t="str">
            <v>馬場</v>
          </cell>
          <cell r="C90" t="str">
            <v>英年</v>
          </cell>
          <cell r="D90" t="str">
            <v>京セラ</v>
          </cell>
          <cell r="F90" t="str">
            <v>き３２</v>
          </cell>
          <cell r="G90" t="str">
            <v>馬場英年</v>
          </cell>
          <cell r="H90" t="str">
            <v>京セラTC</v>
          </cell>
        </row>
        <row r="91">
          <cell r="A91" t="str">
            <v>き３３</v>
          </cell>
          <cell r="B91" t="str">
            <v>石田</v>
          </cell>
          <cell r="C91" t="str">
            <v>文彦</v>
          </cell>
          <cell r="D91" t="str">
            <v>京セラ</v>
          </cell>
          <cell r="F91" t="str">
            <v>C55</v>
          </cell>
          <cell r="G91" t="str">
            <v>石田文彦</v>
          </cell>
          <cell r="H91" t="str">
            <v>京セラTC</v>
          </cell>
        </row>
        <row r="92">
          <cell r="A92" t="str">
            <v>き３４</v>
          </cell>
          <cell r="B92" t="str">
            <v>田中</v>
          </cell>
          <cell r="C92" t="str">
            <v>正行</v>
          </cell>
          <cell r="D92" t="str">
            <v>京セラ</v>
          </cell>
          <cell r="F92" t="str">
            <v>き３４</v>
          </cell>
          <cell r="G92" t="str">
            <v>田中正行</v>
          </cell>
          <cell r="H92" t="str">
            <v>京セラTC</v>
          </cell>
        </row>
        <row r="93">
          <cell r="A93" t="str">
            <v>き３５</v>
          </cell>
          <cell r="B93" t="str">
            <v>一色</v>
          </cell>
          <cell r="C93" t="str">
            <v>翼</v>
          </cell>
          <cell r="D93" t="str">
            <v>京セラ</v>
          </cell>
          <cell r="F93" t="str">
            <v>き３５</v>
          </cell>
          <cell r="G93" t="str">
            <v>一色翼</v>
          </cell>
          <cell r="H93" t="str">
            <v>京セラTC</v>
          </cell>
        </row>
        <row r="94">
          <cell r="A94" t="str">
            <v>き３６</v>
          </cell>
          <cell r="B94" t="str">
            <v>菊井</v>
          </cell>
          <cell r="C94" t="str">
            <v>鈴夏</v>
          </cell>
          <cell r="D94" t="str">
            <v>京セラ</v>
          </cell>
          <cell r="F94" t="str">
            <v>き３６</v>
          </cell>
          <cell r="G94" t="str">
            <v>菊井鈴夏</v>
          </cell>
          <cell r="H94" t="str">
            <v>京セラTC</v>
          </cell>
        </row>
        <row r="95">
          <cell r="A95" t="str">
            <v>き３７</v>
          </cell>
          <cell r="B95" t="str">
            <v>山本</v>
          </cell>
          <cell r="C95" t="str">
            <v>和樹</v>
          </cell>
          <cell r="D95" t="str">
            <v>京セラ</v>
          </cell>
          <cell r="F95" t="str">
            <v>き３７</v>
          </cell>
          <cell r="G95" t="str">
            <v>山本和樹</v>
          </cell>
          <cell r="H95" t="str">
            <v>京セラTC</v>
          </cell>
        </row>
        <row r="96">
          <cell r="A96" t="str">
            <v>き３８</v>
          </cell>
          <cell r="B96" t="str">
            <v>島山</v>
          </cell>
          <cell r="C96" t="str">
            <v>莉旺</v>
          </cell>
          <cell r="D96" t="str">
            <v>京セラ</v>
          </cell>
          <cell r="F96" t="str">
            <v>き３８</v>
          </cell>
          <cell r="G96" t="str">
            <v>島山莉旺</v>
          </cell>
          <cell r="H96" t="str">
            <v>京セラTC</v>
          </cell>
        </row>
        <row r="97">
          <cell r="A97" t="str">
            <v>き３９</v>
          </cell>
          <cell r="B97" t="str">
            <v>浅田</v>
          </cell>
          <cell r="C97" t="str">
            <v>光</v>
          </cell>
          <cell r="D97" t="str">
            <v>京セラ</v>
          </cell>
          <cell r="F97" t="str">
            <v>き３９</v>
          </cell>
          <cell r="G97" t="str">
            <v>浅田光</v>
          </cell>
          <cell r="H97" t="str">
            <v>京セラTC</v>
          </cell>
        </row>
        <row r="98">
          <cell r="A98" t="str">
            <v>き４０</v>
          </cell>
          <cell r="B98" t="str">
            <v>桜井</v>
          </cell>
          <cell r="C98" t="str">
            <v>貴哉</v>
          </cell>
          <cell r="D98" t="str">
            <v>京セラ</v>
          </cell>
          <cell r="F98" t="str">
            <v>き４０</v>
          </cell>
          <cell r="G98" t="str">
            <v>桜井貴哉</v>
          </cell>
          <cell r="H98" t="str">
            <v>京セラTC</v>
          </cell>
        </row>
        <row r="99">
          <cell r="A99" t="str">
            <v>き４１</v>
          </cell>
          <cell r="B99" t="str">
            <v>湯本</v>
          </cell>
          <cell r="C99" t="str">
            <v>芳明</v>
          </cell>
          <cell r="D99" t="str">
            <v>京セラ</v>
          </cell>
          <cell r="F99" t="str">
            <v>き４１</v>
          </cell>
          <cell r="G99" t="str">
            <v>湯本芳明</v>
          </cell>
          <cell r="H99" t="str">
            <v>京セラTC</v>
          </cell>
        </row>
        <row r="100">
          <cell r="A100" t="str">
            <v>き４２</v>
          </cell>
          <cell r="B100" t="str">
            <v>高橋</v>
          </cell>
          <cell r="C100" t="str">
            <v>雄祐</v>
          </cell>
          <cell r="D100" t="str">
            <v>京セラ</v>
          </cell>
          <cell r="F100" t="str">
            <v>き４２</v>
          </cell>
          <cell r="G100" t="str">
            <v>高橋雄祐</v>
          </cell>
          <cell r="H100" t="str">
            <v>京セラTC</v>
          </cell>
        </row>
        <row r="101">
          <cell r="A101" t="str">
            <v>き４３</v>
          </cell>
          <cell r="B101" t="str">
            <v>吉本</v>
          </cell>
          <cell r="C101" t="str">
            <v>泰二</v>
          </cell>
          <cell r="D101" t="str">
            <v>京セラ</v>
          </cell>
          <cell r="F101" t="str">
            <v>き４３</v>
          </cell>
          <cell r="G101" t="str">
            <v>吉本泰二</v>
          </cell>
          <cell r="H101" t="str">
            <v>京セラTC</v>
          </cell>
        </row>
        <row r="102">
          <cell r="A102" t="str">
            <v>き４４</v>
          </cell>
          <cell r="B102" t="str">
            <v>村尾</v>
          </cell>
          <cell r="C102" t="str">
            <v>彰了</v>
          </cell>
          <cell r="D102" t="str">
            <v>京セラ</v>
          </cell>
          <cell r="F102" t="str">
            <v>き４４</v>
          </cell>
          <cell r="G102" t="str">
            <v>村尾彰了</v>
          </cell>
          <cell r="H102" t="str">
            <v>京セラTC</v>
          </cell>
        </row>
        <row r="103">
          <cell r="A103" t="str">
            <v>き４５</v>
          </cell>
          <cell r="B103" t="str">
            <v>澤田</v>
          </cell>
          <cell r="C103" t="str">
            <v>啓一</v>
          </cell>
          <cell r="D103" t="str">
            <v>京セラ</v>
          </cell>
          <cell r="F103" t="str">
            <v>き４５</v>
          </cell>
          <cell r="G103" t="str">
            <v>澤田啓一</v>
          </cell>
          <cell r="H103" t="str">
            <v>京セラTC</v>
          </cell>
        </row>
        <row r="104">
          <cell r="A104" t="str">
            <v>き４６</v>
          </cell>
          <cell r="B104" t="str">
            <v>浅田</v>
          </cell>
          <cell r="C104" t="str">
            <v>亜祐子</v>
          </cell>
          <cell r="D104" t="str">
            <v>京セラ</v>
          </cell>
          <cell r="F104" t="str">
            <v>き４６</v>
          </cell>
          <cell r="G104" t="str">
            <v>浅田亜祐子</v>
          </cell>
          <cell r="H104" t="str">
            <v>京セラTC</v>
          </cell>
        </row>
        <row r="105">
          <cell r="A105" t="str">
            <v>き４７</v>
          </cell>
          <cell r="B105" t="str">
            <v>赤木</v>
          </cell>
          <cell r="C105" t="str">
            <v>拓</v>
          </cell>
          <cell r="D105" t="str">
            <v>京セラ</v>
          </cell>
          <cell r="F105" t="str">
            <v>き４７</v>
          </cell>
          <cell r="G105" t="str">
            <v>赤木拓</v>
          </cell>
          <cell r="H105" t="str">
            <v>京セラTC</v>
          </cell>
        </row>
        <row r="106">
          <cell r="A106" t="str">
            <v>き４８</v>
          </cell>
          <cell r="B106" t="str">
            <v>住谷</v>
          </cell>
          <cell r="C106" t="str">
            <v>岳司</v>
          </cell>
          <cell r="D106" t="str">
            <v>京セラ</v>
          </cell>
          <cell r="F106" t="str">
            <v>き４８</v>
          </cell>
          <cell r="G106" t="str">
            <v>住谷岳司</v>
          </cell>
          <cell r="H106" t="str">
            <v>京セラTC</v>
          </cell>
        </row>
        <row r="107">
          <cell r="A107" t="str">
            <v>き４９</v>
          </cell>
          <cell r="B107" t="str">
            <v>永田</v>
          </cell>
          <cell r="C107" t="str">
            <v>寛教</v>
          </cell>
          <cell r="D107" t="str">
            <v>京セラ</v>
          </cell>
          <cell r="F107" t="str">
            <v>き４９</v>
          </cell>
          <cell r="G107" t="str">
            <v>永田寛教</v>
          </cell>
          <cell r="H107" t="str">
            <v>京セラTC</v>
          </cell>
        </row>
        <row r="108">
          <cell r="A108" t="str">
            <v>き５０</v>
          </cell>
          <cell r="B108" t="str">
            <v>柴田</v>
          </cell>
          <cell r="C108" t="str">
            <v>雅寛</v>
          </cell>
          <cell r="D108" t="str">
            <v>京セラ</v>
          </cell>
          <cell r="F108" t="str">
            <v>き５０</v>
          </cell>
          <cell r="G108" t="str">
            <v>柴田雅寛</v>
          </cell>
          <cell r="H108" t="str">
            <v>京セラTC</v>
          </cell>
        </row>
        <row r="109">
          <cell r="A109" t="str">
            <v>き５１</v>
          </cell>
          <cell r="B109" t="str">
            <v>大鳥</v>
          </cell>
          <cell r="C109" t="str">
            <v>有希子</v>
          </cell>
          <cell r="D109" t="str">
            <v>京セラ</v>
          </cell>
          <cell r="F109" t="str">
            <v>き５１</v>
          </cell>
          <cell r="G109" t="str">
            <v>大鳥有希子</v>
          </cell>
          <cell r="H109" t="str">
            <v>京セラTC</v>
          </cell>
        </row>
        <row r="110">
          <cell r="A110" t="str">
            <v>き５２</v>
          </cell>
          <cell r="B110" t="str">
            <v>菊池</v>
          </cell>
          <cell r="C110" t="str">
            <v>健太郎</v>
          </cell>
          <cell r="D110" t="str">
            <v>京セラ</v>
          </cell>
          <cell r="F110" t="str">
            <v>き５２</v>
          </cell>
          <cell r="G110" t="str">
            <v>菊池健太郎</v>
          </cell>
          <cell r="H110" t="str">
            <v>京セラTC</v>
          </cell>
        </row>
        <row r="111">
          <cell r="A111" t="str">
            <v>き５３</v>
          </cell>
          <cell r="B111" t="str">
            <v>村西</v>
          </cell>
          <cell r="C111" t="str">
            <v>徹</v>
          </cell>
          <cell r="D111" t="str">
            <v>京セラ</v>
          </cell>
          <cell r="F111" t="str">
            <v>き５３</v>
          </cell>
          <cell r="G111" t="str">
            <v>村西徹</v>
          </cell>
          <cell r="H111" t="str">
            <v>京セラTC</v>
          </cell>
        </row>
        <row r="112">
          <cell r="A112" t="str">
            <v>き５４</v>
          </cell>
          <cell r="B112" t="str">
            <v>松本</v>
          </cell>
          <cell r="C112" t="str">
            <v>太一</v>
          </cell>
          <cell r="D112" t="str">
            <v>京セラ</v>
          </cell>
          <cell r="F112" t="str">
            <v>き５４</v>
          </cell>
          <cell r="G112" t="str">
            <v>松本太一</v>
          </cell>
          <cell r="H112" t="str">
            <v>京セラTC</v>
          </cell>
        </row>
        <row r="113">
          <cell r="A113" t="str">
            <v>き５５</v>
          </cell>
          <cell r="B113" t="str">
            <v>竹村</v>
          </cell>
          <cell r="C113" t="str">
            <v>仁志</v>
          </cell>
          <cell r="D113" t="str">
            <v>京セラ</v>
          </cell>
          <cell r="F113" t="str">
            <v>き５５</v>
          </cell>
          <cell r="G113" t="str">
            <v>竹村仁志</v>
          </cell>
          <cell r="H113" t="str">
            <v>京セラTC</v>
          </cell>
        </row>
        <row r="123">
          <cell r="A123" t="str">
            <v>ふ０１</v>
          </cell>
          <cell r="B123" t="str">
            <v>水本</v>
          </cell>
          <cell r="C123" t="str">
            <v>佑人</v>
          </cell>
          <cell r="D123" t="str">
            <v>フレンズ</v>
          </cell>
          <cell r="F123" t="str">
            <v>F01</v>
          </cell>
          <cell r="G123" t="str">
            <v>水本佑人</v>
          </cell>
          <cell r="H123" t="str">
            <v>フレンズ</v>
          </cell>
        </row>
        <row r="124">
          <cell r="A124" t="str">
            <v>ふ０２</v>
          </cell>
          <cell r="B124" t="str">
            <v>大島</v>
          </cell>
          <cell r="C124" t="str">
            <v>巧也</v>
          </cell>
          <cell r="D124" t="str">
            <v>フレンズ</v>
          </cell>
          <cell r="F124" t="str">
            <v>ふ０２</v>
          </cell>
          <cell r="G124" t="str">
            <v>大島巧也</v>
          </cell>
          <cell r="H124" t="str">
            <v>フレンズ</v>
          </cell>
        </row>
        <row r="125">
          <cell r="A125" t="str">
            <v>ふ０３</v>
          </cell>
          <cell r="B125" t="str">
            <v>津田</v>
          </cell>
          <cell r="C125" t="str">
            <v>原樹</v>
          </cell>
          <cell r="D125" t="str">
            <v>フレンズ</v>
          </cell>
          <cell r="F125" t="str">
            <v>ふ０３</v>
          </cell>
          <cell r="G125" t="str">
            <v>津田原樹</v>
          </cell>
          <cell r="H125" t="str">
            <v>フレンズ</v>
          </cell>
        </row>
        <row r="126">
          <cell r="A126" t="str">
            <v>ふ０４</v>
          </cell>
          <cell r="B126" t="str">
            <v>土肥</v>
          </cell>
          <cell r="C126" t="str">
            <v>将博</v>
          </cell>
          <cell r="D126" t="str">
            <v>フレンズ</v>
          </cell>
          <cell r="F126" t="str">
            <v>ふ０４</v>
          </cell>
          <cell r="G126" t="str">
            <v>土肥将博</v>
          </cell>
          <cell r="H126" t="str">
            <v>フレンズ</v>
          </cell>
        </row>
        <row r="127">
          <cell r="A127" t="str">
            <v>ふ０５</v>
          </cell>
          <cell r="B127" t="str">
            <v>奥内</v>
          </cell>
          <cell r="C127" t="str">
            <v>栄治</v>
          </cell>
          <cell r="D127" t="str">
            <v>フレンズ</v>
          </cell>
          <cell r="F127" t="str">
            <v>ふ０５</v>
          </cell>
          <cell r="G127" t="str">
            <v>奥内栄治</v>
          </cell>
          <cell r="H127" t="str">
            <v>フレンズ</v>
          </cell>
        </row>
        <row r="128">
          <cell r="A128" t="str">
            <v>ふ０６</v>
          </cell>
          <cell r="B128" t="str">
            <v>油利</v>
          </cell>
          <cell r="C128" t="str">
            <v> 享</v>
          </cell>
          <cell r="D128" t="str">
            <v>フレンズ</v>
          </cell>
          <cell r="F128" t="str">
            <v>ふ０６</v>
          </cell>
          <cell r="G128" t="str">
            <v>油利 享</v>
          </cell>
          <cell r="H128" t="str">
            <v>フレンズ</v>
          </cell>
        </row>
        <row r="129">
          <cell r="A129" t="str">
            <v>ふ０７</v>
          </cell>
          <cell r="B129" t="str">
            <v>鈴木</v>
          </cell>
          <cell r="C129" t="str">
            <v>英夫</v>
          </cell>
          <cell r="D129" t="str">
            <v>フレンズ</v>
          </cell>
          <cell r="F129" t="str">
            <v>ふ０７</v>
          </cell>
          <cell r="G129" t="str">
            <v>鈴木英夫</v>
          </cell>
          <cell r="H129" t="str">
            <v>フレンズ</v>
          </cell>
        </row>
        <row r="130">
          <cell r="A130" t="str">
            <v>ふ０８</v>
          </cell>
          <cell r="B130" t="str">
            <v>長谷出</v>
          </cell>
          <cell r="C130" t="str">
            <v> 浩</v>
          </cell>
          <cell r="D130" t="str">
            <v>フレンズ</v>
          </cell>
          <cell r="F130" t="str">
            <v>ふ０８</v>
          </cell>
          <cell r="G130" t="str">
            <v>長谷出 浩</v>
          </cell>
          <cell r="H130" t="str">
            <v>フレンズ</v>
          </cell>
        </row>
        <row r="131">
          <cell r="A131" t="str">
            <v>ふ０９</v>
          </cell>
          <cell r="B131" t="str">
            <v>山崎 </v>
          </cell>
          <cell r="C131" t="str">
            <v> 豊</v>
          </cell>
          <cell r="D131" t="str">
            <v>フレンズ</v>
          </cell>
          <cell r="F131" t="str">
            <v>ふ０９</v>
          </cell>
          <cell r="G131" t="str">
            <v>山崎  豊</v>
          </cell>
          <cell r="H131" t="str">
            <v>フレンズ</v>
          </cell>
        </row>
        <row r="132">
          <cell r="A132" t="str">
            <v>ふ１０</v>
          </cell>
          <cell r="B132" t="str">
            <v>三代</v>
          </cell>
          <cell r="C132" t="str">
            <v>康成</v>
          </cell>
          <cell r="D132" t="str">
            <v>フレンズ</v>
          </cell>
          <cell r="F132" t="str">
            <v>ふ１０</v>
          </cell>
          <cell r="G132" t="str">
            <v>三代康成</v>
          </cell>
          <cell r="H132" t="str">
            <v>フレンズ</v>
          </cell>
        </row>
        <row r="133">
          <cell r="A133" t="str">
            <v>ふ１１</v>
          </cell>
          <cell r="B133" t="str">
            <v>水本</v>
          </cell>
          <cell r="C133" t="str">
            <v>淳史</v>
          </cell>
          <cell r="D133" t="str">
            <v>フレンズ</v>
          </cell>
          <cell r="F133" t="str">
            <v>ふ１１</v>
          </cell>
          <cell r="G133" t="str">
            <v>水本淳史</v>
          </cell>
          <cell r="H133" t="str">
            <v>フレンズ</v>
          </cell>
        </row>
        <row r="134">
          <cell r="A134" t="str">
            <v>ふ１２</v>
          </cell>
          <cell r="B134" t="str">
            <v>山本</v>
          </cell>
          <cell r="C134" t="str">
            <v>将義</v>
          </cell>
          <cell r="D134" t="str">
            <v>フレンズ</v>
          </cell>
          <cell r="F134" t="str">
            <v>ふ１２</v>
          </cell>
          <cell r="G134" t="str">
            <v>山本将義</v>
          </cell>
          <cell r="H134" t="str">
            <v>フレンズ</v>
          </cell>
        </row>
        <row r="135">
          <cell r="A135" t="str">
            <v>ふ１３</v>
          </cell>
          <cell r="B135" t="str">
            <v>大丸</v>
          </cell>
          <cell r="C135" t="str">
            <v>和輝</v>
          </cell>
          <cell r="D135" t="str">
            <v>フレンズ</v>
          </cell>
          <cell r="F135" t="str">
            <v>ふ１３</v>
          </cell>
          <cell r="G135" t="str">
            <v>大丸和輝</v>
          </cell>
          <cell r="H135" t="str">
            <v>フレンズ</v>
          </cell>
        </row>
        <row r="136">
          <cell r="A136" t="str">
            <v>ふ１４</v>
          </cell>
          <cell r="B136" t="str">
            <v>清水</v>
          </cell>
          <cell r="C136" t="str">
            <v>善弘</v>
          </cell>
          <cell r="D136" t="str">
            <v>フレンズ</v>
          </cell>
          <cell r="F136" t="str">
            <v>ふ１４</v>
          </cell>
          <cell r="G136" t="str">
            <v>清水善弘</v>
          </cell>
          <cell r="H136" t="str">
            <v>フレンズ</v>
          </cell>
        </row>
        <row r="137">
          <cell r="A137" t="str">
            <v>ふ１５</v>
          </cell>
          <cell r="B137" t="str">
            <v>平塚</v>
          </cell>
          <cell r="C137" t="str">
            <v> 聡</v>
          </cell>
          <cell r="D137" t="str">
            <v>フレンズ</v>
          </cell>
          <cell r="F137" t="str">
            <v>ふ１５</v>
          </cell>
          <cell r="G137" t="str">
            <v>平塚 聡</v>
          </cell>
          <cell r="H137" t="str">
            <v>フレンズ</v>
          </cell>
        </row>
        <row r="138">
          <cell r="A138" t="str">
            <v>ふ１６</v>
          </cell>
          <cell r="B138" t="str">
            <v>脇野</v>
          </cell>
          <cell r="C138" t="str">
            <v>佳邦</v>
          </cell>
          <cell r="D138" t="str">
            <v>フレンズ</v>
          </cell>
          <cell r="F138" t="str">
            <v>ふ１６</v>
          </cell>
          <cell r="G138" t="str">
            <v>脇野佳邦</v>
          </cell>
          <cell r="H138" t="str">
            <v>フレンズ</v>
          </cell>
        </row>
        <row r="139">
          <cell r="A139" t="str">
            <v>ふ１７</v>
          </cell>
          <cell r="B139" t="str">
            <v>森本</v>
          </cell>
          <cell r="C139" t="str">
            <v>進太郎</v>
          </cell>
          <cell r="D139" t="str">
            <v>フレンズ</v>
          </cell>
          <cell r="F139" t="str">
            <v>ふ１７</v>
          </cell>
          <cell r="G139" t="str">
            <v>森本進太郎</v>
          </cell>
          <cell r="H139" t="str">
            <v>フレンズ</v>
          </cell>
        </row>
        <row r="140">
          <cell r="A140" t="str">
            <v>ふ１８</v>
          </cell>
          <cell r="B140" t="str">
            <v>小路</v>
          </cell>
          <cell r="C140" t="str">
            <v> 貴</v>
          </cell>
          <cell r="D140" t="str">
            <v>フレンズ</v>
          </cell>
          <cell r="F140" t="str">
            <v>ふ１８</v>
          </cell>
          <cell r="G140" t="str">
            <v>小路 貴</v>
          </cell>
          <cell r="H140" t="str">
            <v>フレンズ</v>
          </cell>
        </row>
        <row r="141">
          <cell r="A141" t="str">
            <v>ふ１９</v>
          </cell>
          <cell r="B141" t="str">
            <v>平塚</v>
          </cell>
          <cell r="C141" t="str">
            <v>好真</v>
          </cell>
          <cell r="D141" t="str">
            <v>フレンズ</v>
          </cell>
          <cell r="E141" t="str">
            <v>Jr</v>
          </cell>
          <cell r="F141" t="str">
            <v>ふ１９</v>
          </cell>
          <cell r="G141" t="str">
            <v>平塚好真</v>
          </cell>
          <cell r="H141" t="str">
            <v>フレンズ</v>
          </cell>
        </row>
        <row r="142">
          <cell r="A142" t="str">
            <v>ふ２０</v>
          </cell>
          <cell r="B142" t="str">
            <v>松井</v>
          </cell>
          <cell r="C142" t="str">
            <v>美和子</v>
          </cell>
          <cell r="D142" t="str">
            <v>フレンズ</v>
          </cell>
          <cell r="F142" t="str">
            <v>ふ２０</v>
          </cell>
          <cell r="G142" t="str">
            <v>松井美和子</v>
          </cell>
          <cell r="H142" t="str">
            <v>フレンズ</v>
          </cell>
        </row>
        <row r="143">
          <cell r="A143" t="str">
            <v>ふ２１</v>
          </cell>
          <cell r="B143" t="str">
            <v>三代</v>
          </cell>
          <cell r="C143" t="str">
            <v>梨絵</v>
          </cell>
          <cell r="D143" t="str">
            <v>フレンズ</v>
          </cell>
          <cell r="F143" t="str">
            <v>ふ２１</v>
          </cell>
          <cell r="G143" t="str">
            <v>三代梨絵</v>
          </cell>
          <cell r="H143" t="str">
            <v>フレンズ</v>
          </cell>
        </row>
        <row r="144">
          <cell r="A144" t="str">
            <v>ふ２２</v>
          </cell>
          <cell r="B144" t="str">
            <v>土肥</v>
          </cell>
          <cell r="C144" t="str">
            <v>祐子</v>
          </cell>
          <cell r="D144" t="str">
            <v>フレンズ</v>
          </cell>
          <cell r="F144" t="str">
            <v>ふ２２</v>
          </cell>
          <cell r="G144" t="str">
            <v>土肥祐子</v>
          </cell>
          <cell r="H144" t="str">
            <v>フレンズ</v>
          </cell>
        </row>
        <row r="145">
          <cell r="A145" t="str">
            <v>ふ２３</v>
          </cell>
          <cell r="B145" t="str">
            <v>西村</v>
          </cell>
          <cell r="C145" t="str">
            <v>千秋</v>
          </cell>
          <cell r="D145" t="str">
            <v>フレンズ</v>
          </cell>
          <cell r="F145" t="str">
            <v>ふ２３</v>
          </cell>
          <cell r="G145" t="str">
            <v>西村千秋</v>
          </cell>
          <cell r="H145" t="str">
            <v>フレンズ</v>
          </cell>
        </row>
        <row r="146">
          <cell r="A146" t="str">
            <v>ふ２４</v>
          </cell>
          <cell r="B146" t="str">
            <v>津田</v>
          </cell>
          <cell r="C146" t="str">
            <v>伸子</v>
          </cell>
          <cell r="D146" t="str">
            <v>フレンズ</v>
          </cell>
          <cell r="F146" t="str">
            <v>ふ２４</v>
          </cell>
          <cell r="G146" t="str">
            <v>津田伸子</v>
          </cell>
          <cell r="H146" t="str">
            <v>フレンズ</v>
          </cell>
        </row>
        <row r="147">
          <cell r="A147" t="str">
            <v>ふ２５</v>
          </cell>
          <cell r="B147" t="str">
            <v>岩崎</v>
          </cell>
          <cell r="C147" t="str">
            <v>ひとみ</v>
          </cell>
          <cell r="D147" t="str">
            <v>フレンズ</v>
          </cell>
          <cell r="F147" t="str">
            <v>ふ２５</v>
          </cell>
          <cell r="G147" t="str">
            <v>岩崎ひとみ</v>
          </cell>
          <cell r="H147" t="str">
            <v>フレンズ</v>
          </cell>
        </row>
        <row r="148">
          <cell r="A148" t="str">
            <v>ふ２６</v>
          </cell>
          <cell r="B148" t="str">
            <v>奥内</v>
          </cell>
          <cell r="C148" t="str">
            <v>菜々</v>
          </cell>
          <cell r="D148" t="str">
            <v>フレンズ</v>
          </cell>
          <cell r="E148" t="str">
            <v>Jr</v>
          </cell>
          <cell r="F148" t="str">
            <v>ふ２６</v>
          </cell>
          <cell r="G148" t="str">
            <v>奥内菜々</v>
          </cell>
          <cell r="H148" t="str">
            <v>フレンズ</v>
          </cell>
        </row>
        <row r="149">
          <cell r="A149" t="str">
            <v>ふ２７</v>
          </cell>
          <cell r="B149" t="str">
            <v>志村</v>
          </cell>
          <cell r="C149" t="str">
            <v> 桃</v>
          </cell>
          <cell r="D149" t="str">
            <v>フレンズ</v>
          </cell>
          <cell r="F149" t="str">
            <v>ふ２７</v>
          </cell>
          <cell r="G149" t="str">
            <v>志村 桃</v>
          </cell>
          <cell r="H149" t="str">
            <v>フレンズ</v>
          </cell>
        </row>
        <row r="150">
          <cell r="A150" t="str">
            <v>ふ２８</v>
          </cell>
          <cell r="B150" t="str">
            <v>松村</v>
          </cell>
          <cell r="C150" t="str">
            <v>明香</v>
          </cell>
          <cell r="D150" t="str">
            <v>フレンズ</v>
          </cell>
          <cell r="F150" t="str">
            <v>ふ２８</v>
          </cell>
          <cell r="G150" t="str">
            <v>松村明香</v>
          </cell>
          <cell r="H150" t="str">
            <v>フレンズ</v>
          </cell>
        </row>
        <row r="151">
          <cell r="A151" t="str">
            <v>ふ２９</v>
          </cell>
          <cell r="B151" t="str">
            <v>廣部</v>
          </cell>
          <cell r="C151" t="str">
            <v>節恵</v>
          </cell>
          <cell r="D151" t="str">
            <v>フレンズ</v>
          </cell>
          <cell r="F151" t="str">
            <v>ふ２９</v>
          </cell>
          <cell r="G151" t="str">
            <v>廣部節恵</v>
          </cell>
          <cell r="H151" t="str">
            <v>フレンズ</v>
          </cell>
        </row>
        <row r="152">
          <cell r="A152" t="str">
            <v>ふ３０</v>
          </cell>
          <cell r="B152" t="str">
            <v>吉岡</v>
          </cell>
          <cell r="C152" t="str">
            <v>京子</v>
          </cell>
          <cell r="D152" t="str">
            <v>フレンズ</v>
          </cell>
          <cell r="F152" t="str">
            <v>ふ３０</v>
          </cell>
          <cell r="G152" t="str">
            <v>吉岡京子</v>
          </cell>
          <cell r="H152" t="str">
            <v>フレンズ</v>
          </cell>
        </row>
        <row r="176">
          <cell r="A176" t="str">
            <v>ぐ０１</v>
          </cell>
          <cell r="B176" t="str">
            <v>浅田</v>
          </cell>
          <cell r="C176" t="str">
            <v>恵亮</v>
          </cell>
          <cell r="D176" t="str">
            <v>グリフィンズ</v>
          </cell>
          <cell r="F176" t="str">
            <v>ぐ０１</v>
          </cell>
          <cell r="G176" t="str">
            <v>浅田恵亮</v>
          </cell>
          <cell r="H176" t="str">
            <v>東近江グリフィンズ</v>
          </cell>
        </row>
        <row r="177">
          <cell r="A177" t="str">
            <v>ぐ０２</v>
          </cell>
          <cell r="B177" t="str">
            <v>石橋</v>
          </cell>
          <cell r="C177" t="str">
            <v>和基</v>
          </cell>
          <cell r="D177" t="str">
            <v>グリフィンズ</v>
          </cell>
          <cell r="F177" t="str">
            <v>ぐ０２</v>
          </cell>
          <cell r="G177" t="str">
            <v>石橋和基</v>
          </cell>
          <cell r="H177" t="str">
            <v>東近江グリフィンズ</v>
          </cell>
        </row>
        <row r="178">
          <cell r="A178" t="str">
            <v>ぐ０３</v>
          </cell>
          <cell r="B178" t="str">
            <v>井ノ口</v>
          </cell>
          <cell r="C178" t="str">
            <v>弘祐</v>
          </cell>
          <cell r="D178" t="str">
            <v>グリフィンズ</v>
          </cell>
          <cell r="F178" t="str">
            <v>ぐ０３</v>
          </cell>
          <cell r="G178" t="str">
            <v>井ノ口弘祐</v>
          </cell>
          <cell r="H178" t="str">
            <v>東近江グリフィンズ</v>
          </cell>
        </row>
        <row r="179">
          <cell r="A179" t="str">
            <v>ぐ０４</v>
          </cell>
          <cell r="B179" t="str">
            <v>井ノ口</v>
          </cell>
          <cell r="C179" t="str">
            <v>幹也</v>
          </cell>
          <cell r="D179" t="str">
            <v>グリフィンズ</v>
          </cell>
          <cell r="F179" t="str">
            <v>ぐ０４</v>
          </cell>
          <cell r="G179" t="str">
            <v>井ノ口幹也</v>
          </cell>
          <cell r="H179" t="str">
            <v>東近江グリフィンズ</v>
          </cell>
        </row>
        <row r="180">
          <cell r="A180" t="str">
            <v>ぐ０５</v>
          </cell>
          <cell r="B180" t="str">
            <v>梅本</v>
          </cell>
          <cell r="C180" t="str">
            <v>彬充</v>
          </cell>
          <cell r="D180" t="str">
            <v>グリフィンズ</v>
          </cell>
          <cell r="F180" t="str">
            <v>ぐ０５</v>
          </cell>
          <cell r="G180" t="str">
            <v>梅本彬充</v>
          </cell>
          <cell r="H180" t="str">
            <v>東近江グリフィンズ</v>
          </cell>
        </row>
        <row r="181">
          <cell r="A181" t="str">
            <v>ぐ０６</v>
          </cell>
          <cell r="B181" t="str">
            <v>浦崎</v>
          </cell>
          <cell r="C181" t="str">
            <v>康平</v>
          </cell>
          <cell r="D181" t="str">
            <v>グリフィンズ</v>
          </cell>
          <cell r="F181" t="str">
            <v>ぐ０６</v>
          </cell>
          <cell r="G181" t="str">
            <v>浦崎康平</v>
          </cell>
          <cell r="H181" t="str">
            <v>東近江グリフィンズ</v>
          </cell>
        </row>
        <row r="182">
          <cell r="A182" t="str">
            <v>ぐ０７</v>
          </cell>
          <cell r="B182" t="str">
            <v>岡　</v>
          </cell>
          <cell r="C182" t="str">
            <v>仁史</v>
          </cell>
          <cell r="D182" t="str">
            <v>グリフィンズ</v>
          </cell>
          <cell r="F182" t="str">
            <v>ぐ０７</v>
          </cell>
          <cell r="G182" t="str">
            <v>岡　仁史</v>
          </cell>
          <cell r="H182" t="str">
            <v>東近江グリフィンズ</v>
          </cell>
        </row>
        <row r="183">
          <cell r="A183" t="str">
            <v>ぐ０８</v>
          </cell>
          <cell r="B183" t="str">
            <v>岡田</v>
          </cell>
          <cell r="C183" t="str">
            <v>真樹</v>
          </cell>
          <cell r="D183" t="str">
            <v>グリフィンズ</v>
          </cell>
          <cell r="F183" t="str">
            <v>ぐ０８</v>
          </cell>
          <cell r="G183" t="str">
            <v>岡田真樹</v>
          </cell>
          <cell r="H183" t="str">
            <v>東近江グリフィンズ</v>
          </cell>
        </row>
        <row r="184">
          <cell r="A184" t="str">
            <v>ぐ０９</v>
          </cell>
          <cell r="B184" t="str">
            <v>奥村</v>
          </cell>
          <cell r="C184" t="str">
            <v>隆広</v>
          </cell>
          <cell r="D184" t="str">
            <v>グリフィンズ</v>
          </cell>
          <cell r="F184" t="str">
            <v>ぐ０９</v>
          </cell>
          <cell r="G184" t="str">
            <v>奥村隆広</v>
          </cell>
          <cell r="H184" t="str">
            <v>東近江グリフィンズ</v>
          </cell>
        </row>
        <row r="185">
          <cell r="A185" t="str">
            <v>ぐ１０</v>
          </cell>
          <cell r="B185" t="str">
            <v>鍵谷</v>
          </cell>
          <cell r="C185" t="str">
            <v>浩太</v>
          </cell>
          <cell r="D185" t="str">
            <v>グリフィンズ</v>
          </cell>
          <cell r="F185" t="str">
            <v>ぐ１０</v>
          </cell>
          <cell r="G185" t="str">
            <v>鍵谷浩太</v>
          </cell>
          <cell r="H185" t="str">
            <v>東近江グリフィンズ</v>
          </cell>
        </row>
        <row r="186">
          <cell r="A186" t="str">
            <v>ぐ１１</v>
          </cell>
          <cell r="B186" t="str">
            <v>金武</v>
          </cell>
          <cell r="C186" t="str">
            <v>寿憲</v>
          </cell>
          <cell r="D186" t="str">
            <v>グリフィンズ</v>
          </cell>
          <cell r="F186" t="str">
            <v>ぐ１１</v>
          </cell>
          <cell r="G186" t="str">
            <v>金武寿憲</v>
          </cell>
          <cell r="H186" t="str">
            <v>東近江グリフィンズ</v>
          </cell>
        </row>
        <row r="187">
          <cell r="A187" t="str">
            <v>ぐ１２</v>
          </cell>
          <cell r="B187" t="str">
            <v>岸本</v>
          </cell>
          <cell r="C187" t="str">
            <v>美敬</v>
          </cell>
          <cell r="D187" t="str">
            <v>グリフィンズ</v>
          </cell>
          <cell r="F187" t="str">
            <v>ぐ１２</v>
          </cell>
          <cell r="G187" t="str">
            <v>岸本美敬</v>
          </cell>
          <cell r="H187" t="str">
            <v>東近江グリフィンズ</v>
          </cell>
        </row>
        <row r="188">
          <cell r="A188" t="str">
            <v>ぐ１３</v>
          </cell>
          <cell r="B188" t="str">
            <v>北野</v>
          </cell>
          <cell r="C188" t="str">
            <v>照幸</v>
          </cell>
          <cell r="D188" t="str">
            <v>グリフィンズ</v>
          </cell>
          <cell r="F188" t="str">
            <v>ぐ１３</v>
          </cell>
          <cell r="G188" t="str">
            <v>北野照幸</v>
          </cell>
          <cell r="H188" t="str">
            <v>東近江グリフィンズ</v>
          </cell>
        </row>
        <row r="189">
          <cell r="A189" t="str">
            <v>ぐ１４</v>
          </cell>
          <cell r="B189" t="str">
            <v>北村　</v>
          </cell>
          <cell r="C189" t="str">
            <v>健</v>
          </cell>
          <cell r="D189" t="str">
            <v>グリフィンズ</v>
          </cell>
          <cell r="F189" t="str">
            <v>ぐ１４</v>
          </cell>
          <cell r="G189" t="str">
            <v>北村　健</v>
          </cell>
          <cell r="H189" t="str">
            <v>東近江グリフィンズ</v>
          </cell>
        </row>
        <row r="190">
          <cell r="A190" t="str">
            <v>ぐ１５</v>
          </cell>
          <cell r="B190" t="str">
            <v>倉本</v>
          </cell>
          <cell r="C190" t="str">
            <v>亮太</v>
          </cell>
          <cell r="D190" t="str">
            <v>グリフィンズ</v>
          </cell>
          <cell r="F190" t="str">
            <v>ぐ１５</v>
          </cell>
          <cell r="G190" t="str">
            <v>倉本亮太</v>
          </cell>
          <cell r="H190" t="str">
            <v>東近江グリフィンズ</v>
          </cell>
        </row>
        <row r="191">
          <cell r="A191" t="str">
            <v>ぐ１６</v>
          </cell>
          <cell r="B191" t="str">
            <v>坪田</v>
          </cell>
          <cell r="C191" t="str">
            <v>英樹</v>
          </cell>
          <cell r="D191" t="str">
            <v>グリフィンズ</v>
          </cell>
          <cell r="F191" t="str">
            <v>ぐ１６</v>
          </cell>
          <cell r="G191" t="str">
            <v>坪田英樹</v>
          </cell>
          <cell r="H191" t="str">
            <v>東近江グリフィンズ</v>
          </cell>
        </row>
        <row r="192">
          <cell r="A192" t="str">
            <v>ぐ１７</v>
          </cell>
          <cell r="B192" t="str">
            <v>遠池</v>
          </cell>
          <cell r="C192" t="str">
            <v>建介</v>
          </cell>
          <cell r="D192" t="str">
            <v>グリフィンズ</v>
          </cell>
          <cell r="F192" t="str">
            <v>ぐ１７</v>
          </cell>
          <cell r="G192" t="str">
            <v>遠池建介</v>
          </cell>
          <cell r="H192" t="str">
            <v>東近江グリフィンズ</v>
          </cell>
        </row>
        <row r="193">
          <cell r="A193" t="str">
            <v>ぐ１８</v>
          </cell>
          <cell r="B193" t="str">
            <v>西原</v>
          </cell>
          <cell r="C193" t="str">
            <v>達也</v>
          </cell>
          <cell r="D193" t="str">
            <v>グリフィンズ</v>
          </cell>
          <cell r="F193" t="str">
            <v>ぐ１８</v>
          </cell>
          <cell r="G193" t="str">
            <v>西原達也</v>
          </cell>
          <cell r="H193" t="str">
            <v>東近江グリフィンズ</v>
          </cell>
        </row>
        <row r="194">
          <cell r="A194" t="str">
            <v>ぐ１９</v>
          </cell>
          <cell r="B194" t="str">
            <v>長谷川</v>
          </cell>
          <cell r="C194" t="str">
            <v>俊二</v>
          </cell>
          <cell r="D194" t="str">
            <v>グリフィンズ</v>
          </cell>
          <cell r="F194" t="str">
            <v>ぐ１９</v>
          </cell>
          <cell r="G194" t="str">
            <v>長谷川俊二</v>
          </cell>
          <cell r="H194" t="str">
            <v>東近江グリフィンズ</v>
          </cell>
        </row>
        <row r="195">
          <cell r="A195" t="str">
            <v>ぐ２０</v>
          </cell>
          <cell r="B195" t="str">
            <v>浜田</v>
          </cell>
          <cell r="C195" t="str">
            <v>　豊</v>
          </cell>
          <cell r="D195" t="str">
            <v>グリフィンズ</v>
          </cell>
          <cell r="F195" t="str">
            <v>ぐ２０</v>
          </cell>
          <cell r="G195" t="str">
            <v>浜田　豊</v>
          </cell>
          <cell r="H195" t="str">
            <v>東近江グリフィンズ</v>
          </cell>
        </row>
        <row r="196">
          <cell r="A196" t="str">
            <v>ぐ２１</v>
          </cell>
          <cell r="B196" t="str">
            <v>飛鷹</v>
          </cell>
          <cell r="C196" t="str">
            <v>強志</v>
          </cell>
          <cell r="D196" t="str">
            <v>グリフィンズ</v>
          </cell>
          <cell r="F196" t="str">
            <v>ぐ２１</v>
          </cell>
          <cell r="G196" t="str">
            <v>飛鷹強志</v>
          </cell>
          <cell r="H196" t="str">
            <v>東近江グリフィンズ</v>
          </cell>
        </row>
        <row r="197">
          <cell r="A197" t="str">
            <v>ぐ２２</v>
          </cell>
          <cell r="B197" t="str">
            <v>藤井</v>
          </cell>
          <cell r="C197" t="str">
            <v>正和</v>
          </cell>
          <cell r="D197" t="str">
            <v>グリフィンズ</v>
          </cell>
          <cell r="F197" t="str">
            <v>ぐ２２</v>
          </cell>
          <cell r="G197" t="str">
            <v>藤井正和</v>
          </cell>
          <cell r="H197" t="str">
            <v>東近江グリフィンズ</v>
          </cell>
        </row>
        <row r="198">
          <cell r="A198" t="str">
            <v>ぐ２３</v>
          </cell>
          <cell r="B198" t="str">
            <v>村上</v>
          </cell>
          <cell r="C198" t="str">
            <v>卓</v>
          </cell>
          <cell r="D198" t="str">
            <v>グリフィンズ</v>
          </cell>
          <cell r="F198" t="str">
            <v>ぐ２３</v>
          </cell>
          <cell r="G198" t="str">
            <v>村上卓</v>
          </cell>
          <cell r="H198" t="str">
            <v>東近江グリフィンズ</v>
          </cell>
        </row>
        <row r="199">
          <cell r="A199" t="str">
            <v>ぐ２４</v>
          </cell>
          <cell r="B199" t="str">
            <v>山崎</v>
          </cell>
          <cell r="C199" t="str">
            <v>俊輔</v>
          </cell>
          <cell r="D199" t="str">
            <v>グリフィンズ</v>
          </cell>
          <cell r="F199" t="str">
            <v>ぐ２４</v>
          </cell>
          <cell r="G199" t="str">
            <v>山崎俊輔</v>
          </cell>
          <cell r="H199" t="str">
            <v>東近江グリフィンズ</v>
          </cell>
        </row>
        <row r="200">
          <cell r="A200" t="str">
            <v>ぐ２５</v>
          </cell>
          <cell r="B200" t="str">
            <v>久保</v>
          </cell>
          <cell r="C200" t="str">
            <v>侑暉</v>
          </cell>
          <cell r="D200" t="str">
            <v>グリフィンズ</v>
          </cell>
          <cell r="F200" t="str">
            <v>ぐ２５</v>
          </cell>
          <cell r="G200" t="str">
            <v>久保侑暉</v>
          </cell>
          <cell r="H200" t="str">
            <v>東近江グリフィンズ</v>
          </cell>
        </row>
        <row r="201">
          <cell r="A201" t="str">
            <v>ぐ２６</v>
          </cell>
          <cell r="B201" t="str">
            <v>武藤</v>
          </cell>
          <cell r="C201" t="str">
            <v>幸宏</v>
          </cell>
          <cell r="D201" t="str">
            <v>グリフィンズ</v>
          </cell>
          <cell r="F201" t="str">
            <v>ぐ２６</v>
          </cell>
          <cell r="G201" t="str">
            <v>武藤幸宏</v>
          </cell>
          <cell r="H201" t="str">
            <v>東近江グリフィンズ</v>
          </cell>
        </row>
        <row r="202">
          <cell r="A202" t="str">
            <v>ぐ２７</v>
          </cell>
          <cell r="B202" t="str">
            <v>小出</v>
          </cell>
          <cell r="C202" t="str">
            <v>周平</v>
          </cell>
          <cell r="D202" t="str">
            <v>グリフィンズ</v>
          </cell>
          <cell r="F202" t="str">
            <v>ぐ２７</v>
          </cell>
          <cell r="G202" t="str">
            <v>小出周平</v>
          </cell>
          <cell r="H202" t="str">
            <v>東近江グリフィンズ</v>
          </cell>
        </row>
        <row r="203">
          <cell r="A203" t="str">
            <v>ぐ２８</v>
          </cell>
          <cell r="B203" t="str">
            <v>中根</v>
          </cell>
          <cell r="C203" t="str">
            <v>啓伍</v>
          </cell>
          <cell r="D203" t="str">
            <v>グリフィンズ</v>
          </cell>
          <cell r="F203" t="str">
            <v>ぐ２８</v>
          </cell>
          <cell r="G203" t="str">
            <v>中根啓伍</v>
          </cell>
          <cell r="H203" t="str">
            <v>東近江グリフィンズ</v>
          </cell>
        </row>
        <row r="204">
          <cell r="A204" t="str">
            <v>ぐ２９</v>
          </cell>
          <cell r="B204" t="str">
            <v>木村</v>
          </cell>
          <cell r="C204" t="str">
            <v>恵太</v>
          </cell>
          <cell r="D204" t="str">
            <v>グリフィンズ</v>
          </cell>
          <cell r="F204" t="str">
            <v>ぐ２９</v>
          </cell>
          <cell r="G204" t="str">
            <v>木村恵太</v>
          </cell>
          <cell r="H204" t="str">
            <v>東近江グリフィンズ</v>
          </cell>
        </row>
        <row r="205">
          <cell r="A205" t="str">
            <v>ぐ３０</v>
          </cell>
          <cell r="B205" t="str">
            <v>中山</v>
          </cell>
          <cell r="C205" t="str">
            <v>幸典</v>
          </cell>
          <cell r="D205" t="str">
            <v>グリフィンズ</v>
          </cell>
          <cell r="F205" t="str">
            <v>ぐ３０</v>
          </cell>
          <cell r="G205" t="str">
            <v>中山幸典</v>
          </cell>
          <cell r="H205" t="str">
            <v>東近江グリフィンズ</v>
          </cell>
        </row>
        <row r="206">
          <cell r="A206" t="str">
            <v>ぐ３１</v>
          </cell>
          <cell r="B206" t="str">
            <v>塩谷</v>
          </cell>
          <cell r="C206" t="str">
            <v>敦彦</v>
          </cell>
          <cell r="D206" t="str">
            <v>グリフィンズ</v>
          </cell>
          <cell r="F206" t="str">
            <v>ぐ３１</v>
          </cell>
          <cell r="G206" t="str">
            <v>塩谷敦彦</v>
          </cell>
          <cell r="H206" t="str">
            <v>東近江グリフィンズ</v>
          </cell>
        </row>
        <row r="207">
          <cell r="A207" t="str">
            <v>ぐ３２</v>
          </cell>
          <cell r="B207" t="str">
            <v>山本</v>
          </cell>
          <cell r="C207" t="str">
            <v>良人</v>
          </cell>
          <cell r="D207" t="str">
            <v>グリフィンズ</v>
          </cell>
          <cell r="F207" t="str">
            <v>ぐ３２</v>
          </cell>
          <cell r="G207" t="str">
            <v>山本良人</v>
          </cell>
          <cell r="H207" t="str">
            <v>東近江グリフィンズ</v>
          </cell>
        </row>
        <row r="208">
          <cell r="A208" t="str">
            <v>ぐ３３</v>
          </cell>
          <cell r="B208" t="str">
            <v>山本</v>
          </cell>
          <cell r="C208" t="str">
            <v>友也</v>
          </cell>
          <cell r="D208" t="str">
            <v>グリフィンズ</v>
          </cell>
          <cell r="F208" t="str">
            <v>ぐ３３</v>
          </cell>
          <cell r="G208" t="str">
            <v>山本友也</v>
          </cell>
          <cell r="H208" t="str">
            <v>東近江グリフィンズ</v>
          </cell>
        </row>
        <row r="209">
          <cell r="A209" t="str">
            <v>ぐ３４</v>
          </cell>
          <cell r="B209" t="str">
            <v>金武</v>
          </cell>
          <cell r="C209" t="str">
            <v>恵</v>
          </cell>
          <cell r="D209" t="str">
            <v>グリフィンズ</v>
          </cell>
          <cell r="F209" t="str">
            <v>ぐ３４</v>
          </cell>
          <cell r="G209" t="str">
            <v>金武恵</v>
          </cell>
          <cell r="H209" t="str">
            <v>東近江グリフィンズ</v>
          </cell>
        </row>
        <row r="210">
          <cell r="A210" t="str">
            <v>ぐ３５</v>
          </cell>
          <cell r="B210" t="str">
            <v>佐々木</v>
          </cell>
          <cell r="C210" t="str">
            <v>恵子</v>
          </cell>
          <cell r="D210" t="str">
            <v>グリフィンズ</v>
          </cell>
          <cell r="F210" t="str">
            <v>ぐ３５</v>
          </cell>
          <cell r="G210" t="str">
            <v>佐々木恵子</v>
          </cell>
          <cell r="H210" t="str">
            <v>東近江グリフィンズ</v>
          </cell>
        </row>
        <row r="211">
          <cell r="A211" t="str">
            <v>ぐ３６</v>
          </cell>
          <cell r="B211" t="str">
            <v>深尾</v>
          </cell>
          <cell r="C211" t="str">
            <v>純子</v>
          </cell>
          <cell r="D211" t="str">
            <v>グリフィンズ</v>
          </cell>
          <cell r="F211" t="str">
            <v>ぐ３６</v>
          </cell>
          <cell r="G211" t="str">
            <v>深尾純子</v>
          </cell>
          <cell r="H211" t="str">
            <v>東近江グリフィンズ</v>
          </cell>
        </row>
        <row r="212">
          <cell r="A212" t="str">
            <v>ぐ３７</v>
          </cell>
          <cell r="B212" t="str">
            <v>岡</v>
          </cell>
          <cell r="C212" t="str">
            <v>麻公</v>
          </cell>
          <cell r="D212" t="str">
            <v>グリフィンズ</v>
          </cell>
          <cell r="F212" t="str">
            <v>ぐ３７</v>
          </cell>
          <cell r="G212" t="str">
            <v>岡麻公</v>
          </cell>
          <cell r="H212" t="str">
            <v>東近江グリフィンズ</v>
          </cell>
        </row>
        <row r="213">
          <cell r="A213" t="str">
            <v>ぐ３８</v>
          </cell>
          <cell r="B213" t="str">
            <v>遠崎</v>
          </cell>
          <cell r="C213" t="str">
            <v>真依</v>
          </cell>
          <cell r="D213" t="str">
            <v>グリフィンズ</v>
          </cell>
          <cell r="F213" t="str">
            <v>ぐ３８</v>
          </cell>
          <cell r="G213" t="str">
            <v>遠崎真依</v>
          </cell>
          <cell r="H213" t="str">
            <v>東近江グリフィンズ</v>
          </cell>
        </row>
        <row r="214">
          <cell r="A214" t="str">
            <v>ぐ３９</v>
          </cell>
          <cell r="B214" t="str">
            <v>山本</v>
          </cell>
          <cell r="C214" t="str">
            <v>あづさ</v>
          </cell>
          <cell r="D214" t="str">
            <v>グリフィンズ</v>
          </cell>
          <cell r="F214" t="str">
            <v>ぐ３９</v>
          </cell>
          <cell r="G214" t="str">
            <v>山本あづさ</v>
          </cell>
          <cell r="H214" t="str">
            <v>東近江グリフィンズ</v>
          </cell>
        </row>
        <row r="215">
          <cell r="A215" t="str">
            <v>ぐ４０</v>
          </cell>
          <cell r="B215" t="str">
            <v>山本</v>
          </cell>
          <cell r="C215" t="str">
            <v>順子</v>
          </cell>
          <cell r="D215" t="str">
            <v>グリフィンズ</v>
          </cell>
          <cell r="F215" t="str">
            <v>ぐ４０</v>
          </cell>
          <cell r="G215" t="str">
            <v>山本順子</v>
          </cell>
          <cell r="H215" t="str">
            <v>東近江グリフィンズ</v>
          </cell>
        </row>
        <row r="216">
          <cell r="A216" t="str">
            <v>ぐ４１</v>
          </cell>
          <cell r="B216" t="str">
            <v>梅森</v>
          </cell>
          <cell r="C216" t="str">
            <v>直美</v>
          </cell>
          <cell r="D216" t="str">
            <v>グリフィンズ</v>
          </cell>
          <cell r="F216" t="str">
            <v>ぐ４１</v>
          </cell>
          <cell r="G216" t="str">
            <v>梅森直美</v>
          </cell>
          <cell r="H216" t="str">
            <v>東近江グリフィンズ</v>
          </cell>
        </row>
        <row r="217">
          <cell r="A217" t="str">
            <v>ぐ４２</v>
          </cell>
          <cell r="B217" t="str">
            <v>田中</v>
          </cell>
          <cell r="C217" t="str">
            <v>由子</v>
          </cell>
          <cell r="D217" t="str">
            <v>グリフィンズ</v>
          </cell>
          <cell r="F217" t="str">
            <v>ぐ４２</v>
          </cell>
          <cell r="G217" t="str">
            <v>田中由子</v>
          </cell>
          <cell r="H217" t="str">
            <v>東近江グリフィンズ</v>
          </cell>
        </row>
        <row r="218">
          <cell r="A218" t="str">
            <v>ぐ４３</v>
          </cell>
          <cell r="B218" t="str">
            <v>伊藤</v>
          </cell>
          <cell r="C218" t="str">
            <v>牧子</v>
          </cell>
          <cell r="D218" t="str">
            <v>グリフィンズ</v>
          </cell>
          <cell r="F218" t="str">
            <v>ぐ４３</v>
          </cell>
          <cell r="G218" t="str">
            <v>伊藤牧子</v>
          </cell>
          <cell r="H218" t="str">
            <v>東近江グリフィンズ</v>
          </cell>
        </row>
        <row r="219">
          <cell r="A219" t="str">
            <v>ぐ４４</v>
          </cell>
          <cell r="B219" t="str">
            <v>高田</v>
          </cell>
          <cell r="C219" t="str">
            <v>貴代美</v>
          </cell>
          <cell r="D219" t="str">
            <v>グリフィンズ</v>
          </cell>
          <cell r="F219" t="str">
            <v>ぐ４４</v>
          </cell>
          <cell r="G219" t="str">
            <v>高田貴代美</v>
          </cell>
          <cell r="H219" t="str">
            <v>東近江グリフィンズ</v>
          </cell>
        </row>
        <row r="220">
          <cell r="A220" t="str">
            <v>ぐ４５</v>
          </cell>
          <cell r="B220" t="str">
            <v>森田</v>
          </cell>
          <cell r="C220" t="str">
            <v>千瑛</v>
          </cell>
          <cell r="D220" t="str">
            <v>グリフィンズ</v>
          </cell>
          <cell r="F220" t="str">
            <v>ぐ４５</v>
          </cell>
          <cell r="G220" t="str">
            <v>森田千瑛</v>
          </cell>
          <cell r="H220" t="str">
            <v>東近江グリフィンズ</v>
          </cell>
        </row>
        <row r="221">
          <cell r="A221" t="str">
            <v>ぐ４６</v>
          </cell>
          <cell r="B221" t="str">
            <v>吉村</v>
          </cell>
          <cell r="C221" t="str">
            <v>安梨佐</v>
          </cell>
          <cell r="D221" t="str">
            <v>グリフィンズ</v>
          </cell>
          <cell r="F221" t="str">
            <v>ぐ４６</v>
          </cell>
          <cell r="G221" t="str">
            <v>吉村安梨佐</v>
          </cell>
          <cell r="H221" t="str">
            <v>東近江グリフィンズ</v>
          </cell>
        </row>
        <row r="222">
          <cell r="A222" t="str">
            <v>ぐ４７</v>
          </cell>
          <cell r="B222" t="str">
            <v>岩崎</v>
          </cell>
          <cell r="C222" t="str">
            <v>順子</v>
          </cell>
          <cell r="D222" t="str">
            <v>グリフィンズ</v>
          </cell>
          <cell r="F222" t="str">
            <v>ぐ４７</v>
          </cell>
          <cell r="G222" t="str">
            <v>岩崎順子</v>
          </cell>
          <cell r="H222" t="str">
            <v>東近江グリフィンズ</v>
          </cell>
        </row>
        <row r="223">
          <cell r="A223" t="str">
            <v>ぐ４８</v>
          </cell>
          <cell r="B223" t="str">
            <v>八木</v>
          </cell>
          <cell r="C223" t="str">
            <v>郊美</v>
          </cell>
          <cell r="D223" t="str">
            <v>グリフィンズ</v>
          </cell>
          <cell r="F223" t="str">
            <v>ぐ４８</v>
          </cell>
          <cell r="G223" t="str">
            <v>八木郊美</v>
          </cell>
          <cell r="H223" t="str">
            <v>東近江グリフィンズ</v>
          </cell>
        </row>
        <row r="224">
          <cell r="A224" t="str">
            <v>ぐ４９</v>
          </cell>
          <cell r="B224" t="str">
            <v>村尾</v>
          </cell>
          <cell r="C224" t="str">
            <v>直子</v>
          </cell>
          <cell r="D224" t="str">
            <v>グリフィンズ</v>
          </cell>
          <cell r="F224" t="str">
            <v>ぐ４９</v>
          </cell>
          <cell r="G224" t="str">
            <v>村尾直子</v>
          </cell>
          <cell r="H224" t="str">
            <v>東近江グリフィンズ</v>
          </cell>
        </row>
        <row r="225">
          <cell r="A225" t="str">
            <v>ぐ５０</v>
          </cell>
          <cell r="B225" t="str">
            <v>大家</v>
          </cell>
          <cell r="C225" t="str">
            <v>香</v>
          </cell>
          <cell r="D225" t="str">
            <v>グリフィンズ</v>
          </cell>
          <cell r="F225" t="str">
            <v>ぐ５０</v>
          </cell>
          <cell r="G225" t="str">
            <v>大家香</v>
          </cell>
          <cell r="H225" t="str">
            <v>東近江グリフィンズ</v>
          </cell>
        </row>
        <row r="228">
          <cell r="A228" t="str">
            <v>け０１</v>
          </cell>
          <cell r="B228" t="str">
            <v>稲岡</v>
          </cell>
          <cell r="C228" t="str">
            <v>和紀</v>
          </cell>
          <cell r="D228" t="str">
            <v>Kテニス</v>
          </cell>
          <cell r="F228" t="str">
            <v>け０１</v>
          </cell>
          <cell r="G228" t="str">
            <v>稲岡和紀</v>
          </cell>
          <cell r="H228" t="str">
            <v>Ｋテニスカレッジ</v>
          </cell>
        </row>
        <row r="229">
          <cell r="A229" t="str">
            <v>け０２</v>
          </cell>
          <cell r="B229" t="str">
            <v>岩渕</v>
          </cell>
          <cell r="C229" t="str">
            <v>光紀</v>
          </cell>
          <cell r="D229" t="str">
            <v>Kテニス</v>
          </cell>
          <cell r="F229" t="str">
            <v>け０２</v>
          </cell>
          <cell r="G229" t="str">
            <v>岩渕光紀</v>
          </cell>
          <cell r="H229" t="str">
            <v>Ｋテニスカレッジ</v>
          </cell>
        </row>
        <row r="230">
          <cell r="A230" t="str">
            <v>け０３</v>
          </cell>
          <cell r="B230" t="str">
            <v>梅津</v>
          </cell>
          <cell r="C230" t="str">
            <v>圭</v>
          </cell>
          <cell r="D230" t="str">
            <v>Kテニス</v>
          </cell>
          <cell r="F230" t="str">
            <v>け０３</v>
          </cell>
          <cell r="G230" t="str">
            <v>梅津圭</v>
          </cell>
          <cell r="H230" t="str">
            <v>Ｋテニスカレッジ</v>
          </cell>
        </row>
        <row r="231">
          <cell r="A231" t="str">
            <v>け０４</v>
          </cell>
          <cell r="B231" t="str">
            <v>岡本</v>
          </cell>
          <cell r="C231" t="str">
            <v>大樹</v>
          </cell>
          <cell r="D231" t="str">
            <v>Kテニス</v>
          </cell>
          <cell r="F231" t="str">
            <v>け０４</v>
          </cell>
          <cell r="G231" t="str">
            <v>岡本大樹</v>
          </cell>
          <cell r="H231" t="str">
            <v>Ｋテニスカレッジ</v>
          </cell>
        </row>
        <row r="232">
          <cell r="A232" t="str">
            <v>け０５</v>
          </cell>
          <cell r="B232" t="str">
            <v>押谷</v>
          </cell>
          <cell r="C232" t="str">
            <v>繁樹</v>
          </cell>
          <cell r="D232" t="str">
            <v>Kテニス</v>
          </cell>
          <cell r="F232" t="str">
            <v>け０５</v>
          </cell>
          <cell r="G232" t="str">
            <v>押谷繁樹</v>
          </cell>
          <cell r="H232" t="str">
            <v>Ｋテニスカレッジ</v>
          </cell>
        </row>
        <row r="233">
          <cell r="A233" t="str">
            <v>け０６</v>
          </cell>
          <cell r="B233" t="str">
            <v>小笠原</v>
          </cell>
          <cell r="C233" t="str">
            <v>光雄</v>
          </cell>
          <cell r="D233" t="str">
            <v>Kテニス</v>
          </cell>
          <cell r="F233" t="str">
            <v>け０６</v>
          </cell>
          <cell r="G233" t="str">
            <v>小笠原光雄</v>
          </cell>
          <cell r="H233" t="str">
            <v>Ｋテニスカレッジ</v>
          </cell>
        </row>
        <row r="234">
          <cell r="A234" t="str">
            <v>け０７</v>
          </cell>
          <cell r="B234" t="str">
            <v>大島</v>
          </cell>
          <cell r="C234" t="str">
            <v>浩範</v>
          </cell>
          <cell r="D234" t="str">
            <v>Kテニス</v>
          </cell>
          <cell r="F234" t="str">
            <v>け０７</v>
          </cell>
          <cell r="G234" t="str">
            <v>大島浩範</v>
          </cell>
          <cell r="H234" t="str">
            <v>Ｋテニスカレッジ</v>
          </cell>
        </row>
        <row r="235">
          <cell r="A235" t="str">
            <v>け０８</v>
          </cell>
          <cell r="B235" t="str">
            <v>川上</v>
          </cell>
          <cell r="C235" t="str">
            <v>政治</v>
          </cell>
          <cell r="D235" t="str">
            <v>Kテニス</v>
          </cell>
          <cell r="F235" t="str">
            <v>け０８</v>
          </cell>
          <cell r="G235" t="str">
            <v>川上政治</v>
          </cell>
          <cell r="H235" t="str">
            <v>Ｋテニスカレッジ</v>
          </cell>
        </row>
        <row r="236">
          <cell r="A236" t="str">
            <v>け０９</v>
          </cell>
          <cell r="B236" t="str">
            <v>上村</v>
          </cell>
          <cell r="C236" t="str">
            <v>悠大</v>
          </cell>
          <cell r="D236" t="str">
            <v>Kテニス</v>
          </cell>
          <cell r="E236" t="str">
            <v>Jr</v>
          </cell>
          <cell r="F236" t="str">
            <v>け０９</v>
          </cell>
          <cell r="G236" t="str">
            <v>上村悠大</v>
          </cell>
          <cell r="H236" t="str">
            <v>Ｋテニスカレッジ</v>
          </cell>
        </row>
        <row r="237">
          <cell r="A237" t="str">
            <v>け１０</v>
          </cell>
          <cell r="B237" t="str">
            <v>上村</v>
          </cell>
          <cell r="C237" t="str">
            <v>　武</v>
          </cell>
          <cell r="D237" t="str">
            <v>Kテニス</v>
          </cell>
          <cell r="F237" t="str">
            <v>け１０</v>
          </cell>
          <cell r="G237" t="str">
            <v>上村　武</v>
          </cell>
          <cell r="H237" t="str">
            <v>Ｋテニスカレッジ</v>
          </cell>
        </row>
        <row r="238">
          <cell r="A238" t="str">
            <v>け１１</v>
          </cell>
          <cell r="B238" t="str">
            <v>川上</v>
          </cell>
          <cell r="C238" t="str">
            <v>悠作</v>
          </cell>
          <cell r="D238" t="str">
            <v>Kテニス</v>
          </cell>
          <cell r="E238" t="str">
            <v>Jr</v>
          </cell>
          <cell r="F238" t="str">
            <v>け１１</v>
          </cell>
          <cell r="G238" t="str">
            <v>川上悠作</v>
          </cell>
          <cell r="H238" t="str">
            <v>Ｋテニスカレッジ</v>
          </cell>
        </row>
        <row r="239">
          <cell r="A239" t="str">
            <v>け１２</v>
          </cell>
          <cell r="B239" t="str">
            <v>川並</v>
          </cell>
          <cell r="C239" t="str">
            <v>和之</v>
          </cell>
          <cell r="D239" t="str">
            <v>Kテニス</v>
          </cell>
          <cell r="F239" t="str">
            <v>け１２</v>
          </cell>
          <cell r="G239" t="str">
            <v>川並和之</v>
          </cell>
          <cell r="H239" t="str">
            <v>Ｋテニスカレッジ</v>
          </cell>
        </row>
        <row r="240">
          <cell r="A240" t="str">
            <v>け１３</v>
          </cell>
          <cell r="B240" t="str">
            <v>木村</v>
          </cell>
          <cell r="C240" t="str">
            <v>　誠</v>
          </cell>
          <cell r="D240" t="str">
            <v>Kテニス</v>
          </cell>
          <cell r="F240" t="str">
            <v>け１３</v>
          </cell>
          <cell r="G240" t="str">
            <v>木村　誠</v>
          </cell>
          <cell r="H240" t="str">
            <v>Ｋテニスカレッジ</v>
          </cell>
        </row>
        <row r="241">
          <cell r="A241" t="str">
            <v>け１４</v>
          </cell>
          <cell r="B241" t="str">
            <v>菊居</v>
          </cell>
          <cell r="C241" t="str">
            <v>龍之介</v>
          </cell>
          <cell r="D241" t="str">
            <v>Kテニス</v>
          </cell>
          <cell r="F241" t="str">
            <v>け１４</v>
          </cell>
          <cell r="G241" t="str">
            <v>菊居龍之介</v>
          </cell>
          <cell r="H241" t="str">
            <v>Ｋテニスカレッジ</v>
          </cell>
        </row>
        <row r="242">
          <cell r="A242" t="str">
            <v>け１５</v>
          </cell>
          <cell r="B242" t="str">
            <v>木村</v>
          </cell>
          <cell r="C242" t="str">
            <v>善和</v>
          </cell>
          <cell r="D242" t="str">
            <v>Kテニス</v>
          </cell>
          <cell r="F242" t="str">
            <v>け１５</v>
          </cell>
          <cell r="G242" t="str">
            <v>木村善和</v>
          </cell>
          <cell r="H242" t="str">
            <v>Ｋテニスカレッジ</v>
          </cell>
        </row>
        <row r="243">
          <cell r="A243" t="str">
            <v>け１６</v>
          </cell>
          <cell r="B243" t="str">
            <v>竹村</v>
          </cell>
          <cell r="C243" t="str">
            <v>　治</v>
          </cell>
          <cell r="D243" t="str">
            <v>Kテニス</v>
          </cell>
          <cell r="F243" t="str">
            <v>け１６</v>
          </cell>
          <cell r="G243" t="str">
            <v>竹村　治</v>
          </cell>
          <cell r="H243" t="str">
            <v>Ｋテニスカレッジ</v>
          </cell>
        </row>
        <row r="244">
          <cell r="A244" t="str">
            <v>け１７</v>
          </cell>
          <cell r="B244" t="str">
            <v>田中</v>
          </cell>
          <cell r="C244" t="str">
            <v>　淳</v>
          </cell>
          <cell r="D244" t="str">
            <v>Kテニス</v>
          </cell>
          <cell r="F244" t="str">
            <v>け１７</v>
          </cell>
          <cell r="G244" t="str">
            <v>田中　淳</v>
          </cell>
          <cell r="H244" t="str">
            <v>Ｋテニスカレッジ</v>
          </cell>
        </row>
        <row r="245">
          <cell r="A245" t="str">
            <v>け１８</v>
          </cell>
          <cell r="B245" t="str">
            <v>坪田</v>
          </cell>
          <cell r="C245" t="str">
            <v>真嘉</v>
          </cell>
          <cell r="D245" t="str">
            <v>Kテニス</v>
          </cell>
          <cell r="F245" t="str">
            <v>け１８</v>
          </cell>
          <cell r="G245" t="str">
            <v>坪田真嘉</v>
          </cell>
          <cell r="H245" t="str">
            <v>Ｋテニスカレッジ</v>
          </cell>
        </row>
        <row r="246">
          <cell r="A246" t="str">
            <v>け１９</v>
          </cell>
          <cell r="B246" t="str">
            <v>永里</v>
          </cell>
          <cell r="C246" t="str">
            <v>裕次</v>
          </cell>
          <cell r="D246" t="str">
            <v>Kテニス</v>
          </cell>
          <cell r="F246" t="str">
            <v>け１９</v>
          </cell>
          <cell r="G246" t="str">
            <v>永里裕次</v>
          </cell>
          <cell r="H246" t="str">
            <v>Ｋテニスカレッジ</v>
          </cell>
        </row>
        <row r="247">
          <cell r="A247" t="str">
            <v>け２０</v>
          </cell>
          <cell r="B247" t="str">
            <v>中西</v>
          </cell>
          <cell r="C247" t="str">
            <v>勇夫</v>
          </cell>
          <cell r="D247" t="str">
            <v>Kテニス</v>
          </cell>
          <cell r="F247" t="str">
            <v>け２０</v>
          </cell>
          <cell r="G247" t="str">
            <v>中西勇夫</v>
          </cell>
          <cell r="H247" t="str">
            <v>Ｋテニスカレッジ</v>
          </cell>
        </row>
        <row r="248">
          <cell r="A248" t="str">
            <v>け２１</v>
          </cell>
          <cell r="B248" t="str">
            <v>中西</v>
          </cell>
          <cell r="C248" t="str">
            <v>泰輝</v>
          </cell>
          <cell r="D248" t="str">
            <v>Kテニス</v>
          </cell>
          <cell r="F248" t="str">
            <v>け２１</v>
          </cell>
          <cell r="G248" t="str">
            <v>中西泰輝</v>
          </cell>
          <cell r="H248" t="str">
            <v>Ｋテニスカレッジ</v>
          </cell>
        </row>
        <row r="249">
          <cell r="A249" t="str">
            <v>け２２</v>
          </cell>
          <cell r="B249" t="str">
            <v>中村</v>
          </cell>
          <cell r="C249" t="str">
            <v>喜彦</v>
          </cell>
          <cell r="D249" t="str">
            <v>Kテニス</v>
          </cell>
          <cell r="F249" t="str">
            <v>け２２</v>
          </cell>
          <cell r="G249" t="str">
            <v>中村喜彦</v>
          </cell>
          <cell r="H249" t="str">
            <v>Ｋテニスカレッジ</v>
          </cell>
        </row>
        <row r="250">
          <cell r="A250" t="str">
            <v>け２３</v>
          </cell>
          <cell r="B250" t="str">
            <v>中村</v>
          </cell>
          <cell r="C250" t="str">
            <v>浩之</v>
          </cell>
          <cell r="D250" t="str">
            <v>Kテニス</v>
          </cell>
          <cell r="F250" t="str">
            <v>け２３</v>
          </cell>
          <cell r="G250" t="str">
            <v>中村浩之</v>
          </cell>
          <cell r="H250" t="str">
            <v>Ｋテニスカレッジ</v>
          </cell>
        </row>
        <row r="251">
          <cell r="A251" t="str">
            <v>け２４</v>
          </cell>
          <cell r="B251" t="str">
            <v>西田</v>
          </cell>
          <cell r="C251" t="str">
            <v>和教</v>
          </cell>
          <cell r="D251" t="str">
            <v>Kテニス</v>
          </cell>
          <cell r="F251" t="str">
            <v>け２４</v>
          </cell>
          <cell r="G251" t="str">
            <v>西田和教</v>
          </cell>
          <cell r="H251" t="str">
            <v>Ｋテニスカレッジ</v>
          </cell>
        </row>
        <row r="252">
          <cell r="A252" t="str">
            <v>け２５</v>
          </cell>
          <cell r="B252" t="str">
            <v>宮村</v>
          </cell>
          <cell r="C252" t="str">
            <v>知宏</v>
          </cell>
          <cell r="D252" t="str">
            <v>Kテニス</v>
          </cell>
          <cell r="F252" t="str">
            <v>け２５</v>
          </cell>
          <cell r="G252" t="str">
            <v>宮村知宏</v>
          </cell>
          <cell r="H252" t="str">
            <v>Ｋテニスカレッジ</v>
          </cell>
        </row>
        <row r="253">
          <cell r="A253" t="str">
            <v>け２６</v>
          </cell>
          <cell r="B253" t="str">
            <v>宮嶋</v>
          </cell>
          <cell r="C253" t="str">
            <v>利行</v>
          </cell>
          <cell r="D253" t="str">
            <v>Kテニス</v>
          </cell>
          <cell r="F253" t="str">
            <v>け２６</v>
          </cell>
          <cell r="G253" t="str">
            <v>宮嶋利行</v>
          </cell>
          <cell r="H253" t="str">
            <v>Ｋテニスカレッジ</v>
          </cell>
        </row>
        <row r="254">
          <cell r="A254" t="str">
            <v>け２７</v>
          </cell>
          <cell r="B254" t="str">
            <v>山口</v>
          </cell>
          <cell r="C254" t="str">
            <v>直彦</v>
          </cell>
          <cell r="D254" t="str">
            <v>Kテニス</v>
          </cell>
          <cell r="F254" t="str">
            <v>け２７</v>
          </cell>
          <cell r="G254" t="str">
            <v>山口直彦</v>
          </cell>
          <cell r="H254" t="str">
            <v>Ｋテニスカレッジ</v>
          </cell>
        </row>
        <row r="255">
          <cell r="A255" t="str">
            <v>け２８</v>
          </cell>
          <cell r="B255" t="str">
            <v>山口</v>
          </cell>
          <cell r="C255" t="str">
            <v>真彦</v>
          </cell>
          <cell r="D255" t="str">
            <v>Kテニス</v>
          </cell>
          <cell r="F255" t="str">
            <v>け２８</v>
          </cell>
          <cell r="G255" t="str">
            <v>山口真彦</v>
          </cell>
          <cell r="H255" t="str">
            <v>Ｋテニスカレッジ</v>
          </cell>
        </row>
        <row r="256">
          <cell r="A256" t="str">
            <v>け２９</v>
          </cell>
          <cell r="B256" t="str">
            <v>山口</v>
          </cell>
          <cell r="C256" t="str">
            <v>達也</v>
          </cell>
          <cell r="D256" t="str">
            <v>Kテニス</v>
          </cell>
          <cell r="F256" t="str">
            <v>け２９</v>
          </cell>
          <cell r="G256" t="str">
            <v>山口達也</v>
          </cell>
          <cell r="H256" t="str">
            <v>Ｋテニスカレッジ</v>
          </cell>
        </row>
        <row r="257">
          <cell r="A257" t="str">
            <v>け３０</v>
          </cell>
          <cell r="B257" t="str">
            <v>吉野</v>
          </cell>
          <cell r="C257" t="str">
            <v>淳也</v>
          </cell>
          <cell r="D257" t="str">
            <v>Kテニス</v>
          </cell>
          <cell r="E257" t="str">
            <v>Ｊｒ</v>
          </cell>
          <cell r="F257" t="str">
            <v>け３０</v>
          </cell>
          <cell r="G257" t="str">
            <v>吉野淳也</v>
          </cell>
          <cell r="H257" t="str">
            <v>Ｋテニスカレッジ</v>
          </cell>
        </row>
        <row r="258">
          <cell r="A258" t="str">
            <v>け３１</v>
          </cell>
          <cell r="B258" t="str">
            <v>石原</v>
          </cell>
          <cell r="C258" t="str">
            <v>はる美</v>
          </cell>
          <cell r="D258" t="str">
            <v>Kテニス</v>
          </cell>
          <cell r="F258" t="str">
            <v>け３１</v>
          </cell>
          <cell r="G258" t="str">
            <v>石原はる美</v>
          </cell>
          <cell r="H258" t="str">
            <v>Ｋテニスカレッジ</v>
          </cell>
        </row>
        <row r="259">
          <cell r="A259" t="str">
            <v>け３２</v>
          </cell>
          <cell r="B259" t="str">
            <v>池尻</v>
          </cell>
          <cell r="C259" t="str">
            <v>陽香</v>
          </cell>
          <cell r="D259" t="str">
            <v>Kテニス</v>
          </cell>
          <cell r="F259" t="str">
            <v>け３２</v>
          </cell>
          <cell r="G259" t="str">
            <v>池尻陽香</v>
          </cell>
          <cell r="H259" t="str">
            <v>Ｋテニスカレッジ</v>
          </cell>
        </row>
        <row r="260">
          <cell r="A260" t="str">
            <v>け３３</v>
          </cell>
          <cell r="B260" t="str">
            <v>池尻</v>
          </cell>
          <cell r="C260" t="str">
            <v>姫欧</v>
          </cell>
          <cell r="D260" t="str">
            <v>Kテニス</v>
          </cell>
          <cell r="F260" t="str">
            <v>け３３</v>
          </cell>
          <cell r="G260" t="str">
            <v>池尻姫欧</v>
          </cell>
          <cell r="H260" t="str">
            <v>Ｋテニスカレッジ</v>
          </cell>
        </row>
        <row r="261">
          <cell r="A261" t="str">
            <v>け３４</v>
          </cell>
          <cell r="B261" t="str">
            <v>出縄</v>
          </cell>
          <cell r="C261" t="str">
            <v>久子</v>
          </cell>
          <cell r="D261" t="str">
            <v>Kテニス</v>
          </cell>
          <cell r="F261" t="str">
            <v>け３４</v>
          </cell>
          <cell r="G261" t="str">
            <v>出縄久子</v>
          </cell>
          <cell r="H261" t="str">
            <v>Ｋテニスカレッジ</v>
          </cell>
        </row>
        <row r="262">
          <cell r="A262" t="str">
            <v>け３５</v>
          </cell>
          <cell r="B262" t="str">
            <v>小笠原</v>
          </cell>
          <cell r="C262" t="str">
            <v>容子</v>
          </cell>
          <cell r="D262" t="str">
            <v>Kテニス</v>
          </cell>
          <cell r="F262" t="str">
            <v>け３５</v>
          </cell>
          <cell r="G262" t="str">
            <v>小笠原容子</v>
          </cell>
          <cell r="H262" t="str">
            <v>Ｋテニスカレッジ</v>
          </cell>
        </row>
        <row r="263">
          <cell r="A263" t="str">
            <v>け３６</v>
          </cell>
          <cell r="B263" t="str">
            <v>梶木</v>
          </cell>
          <cell r="C263" t="str">
            <v>和子</v>
          </cell>
          <cell r="D263" t="str">
            <v>Kテニス</v>
          </cell>
          <cell r="F263" t="str">
            <v>け３６</v>
          </cell>
          <cell r="G263" t="str">
            <v>梶木和子</v>
          </cell>
          <cell r="H263" t="str">
            <v>Ｋテニスカレッジ</v>
          </cell>
        </row>
        <row r="264">
          <cell r="A264" t="str">
            <v>け３７</v>
          </cell>
          <cell r="B264" t="str">
            <v>川上</v>
          </cell>
          <cell r="C264" t="str">
            <v>美弥子</v>
          </cell>
          <cell r="D264" t="str">
            <v>Kテニス</v>
          </cell>
          <cell r="F264" t="str">
            <v>け３７</v>
          </cell>
          <cell r="G264" t="str">
            <v>川上美弥子</v>
          </cell>
          <cell r="H264" t="str">
            <v>Ｋテニスカレッジ</v>
          </cell>
        </row>
        <row r="265">
          <cell r="A265" t="str">
            <v>け３８</v>
          </cell>
          <cell r="B265" t="str">
            <v>木村</v>
          </cell>
          <cell r="C265" t="str">
            <v>容子</v>
          </cell>
          <cell r="D265" t="str">
            <v>Kテニス</v>
          </cell>
          <cell r="F265" t="str">
            <v>け３８</v>
          </cell>
          <cell r="G265" t="str">
            <v>木村容子</v>
          </cell>
          <cell r="H265" t="str">
            <v>Ｋテニスカレッジ</v>
          </cell>
        </row>
        <row r="266">
          <cell r="A266" t="str">
            <v>け３９</v>
          </cell>
          <cell r="B266" t="str">
            <v>田中</v>
          </cell>
          <cell r="C266" t="str">
            <v>和枝</v>
          </cell>
          <cell r="D266" t="str">
            <v>Kテニス</v>
          </cell>
          <cell r="F266" t="str">
            <v>け３９</v>
          </cell>
          <cell r="G266" t="str">
            <v>田中和枝</v>
          </cell>
          <cell r="H266" t="str">
            <v>Ｋテニスカレッジ</v>
          </cell>
        </row>
        <row r="267">
          <cell r="A267" t="str">
            <v>け４０</v>
          </cell>
          <cell r="B267" t="str">
            <v>田中</v>
          </cell>
          <cell r="C267" t="str">
            <v>有紀</v>
          </cell>
          <cell r="D267" t="str">
            <v>Kテニス</v>
          </cell>
          <cell r="F267" t="str">
            <v>け４０</v>
          </cell>
          <cell r="G267" t="str">
            <v>田中有紀</v>
          </cell>
          <cell r="H267" t="str">
            <v>Ｋテニスカレッジ</v>
          </cell>
        </row>
        <row r="268">
          <cell r="A268" t="str">
            <v>け４１</v>
          </cell>
          <cell r="B268" t="str">
            <v>永松</v>
          </cell>
          <cell r="C268" t="str">
            <v>貴子</v>
          </cell>
          <cell r="D268" t="str">
            <v>Kテニス</v>
          </cell>
          <cell r="F268" t="str">
            <v>け４１</v>
          </cell>
          <cell r="G268" t="str">
            <v>永松貴子</v>
          </cell>
          <cell r="H268" t="str">
            <v>Ｋテニスカレッジ</v>
          </cell>
        </row>
        <row r="269">
          <cell r="A269" t="str">
            <v>け４２</v>
          </cell>
          <cell r="B269" t="str">
            <v>福永</v>
          </cell>
          <cell r="C269" t="str">
            <v>裕美</v>
          </cell>
          <cell r="D269" t="str">
            <v>Kテニス</v>
          </cell>
          <cell r="F269" t="str">
            <v>け４２</v>
          </cell>
          <cell r="G269" t="str">
            <v>福永裕美</v>
          </cell>
          <cell r="H269" t="str">
            <v>Ｋテニスカレッジ</v>
          </cell>
        </row>
        <row r="270">
          <cell r="A270" t="str">
            <v>け４３</v>
          </cell>
          <cell r="B270" t="str">
            <v>布藤</v>
          </cell>
          <cell r="C270" t="str">
            <v>江実子</v>
          </cell>
          <cell r="D270" t="str">
            <v>Kテニス</v>
          </cell>
          <cell r="F270" t="str">
            <v>け４３</v>
          </cell>
          <cell r="G270" t="str">
            <v>布藤江実子</v>
          </cell>
          <cell r="H270" t="str">
            <v>Ｋテニスカレッジ</v>
          </cell>
        </row>
        <row r="271">
          <cell r="A271" t="str">
            <v>け４４</v>
          </cell>
          <cell r="B271" t="str">
            <v>山口</v>
          </cell>
          <cell r="C271" t="str">
            <v>美由希</v>
          </cell>
          <cell r="D271" t="str">
            <v>Kテニス</v>
          </cell>
          <cell r="F271" t="str">
            <v>け４４</v>
          </cell>
          <cell r="G271" t="str">
            <v>山口美由希</v>
          </cell>
          <cell r="H271" t="str">
            <v>Ｋテニスカレッジ</v>
          </cell>
        </row>
        <row r="272">
          <cell r="A272" t="str">
            <v>け４５</v>
          </cell>
          <cell r="B272" t="str">
            <v>廣田</v>
          </cell>
          <cell r="C272" t="str">
            <v>道子</v>
          </cell>
          <cell r="D272" t="str">
            <v>Kテニス</v>
          </cell>
          <cell r="F272" t="str">
            <v>け４５</v>
          </cell>
          <cell r="G272" t="str">
            <v>廣田道子</v>
          </cell>
          <cell r="H272" t="str">
            <v>Ｋテニスカレッジ</v>
          </cell>
        </row>
        <row r="277">
          <cell r="A277" t="str">
            <v>む０１</v>
          </cell>
          <cell r="B277" t="str">
            <v>安久</v>
          </cell>
          <cell r="C277" t="str">
            <v>智之</v>
          </cell>
          <cell r="D277" t="str">
            <v>村田ＴＣ</v>
          </cell>
          <cell r="F277" t="str">
            <v>む０１</v>
          </cell>
          <cell r="G277" t="str">
            <v>安久智之</v>
          </cell>
          <cell r="H277" t="str">
            <v>村田八日市ＴＣ</v>
          </cell>
        </row>
        <row r="278">
          <cell r="A278" t="str">
            <v>む０２</v>
          </cell>
          <cell r="B278" t="str">
            <v>稲泉　</v>
          </cell>
          <cell r="C278" t="str">
            <v>聡</v>
          </cell>
          <cell r="D278" t="str">
            <v>村田ＴＣ</v>
          </cell>
          <cell r="F278" t="str">
            <v>む０２</v>
          </cell>
          <cell r="G278" t="str">
            <v>稲泉　聡</v>
          </cell>
          <cell r="H278" t="str">
            <v>村田八日市ＴＣ</v>
          </cell>
        </row>
        <row r="279">
          <cell r="A279" t="str">
            <v>む０３</v>
          </cell>
          <cell r="B279" t="str">
            <v>岡川</v>
          </cell>
          <cell r="C279" t="str">
            <v>謙二</v>
          </cell>
          <cell r="D279" t="str">
            <v>村田ＴＣ</v>
          </cell>
          <cell r="F279" t="str">
            <v>む０３</v>
          </cell>
          <cell r="G279" t="str">
            <v>岡川謙二</v>
          </cell>
          <cell r="H279" t="str">
            <v>村田八日市ＴＣ</v>
          </cell>
        </row>
        <row r="280">
          <cell r="A280" t="str">
            <v>む０４</v>
          </cell>
          <cell r="B280" t="str">
            <v>児玉</v>
          </cell>
          <cell r="C280" t="str">
            <v>雅弘</v>
          </cell>
          <cell r="D280" t="str">
            <v>村田ＴＣ</v>
          </cell>
          <cell r="F280" t="str">
            <v>む０４</v>
          </cell>
          <cell r="G280" t="str">
            <v>児玉雅弘</v>
          </cell>
          <cell r="H280" t="str">
            <v>村田八日市ＴＣ</v>
          </cell>
        </row>
        <row r="281">
          <cell r="A281" t="str">
            <v>む０５</v>
          </cell>
          <cell r="B281" t="str">
            <v>徳永</v>
          </cell>
          <cell r="C281" t="str">
            <v> 剛</v>
          </cell>
          <cell r="D281" t="str">
            <v>村田ＴＣ</v>
          </cell>
          <cell r="F281" t="str">
            <v>む０５</v>
          </cell>
          <cell r="G281" t="str">
            <v>徳永 剛</v>
          </cell>
          <cell r="H281" t="str">
            <v>村田八日市ＴＣ</v>
          </cell>
        </row>
        <row r="282">
          <cell r="A282" t="str">
            <v>む０６</v>
          </cell>
          <cell r="B282" t="str">
            <v>杉山</v>
          </cell>
          <cell r="C282" t="str">
            <v>邦夫</v>
          </cell>
          <cell r="D282" t="str">
            <v>村田ＴＣ</v>
          </cell>
          <cell r="F282" t="str">
            <v>む０６</v>
          </cell>
          <cell r="G282" t="str">
            <v>杉山邦夫</v>
          </cell>
          <cell r="H282" t="str">
            <v>村田八日市ＴＣ</v>
          </cell>
        </row>
        <row r="283">
          <cell r="A283" t="str">
            <v>む０７</v>
          </cell>
          <cell r="B283" t="str">
            <v>杉本</v>
          </cell>
          <cell r="C283" t="str">
            <v>龍平</v>
          </cell>
          <cell r="D283" t="str">
            <v>村田ＴＣ</v>
          </cell>
          <cell r="F283" t="str">
            <v>む０７</v>
          </cell>
          <cell r="G283" t="str">
            <v>杉本龍平</v>
          </cell>
          <cell r="H283" t="str">
            <v>村田八日市ＴＣ</v>
          </cell>
        </row>
        <row r="284">
          <cell r="A284" t="str">
            <v>む０８</v>
          </cell>
          <cell r="B284" t="str">
            <v>川上</v>
          </cell>
          <cell r="C284" t="str">
            <v>英二</v>
          </cell>
          <cell r="D284" t="str">
            <v>村田ＴＣ</v>
          </cell>
          <cell r="F284" t="str">
            <v>む０８</v>
          </cell>
          <cell r="G284" t="str">
            <v>川上英二</v>
          </cell>
          <cell r="H284" t="str">
            <v>村田八日市ＴＣ</v>
          </cell>
        </row>
        <row r="285">
          <cell r="A285" t="str">
            <v>む０９</v>
          </cell>
          <cell r="B285" t="str">
            <v>泉谷</v>
          </cell>
          <cell r="C285" t="str">
            <v>純也</v>
          </cell>
          <cell r="D285" t="str">
            <v>村田ＴＣ</v>
          </cell>
          <cell r="F285" t="str">
            <v>む０９</v>
          </cell>
          <cell r="G285" t="str">
            <v>泉谷純也</v>
          </cell>
          <cell r="H285" t="str">
            <v>村田八日市ＴＣ</v>
          </cell>
        </row>
        <row r="286">
          <cell r="A286" t="str">
            <v>む１０</v>
          </cell>
          <cell r="B286" t="str">
            <v>浅田</v>
          </cell>
          <cell r="C286" t="str">
            <v>隆昭</v>
          </cell>
          <cell r="D286" t="str">
            <v>村田ＴＣ</v>
          </cell>
          <cell r="F286" t="str">
            <v>む１０</v>
          </cell>
          <cell r="G286" t="str">
            <v>浅田隆昭</v>
          </cell>
          <cell r="H286" t="str">
            <v>村田八日市ＴＣ</v>
          </cell>
        </row>
        <row r="287">
          <cell r="A287" t="str">
            <v>む１１</v>
          </cell>
          <cell r="B287" t="str">
            <v>前田</v>
          </cell>
          <cell r="C287" t="str">
            <v>雅人</v>
          </cell>
          <cell r="D287" t="str">
            <v>村田ＴＣ</v>
          </cell>
          <cell r="F287" t="str">
            <v>む１１</v>
          </cell>
          <cell r="G287" t="str">
            <v>前田雅人</v>
          </cell>
          <cell r="H287" t="str">
            <v>村田八日市ＴＣ</v>
          </cell>
        </row>
        <row r="288">
          <cell r="A288" t="str">
            <v>む１２</v>
          </cell>
          <cell r="B288" t="str">
            <v>土田</v>
          </cell>
          <cell r="C288" t="str">
            <v>典人</v>
          </cell>
          <cell r="D288" t="str">
            <v>村田ＴＣ</v>
          </cell>
          <cell r="F288" t="str">
            <v>む１２</v>
          </cell>
          <cell r="G288" t="str">
            <v>土田典人</v>
          </cell>
          <cell r="H288" t="str">
            <v>村田八日市ＴＣ</v>
          </cell>
        </row>
        <row r="289">
          <cell r="A289" t="str">
            <v>む１３</v>
          </cell>
          <cell r="B289" t="str">
            <v>二ツ井</v>
          </cell>
          <cell r="C289" t="str">
            <v>裕也</v>
          </cell>
          <cell r="D289" t="str">
            <v>村田ＴＣ</v>
          </cell>
          <cell r="F289" t="str">
            <v>む１３</v>
          </cell>
          <cell r="G289" t="str">
            <v>二ツ井裕也</v>
          </cell>
          <cell r="H289" t="str">
            <v>村田八日市ＴＣ</v>
          </cell>
        </row>
        <row r="290">
          <cell r="A290" t="str">
            <v>む１４</v>
          </cell>
          <cell r="B290" t="str">
            <v>森永</v>
          </cell>
          <cell r="C290" t="str">
            <v>洋介</v>
          </cell>
          <cell r="D290" t="str">
            <v>村田ＴＣ</v>
          </cell>
          <cell r="F290" t="str">
            <v>む１４</v>
          </cell>
          <cell r="G290" t="str">
            <v>森永洋介</v>
          </cell>
          <cell r="H290" t="str">
            <v>村田八日市ＴＣ</v>
          </cell>
        </row>
        <row r="291">
          <cell r="A291" t="str">
            <v>む１５</v>
          </cell>
          <cell r="B291" t="str">
            <v>冨田</v>
          </cell>
          <cell r="C291" t="str">
            <v>哲弥</v>
          </cell>
          <cell r="D291" t="str">
            <v>村田ＴＣ</v>
          </cell>
          <cell r="F291" t="str">
            <v>む１５</v>
          </cell>
          <cell r="G291" t="str">
            <v>冨田哲弥</v>
          </cell>
          <cell r="H291" t="str">
            <v>村田八日市ＴＣ</v>
          </cell>
        </row>
        <row r="292">
          <cell r="A292" t="str">
            <v>む１６</v>
          </cell>
          <cell r="B292" t="str">
            <v>辰巳</v>
          </cell>
          <cell r="C292" t="str">
            <v>悟朗</v>
          </cell>
          <cell r="D292" t="str">
            <v>村田ＴＣ</v>
          </cell>
          <cell r="F292" t="str">
            <v>む１６</v>
          </cell>
          <cell r="G292" t="str">
            <v>辰巳悟朗</v>
          </cell>
          <cell r="H292" t="str">
            <v>村田八日市ＴＣ</v>
          </cell>
        </row>
        <row r="293">
          <cell r="A293" t="str">
            <v>む１７</v>
          </cell>
          <cell r="B293" t="str">
            <v>河野</v>
          </cell>
          <cell r="C293" t="str">
            <v>晶子</v>
          </cell>
          <cell r="D293" t="str">
            <v>村田ＴＣ</v>
          </cell>
          <cell r="F293" t="str">
            <v>む１７</v>
          </cell>
          <cell r="G293" t="str">
            <v>河野晶子</v>
          </cell>
          <cell r="H293" t="str">
            <v>村田八日市ＴＣ</v>
          </cell>
        </row>
        <row r="294">
          <cell r="A294" t="str">
            <v>む１８</v>
          </cell>
          <cell r="B294" t="str">
            <v>森田</v>
          </cell>
          <cell r="C294" t="str">
            <v>恵美</v>
          </cell>
          <cell r="D294" t="str">
            <v>村田ＴＣ</v>
          </cell>
          <cell r="F294" t="str">
            <v>む１８</v>
          </cell>
          <cell r="G294" t="str">
            <v>森田恵美</v>
          </cell>
          <cell r="H294" t="str">
            <v>村田八日市ＴＣ</v>
          </cell>
        </row>
        <row r="295">
          <cell r="A295" t="str">
            <v>む１９</v>
          </cell>
          <cell r="B295" t="str">
            <v>西澤</v>
          </cell>
          <cell r="C295" t="str">
            <v>友紀</v>
          </cell>
          <cell r="D295" t="str">
            <v>村田ＴＣ</v>
          </cell>
          <cell r="F295" t="str">
            <v>む１９</v>
          </cell>
          <cell r="G295" t="str">
            <v>西澤友紀</v>
          </cell>
          <cell r="H295" t="str">
            <v>村田八日市ＴＣ</v>
          </cell>
        </row>
        <row r="296">
          <cell r="A296" t="str">
            <v>む２０</v>
          </cell>
          <cell r="B296" t="str">
            <v>速水</v>
          </cell>
          <cell r="C296" t="str">
            <v>直美</v>
          </cell>
          <cell r="D296" t="str">
            <v>村田ＴＣ</v>
          </cell>
          <cell r="F296" t="str">
            <v>む２０</v>
          </cell>
          <cell r="G296" t="str">
            <v>速水直美</v>
          </cell>
          <cell r="H296" t="str">
            <v>村田八日市ＴＣ</v>
          </cell>
        </row>
        <row r="297">
          <cell r="A297" t="str">
            <v>む２１</v>
          </cell>
          <cell r="B297" t="str">
            <v>多田</v>
          </cell>
          <cell r="C297" t="str">
            <v>麻実</v>
          </cell>
          <cell r="D297" t="str">
            <v>村田ＴＣ</v>
          </cell>
          <cell r="F297" t="str">
            <v>む２１</v>
          </cell>
          <cell r="G297" t="str">
            <v>多田麻実</v>
          </cell>
          <cell r="H297" t="str">
            <v>村田八日市ＴＣ</v>
          </cell>
        </row>
        <row r="298">
          <cell r="A298" t="str">
            <v>む２２</v>
          </cell>
          <cell r="B298" t="str">
            <v>中村</v>
          </cell>
          <cell r="C298" t="str">
            <v>純子</v>
          </cell>
          <cell r="D298" t="str">
            <v>村田ＴＣ</v>
          </cell>
          <cell r="F298" t="str">
            <v>む２２</v>
          </cell>
          <cell r="G298" t="str">
            <v>中村純子</v>
          </cell>
          <cell r="H298" t="str">
            <v>村田八日市ＴＣ</v>
          </cell>
        </row>
        <row r="299">
          <cell r="A299" t="str">
            <v>む２３</v>
          </cell>
          <cell r="B299" t="str">
            <v>堀田</v>
          </cell>
          <cell r="C299" t="str">
            <v>明子</v>
          </cell>
          <cell r="D299" t="str">
            <v>村田ＴＣ</v>
          </cell>
          <cell r="F299" t="str">
            <v>む２３</v>
          </cell>
          <cell r="G299" t="str">
            <v>堀田明子</v>
          </cell>
          <cell r="H299" t="str">
            <v>村田八日市ＴＣ</v>
          </cell>
        </row>
        <row r="300">
          <cell r="A300" t="str">
            <v>む２４</v>
          </cell>
          <cell r="B300" t="str">
            <v>大脇</v>
          </cell>
          <cell r="C300" t="str">
            <v>和世</v>
          </cell>
          <cell r="D300" t="str">
            <v>村田ＴＣ</v>
          </cell>
          <cell r="F300" t="str">
            <v>む２４</v>
          </cell>
          <cell r="G300" t="str">
            <v>大脇和世</v>
          </cell>
          <cell r="H300" t="str">
            <v>村田八日市ＴＣ</v>
          </cell>
        </row>
        <row r="301">
          <cell r="A301" t="str">
            <v>む２５</v>
          </cell>
          <cell r="B301" t="str">
            <v>後藤</v>
          </cell>
          <cell r="C301" t="str">
            <v>圭介</v>
          </cell>
          <cell r="D301" t="str">
            <v>村田ＴＣ</v>
          </cell>
          <cell r="F301" t="str">
            <v>む２５</v>
          </cell>
          <cell r="G301" t="str">
            <v>後藤圭介</v>
          </cell>
          <cell r="H301" t="str">
            <v>村田八日市ＴＣ</v>
          </cell>
        </row>
        <row r="302">
          <cell r="A302" t="str">
            <v>む２６</v>
          </cell>
          <cell r="B302" t="str">
            <v>長谷川</v>
          </cell>
          <cell r="C302" t="str">
            <v>晃平</v>
          </cell>
          <cell r="D302" t="str">
            <v>村田ＴＣ</v>
          </cell>
          <cell r="F302" t="str">
            <v>む２６</v>
          </cell>
          <cell r="G302" t="str">
            <v>長谷川晃平</v>
          </cell>
          <cell r="H302" t="str">
            <v>村田八日市ＴＣ</v>
          </cell>
        </row>
        <row r="303">
          <cell r="A303" t="str">
            <v>む２７</v>
          </cell>
          <cell r="B303" t="str">
            <v>原田</v>
          </cell>
          <cell r="C303" t="str">
            <v>真稔</v>
          </cell>
          <cell r="D303" t="str">
            <v>村田ＴＣ</v>
          </cell>
          <cell r="F303" t="str">
            <v>む２７</v>
          </cell>
          <cell r="G303" t="str">
            <v>原田真稔</v>
          </cell>
          <cell r="H303" t="str">
            <v>村田八日市ＴＣ</v>
          </cell>
        </row>
        <row r="304">
          <cell r="A304" t="str">
            <v>む２８</v>
          </cell>
          <cell r="B304" t="str">
            <v>池内</v>
          </cell>
          <cell r="C304" t="str">
            <v>伸介</v>
          </cell>
          <cell r="D304" t="str">
            <v>村田ＴＣ</v>
          </cell>
          <cell r="F304" t="str">
            <v>む２８</v>
          </cell>
          <cell r="G304" t="str">
            <v>池内伸介</v>
          </cell>
          <cell r="H304" t="str">
            <v>村田八日市ＴＣ</v>
          </cell>
        </row>
        <row r="305">
          <cell r="A305" t="str">
            <v>む２９</v>
          </cell>
          <cell r="B305" t="str">
            <v>藤田</v>
          </cell>
          <cell r="C305" t="str">
            <v>彰</v>
          </cell>
          <cell r="D305" t="str">
            <v>村田ＴＣ</v>
          </cell>
          <cell r="F305" t="str">
            <v>む２９</v>
          </cell>
          <cell r="G305" t="str">
            <v>藤田彰</v>
          </cell>
          <cell r="H305" t="str">
            <v>村田八日市ＴＣ</v>
          </cell>
        </row>
        <row r="306">
          <cell r="A306" t="str">
            <v>む３０</v>
          </cell>
          <cell r="B306" t="str">
            <v>岩田</v>
          </cell>
          <cell r="C306" t="str">
            <v>光央</v>
          </cell>
          <cell r="D306" t="str">
            <v>村田ＴＣ</v>
          </cell>
          <cell r="F306" t="str">
            <v>む３０</v>
          </cell>
          <cell r="G306" t="str">
            <v>岩田光央</v>
          </cell>
          <cell r="H306" t="str">
            <v>村田八日市ＴＣ</v>
          </cell>
        </row>
        <row r="307">
          <cell r="A307" t="str">
            <v>む３１</v>
          </cell>
          <cell r="B307" t="str">
            <v>三神</v>
          </cell>
          <cell r="C307" t="str">
            <v>秀嗣</v>
          </cell>
          <cell r="D307" t="str">
            <v>村田ＴＣ</v>
          </cell>
          <cell r="F307" t="str">
            <v>む３１</v>
          </cell>
          <cell r="G307" t="str">
            <v>三神秀嗣</v>
          </cell>
          <cell r="H307" t="str">
            <v>村田八日市ＴＣ</v>
          </cell>
        </row>
        <row r="308">
          <cell r="A308" t="str">
            <v>む３２</v>
          </cell>
          <cell r="B308" t="str">
            <v>佐藤</v>
          </cell>
          <cell r="C308" t="str">
            <v>庸子</v>
          </cell>
          <cell r="D308" t="str">
            <v>村田ＴＣ</v>
          </cell>
          <cell r="F308" t="str">
            <v>む３２</v>
          </cell>
          <cell r="G308" t="str">
            <v>佐藤庸子</v>
          </cell>
          <cell r="H308" t="str">
            <v>村田八日市ＴＣ</v>
          </cell>
        </row>
        <row r="309">
          <cell r="A309" t="str">
            <v>む３３</v>
          </cell>
          <cell r="B309" t="str">
            <v>遠崎</v>
          </cell>
          <cell r="C309" t="str">
            <v>大樹</v>
          </cell>
          <cell r="D309" t="str">
            <v>村田ＴＣ</v>
          </cell>
          <cell r="F309" t="str">
            <v>む３３</v>
          </cell>
          <cell r="G309" t="str">
            <v>遠崎大樹</v>
          </cell>
          <cell r="H309" t="str">
            <v>村田八日市ＴＣ</v>
          </cell>
        </row>
        <row r="310">
          <cell r="A310" t="str">
            <v>む３４</v>
          </cell>
          <cell r="B310" t="str">
            <v>村田</v>
          </cell>
          <cell r="C310" t="str">
            <v>朋子</v>
          </cell>
          <cell r="D310" t="str">
            <v>村田ＴＣ</v>
          </cell>
          <cell r="F310" t="str">
            <v>む３４</v>
          </cell>
          <cell r="G310" t="str">
            <v>村田朋子</v>
          </cell>
          <cell r="H310" t="str">
            <v>村田八日市ＴＣ</v>
          </cell>
        </row>
        <row r="311">
          <cell r="A311" t="str">
            <v>む３５</v>
          </cell>
          <cell r="B311" t="str">
            <v>杉山</v>
          </cell>
          <cell r="C311" t="str">
            <v>あずさ</v>
          </cell>
          <cell r="D311" t="str">
            <v>村田ＴＣ</v>
          </cell>
          <cell r="F311" t="str">
            <v>む３５</v>
          </cell>
          <cell r="G311" t="str">
            <v>杉山あずさ</v>
          </cell>
          <cell r="H311" t="str">
            <v>村田八日市ＴＣ</v>
          </cell>
        </row>
        <row r="312">
          <cell r="A312" t="str">
            <v>む３６</v>
          </cell>
          <cell r="B312" t="str">
            <v>西村</v>
          </cell>
          <cell r="C312" t="str">
            <v>文代</v>
          </cell>
          <cell r="D312" t="str">
            <v>村田ＴＣ</v>
          </cell>
          <cell r="F312" t="str">
            <v>む３６</v>
          </cell>
          <cell r="G312" t="str">
            <v>西村文代</v>
          </cell>
          <cell r="H312" t="str">
            <v>村田八日市ＴＣ</v>
          </cell>
        </row>
        <row r="313">
          <cell r="A313" t="str">
            <v>む３７</v>
          </cell>
          <cell r="B313" t="str">
            <v>村田</v>
          </cell>
          <cell r="C313" t="str">
            <v>彩子</v>
          </cell>
          <cell r="D313" t="str">
            <v>村田ＴＣ</v>
          </cell>
          <cell r="F313" t="str">
            <v>む３７</v>
          </cell>
          <cell r="G313" t="str">
            <v>村田彩子</v>
          </cell>
          <cell r="H313" t="str">
            <v>村田八日市ＴＣ</v>
          </cell>
        </row>
        <row r="314">
          <cell r="A314" t="str">
            <v>む３８</v>
          </cell>
          <cell r="B314" t="str">
            <v>村川</v>
          </cell>
          <cell r="C314" t="str">
            <v>庸子</v>
          </cell>
          <cell r="D314" t="str">
            <v>村田ＴＣ</v>
          </cell>
          <cell r="F314" t="str">
            <v>む３８</v>
          </cell>
          <cell r="G314" t="str">
            <v>村川庸子</v>
          </cell>
          <cell r="H314" t="str">
            <v>村田八日市ＴＣ</v>
          </cell>
        </row>
        <row r="315">
          <cell r="A315" t="str">
            <v>む３９</v>
          </cell>
          <cell r="B315" t="str">
            <v>藤井</v>
          </cell>
          <cell r="C315" t="str">
            <v>洋平</v>
          </cell>
          <cell r="D315" t="str">
            <v>村田ＴＣ</v>
          </cell>
          <cell r="F315" t="str">
            <v>む３９</v>
          </cell>
          <cell r="G315" t="str">
            <v>藤井洋平</v>
          </cell>
          <cell r="H315" t="str">
            <v>村田八日市ＴＣ</v>
          </cell>
        </row>
        <row r="316">
          <cell r="A316" t="str">
            <v>む４０</v>
          </cell>
          <cell r="B316" t="str">
            <v>田淵</v>
          </cell>
          <cell r="C316" t="str">
            <v>敏史</v>
          </cell>
          <cell r="D316" t="str">
            <v>村田ＴＣ</v>
          </cell>
          <cell r="F316" t="str">
            <v>む４０</v>
          </cell>
          <cell r="G316" t="str">
            <v>田淵敏史</v>
          </cell>
          <cell r="H316" t="str">
            <v>村田八日市ＴＣ</v>
          </cell>
        </row>
        <row r="317">
          <cell r="A317" t="str">
            <v>む４１</v>
          </cell>
          <cell r="B317" t="str">
            <v>穐山</v>
          </cell>
          <cell r="C317" t="str">
            <v>  航</v>
          </cell>
          <cell r="D317" t="str">
            <v>村田ＴＣ</v>
          </cell>
          <cell r="F317" t="str">
            <v>む４１</v>
          </cell>
          <cell r="G317" t="str">
            <v>穐山  航</v>
          </cell>
          <cell r="H317" t="str">
            <v>村田八日市ＴＣ</v>
          </cell>
        </row>
        <row r="318">
          <cell r="A318" t="str">
            <v>む４２</v>
          </cell>
          <cell r="B318" t="str">
            <v>西村</v>
          </cell>
          <cell r="C318" t="str">
            <v>国太郎</v>
          </cell>
          <cell r="D318" t="str">
            <v>村田ＴＣ</v>
          </cell>
          <cell r="F318" t="str">
            <v>む４２</v>
          </cell>
          <cell r="G318" t="str">
            <v>西村国太郎</v>
          </cell>
          <cell r="H318" t="str">
            <v>村田八日市ＴＣ</v>
          </cell>
        </row>
        <row r="319">
          <cell r="A319" t="str">
            <v>む４３</v>
          </cell>
          <cell r="B319" t="str">
            <v>南井</v>
          </cell>
          <cell r="C319" t="str">
            <v>まどか</v>
          </cell>
          <cell r="D319" t="str">
            <v>村田ＴＣ</v>
          </cell>
          <cell r="F319" t="str">
            <v>む４３</v>
          </cell>
          <cell r="G319" t="str">
            <v>南井まどか</v>
          </cell>
          <cell r="H319" t="str">
            <v>村田八日市ＴＣ</v>
          </cell>
        </row>
        <row r="320">
          <cell r="A320" t="str">
            <v>む４４</v>
          </cell>
          <cell r="B320" t="str">
            <v>澤田</v>
          </cell>
          <cell r="C320" t="str">
            <v>多佳美</v>
          </cell>
          <cell r="D320" t="str">
            <v>村田ＴＣ</v>
          </cell>
          <cell r="F320" t="str">
            <v>む４４</v>
          </cell>
          <cell r="G320" t="str">
            <v>澤田多佳美</v>
          </cell>
          <cell r="H320" t="str">
            <v>村田八日市ＴＣ</v>
          </cell>
        </row>
        <row r="321">
          <cell r="A321" t="str">
            <v>む４５</v>
          </cell>
          <cell r="B321" t="str">
            <v>杉山</v>
          </cell>
          <cell r="C321" t="str">
            <v>春澄</v>
          </cell>
          <cell r="D321" t="str">
            <v>村田ＴＣ</v>
          </cell>
          <cell r="F321" t="str">
            <v>む４５</v>
          </cell>
          <cell r="G321" t="str">
            <v>杉山春澄</v>
          </cell>
          <cell r="H321" t="str">
            <v>村田八日市ＴＣ</v>
          </cell>
        </row>
        <row r="322">
          <cell r="A322" t="str">
            <v>む４６</v>
          </cell>
          <cell r="B322" t="str">
            <v>二上</v>
          </cell>
          <cell r="C322" t="str">
            <v>貴光</v>
          </cell>
          <cell r="D322" t="str">
            <v>村田ＴＣ</v>
          </cell>
          <cell r="F322" t="str">
            <v>む４６</v>
          </cell>
          <cell r="G322" t="str">
            <v>二上貴光</v>
          </cell>
          <cell r="H322" t="str">
            <v>村田八日市ＴＣ</v>
          </cell>
        </row>
        <row r="323">
          <cell r="A323" t="str">
            <v>む４７</v>
          </cell>
          <cell r="B323" t="str">
            <v>山田</v>
          </cell>
          <cell r="C323" t="str">
            <v>義大</v>
          </cell>
          <cell r="D323" t="str">
            <v>村田ＴＣ</v>
          </cell>
          <cell r="F323" t="str">
            <v>む４７</v>
          </cell>
          <cell r="G323" t="str">
            <v>山田義大</v>
          </cell>
          <cell r="H323" t="str">
            <v>村田八日市ＴＣ</v>
          </cell>
        </row>
        <row r="324">
          <cell r="A324" t="str">
            <v>む４８</v>
          </cell>
          <cell r="B324" t="str">
            <v>大里</v>
          </cell>
          <cell r="C324" t="str">
            <v>哲哉</v>
          </cell>
          <cell r="D324" t="str">
            <v>村田ＴＣ</v>
          </cell>
          <cell r="F324" t="str">
            <v>む４８</v>
          </cell>
          <cell r="G324" t="str">
            <v>大里哲哉</v>
          </cell>
          <cell r="H324" t="str">
            <v>村田八日市ＴＣ</v>
          </cell>
        </row>
        <row r="325">
          <cell r="A325" t="str">
            <v>む４９</v>
          </cell>
          <cell r="B325" t="str">
            <v>川東</v>
          </cell>
          <cell r="C325" t="str">
            <v>真央</v>
          </cell>
          <cell r="D325" t="str">
            <v>村田ＴＣ</v>
          </cell>
          <cell r="F325" t="str">
            <v>む４９</v>
          </cell>
          <cell r="G325" t="str">
            <v>川東真央</v>
          </cell>
          <cell r="H325" t="str">
            <v>村田八日市ＴＣ</v>
          </cell>
        </row>
        <row r="336">
          <cell r="A336" t="str">
            <v>ぷ０１</v>
          </cell>
          <cell r="B336" t="str">
            <v>大林</v>
          </cell>
          <cell r="C336" t="str">
            <v> 久</v>
          </cell>
          <cell r="D336" t="str">
            <v>プラチナ</v>
          </cell>
          <cell r="F336" t="str">
            <v>ぷ０１</v>
          </cell>
          <cell r="G336" t="str">
            <v>大林 久</v>
          </cell>
          <cell r="H336" t="str">
            <v>湖東プラチナ</v>
          </cell>
        </row>
        <row r="337">
          <cell r="A337" t="str">
            <v>ぷ０２</v>
          </cell>
          <cell r="B337" t="str">
            <v>高田</v>
          </cell>
          <cell r="C337" t="str">
            <v>洋治</v>
          </cell>
          <cell r="D337" t="str">
            <v>プラチナ</v>
          </cell>
          <cell r="F337" t="str">
            <v>ぷ０２</v>
          </cell>
          <cell r="G337" t="str">
            <v>高田洋治</v>
          </cell>
          <cell r="H337" t="str">
            <v>湖東プラチナ</v>
          </cell>
        </row>
        <row r="338">
          <cell r="A338" t="str">
            <v>ぷ０３</v>
          </cell>
          <cell r="B338" t="str">
            <v>中野</v>
          </cell>
          <cell r="C338" t="str">
            <v>潤</v>
          </cell>
          <cell r="D338" t="str">
            <v>プラチナ</v>
          </cell>
          <cell r="F338" t="str">
            <v>ぷ０３</v>
          </cell>
          <cell r="G338" t="str">
            <v>中野潤</v>
          </cell>
          <cell r="H338" t="str">
            <v>湖東プラチナ</v>
          </cell>
        </row>
        <row r="339">
          <cell r="A339" t="str">
            <v>ぷ０４</v>
          </cell>
          <cell r="B339" t="str">
            <v>中野</v>
          </cell>
          <cell r="C339" t="str">
            <v>哲也</v>
          </cell>
          <cell r="D339" t="str">
            <v>プラチナ</v>
          </cell>
          <cell r="F339" t="str">
            <v>ぷ０４</v>
          </cell>
          <cell r="G339" t="str">
            <v>中野哲也</v>
          </cell>
          <cell r="H339" t="str">
            <v>湖東プラチナ</v>
          </cell>
        </row>
        <row r="340">
          <cell r="A340" t="str">
            <v>ぷ０５</v>
          </cell>
          <cell r="B340" t="str">
            <v>堀江</v>
          </cell>
          <cell r="C340" t="str">
            <v>孝信</v>
          </cell>
          <cell r="D340" t="str">
            <v>プラチナ</v>
          </cell>
          <cell r="F340" t="str">
            <v>ぷ０５</v>
          </cell>
          <cell r="G340" t="str">
            <v>堀江孝信</v>
          </cell>
          <cell r="H340" t="str">
            <v>湖東プラチナ</v>
          </cell>
        </row>
        <row r="341">
          <cell r="A341" t="str">
            <v>ぷ０６</v>
          </cell>
          <cell r="B341" t="str">
            <v>羽田</v>
          </cell>
          <cell r="C341" t="str">
            <v>昭夫</v>
          </cell>
          <cell r="D341" t="str">
            <v>プラチナ</v>
          </cell>
          <cell r="F341" t="str">
            <v>ぷ０６</v>
          </cell>
          <cell r="G341" t="str">
            <v>羽田昭夫</v>
          </cell>
          <cell r="H341" t="str">
            <v>湖東プラチナ</v>
          </cell>
        </row>
        <row r="342">
          <cell r="A342" t="str">
            <v>ぷ０７</v>
          </cell>
          <cell r="B342" t="str">
            <v>樋山</v>
          </cell>
          <cell r="C342" t="str">
            <v>達哉</v>
          </cell>
          <cell r="D342" t="str">
            <v>プラチナ</v>
          </cell>
          <cell r="F342" t="str">
            <v>ぷ０７</v>
          </cell>
          <cell r="G342" t="str">
            <v>樋山達哉</v>
          </cell>
          <cell r="H342" t="str">
            <v>湖東プラチナ</v>
          </cell>
        </row>
        <row r="343">
          <cell r="A343" t="str">
            <v>ぷ０８</v>
          </cell>
          <cell r="B343" t="str">
            <v>藤本</v>
          </cell>
          <cell r="C343" t="str">
            <v>昌彦</v>
          </cell>
          <cell r="D343" t="str">
            <v>プラチナ</v>
          </cell>
          <cell r="F343" t="str">
            <v>ぷ０８</v>
          </cell>
          <cell r="G343" t="str">
            <v>藤本昌彦</v>
          </cell>
          <cell r="H343" t="str">
            <v>湖東プラチナ</v>
          </cell>
        </row>
        <row r="344">
          <cell r="A344" t="str">
            <v>ぷ０９</v>
          </cell>
          <cell r="B344" t="str">
            <v>安田</v>
          </cell>
          <cell r="C344" t="str">
            <v>和彦</v>
          </cell>
          <cell r="D344" t="str">
            <v>プラチナ</v>
          </cell>
          <cell r="F344" t="str">
            <v>ぷ０９</v>
          </cell>
          <cell r="G344" t="str">
            <v>安田和彦</v>
          </cell>
          <cell r="H344" t="str">
            <v>湖東プラチナ</v>
          </cell>
        </row>
        <row r="345">
          <cell r="A345" t="str">
            <v>ぷ１０</v>
          </cell>
          <cell r="B345" t="str">
            <v>吉田</v>
          </cell>
          <cell r="C345" t="str">
            <v>知司</v>
          </cell>
          <cell r="D345" t="str">
            <v>プラチナ</v>
          </cell>
          <cell r="F345" t="str">
            <v>ぷ１０</v>
          </cell>
          <cell r="G345" t="str">
            <v>吉田知司</v>
          </cell>
          <cell r="H345" t="str">
            <v>湖東プラチナ</v>
          </cell>
        </row>
        <row r="346">
          <cell r="A346" t="str">
            <v>ぷ１１</v>
          </cell>
          <cell r="B346" t="str">
            <v>山田</v>
          </cell>
          <cell r="C346" t="str">
            <v>直八</v>
          </cell>
          <cell r="D346" t="str">
            <v>プラチナ</v>
          </cell>
          <cell r="F346" t="str">
            <v>ぷ１１</v>
          </cell>
          <cell r="G346" t="str">
            <v>山田直八</v>
          </cell>
          <cell r="H346" t="str">
            <v>湖東プラチナ</v>
          </cell>
        </row>
        <row r="347">
          <cell r="A347" t="str">
            <v>ぷ１２</v>
          </cell>
          <cell r="B347" t="str">
            <v>新屋</v>
          </cell>
          <cell r="C347" t="str">
            <v>正男</v>
          </cell>
          <cell r="D347" t="str">
            <v>プラチナ</v>
          </cell>
          <cell r="F347" t="str">
            <v>ぷ１２</v>
          </cell>
          <cell r="G347" t="str">
            <v>新屋正男</v>
          </cell>
          <cell r="H347" t="str">
            <v>湖東プラチナ</v>
          </cell>
        </row>
        <row r="348">
          <cell r="A348" t="str">
            <v>ぷ１３</v>
          </cell>
          <cell r="B348" t="str">
            <v>青木</v>
          </cell>
          <cell r="C348" t="str">
            <v>保憲</v>
          </cell>
          <cell r="D348" t="str">
            <v>プラチナ</v>
          </cell>
          <cell r="F348" t="str">
            <v>ぷ１３</v>
          </cell>
          <cell r="G348" t="str">
            <v>青木保憲</v>
          </cell>
          <cell r="H348" t="str">
            <v>湖東プラチナ</v>
          </cell>
        </row>
        <row r="349">
          <cell r="A349" t="str">
            <v>ぷ１４</v>
          </cell>
          <cell r="B349" t="str">
            <v>谷口</v>
          </cell>
          <cell r="C349" t="str">
            <v>一男</v>
          </cell>
          <cell r="D349" t="str">
            <v>プラチナ</v>
          </cell>
          <cell r="F349" t="str">
            <v>ぷ１４</v>
          </cell>
          <cell r="G349" t="str">
            <v>谷口一男</v>
          </cell>
          <cell r="H349" t="str">
            <v>湖東プラチナ</v>
          </cell>
        </row>
        <row r="350">
          <cell r="A350" t="str">
            <v>ぷ１５</v>
          </cell>
          <cell r="B350" t="str">
            <v>飯塚</v>
          </cell>
          <cell r="C350" t="str">
            <v>アイ子</v>
          </cell>
          <cell r="D350" t="str">
            <v>プラチナ</v>
          </cell>
          <cell r="F350" t="str">
            <v>ぷ１５</v>
          </cell>
          <cell r="G350" t="str">
            <v>飯塚アイ子</v>
          </cell>
          <cell r="H350" t="str">
            <v>湖東プラチナ</v>
          </cell>
        </row>
        <row r="351">
          <cell r="A351" t="str">
            <v>ぷ１６</v>
          </cell>
          <cell r="B351" t="str">
            <v>関塚</v>
          </cell>
          <cell r="C351" t="str">
            <v>清茂</v>
          </cell>
          <cell r="D351" t="str">
            <v>プラチナ</v>
          </cell>
          <cell r="F351" t="str">
            <v>ぷ１６</v>
          </cell>
          <cell r="G351" t="str">
            <v>関塚清茂</v>
          </cell>
          <cell r="H351" t="str">
            <v>湖東プラチナ</v>
          </cell>
        </row>
        <row r="352">
          <cell r="A352" t="str">
            <v>ぷ１７</v>
          </cell>
          <cell r="B352" t="str">
            <v>北川</v>
          </cell>
          <cell r="C352" t="str">
            <v>美由紀</v>
          </cell>
          <cell r="D352" t="str">
            <v>プラチナ</v>
          </cell>
          <cell r="F352" t="str">
            <v>ぷ１７</v>
          </cell>
          <cell r="G352" t="str">
            <v>北川美由紀</v>
          </cell>
          <cell r="H352" t="str">
            <v>湖東プラチナ</v>
          </cell>
        </row>
        <row r="353">
          <cell r="A353" t="str">
            <v>ぷ１８</v>
          </cell>
          <cell r="B353" t="str">
            <v>澤井</v>
          </cell>
          <cell r="C353" t="str">
            <v>恵子</v>
          </cell>
          <cell r="D353" t="str">
            <v>プラチナ</v>
          </cell>
          <cell r="F353" t="str">
            <v>ぷ１８</v>
          </cell>
          <cell r="G353" t="str">
            <v>澤井恵子</v>
          </cell>
          <cell r="H353" t="str">
            <v>湖東プラチナ</v>
          </cell>
        </row>
        <row r="354">
          <cell r="A354" t="str">
            <v>ぷ１９</v>
          </cell>
          <cell r="B354" t="str">
            <v>平野</v>
          </cell>
          <cell r="C354" t="str">
            <v>志津子</v>
          </cell>
          <cell r="D354" t="str">
            <v>プラチナ</v>
          </cell>
          <cell r="F354" t="str">
            <v>ぷ１９</v>
          </cell>
          <cell r="G354" t="str">
            <v>平野志津子</v>
          </cell>
          <cell r="H354" t="str">
            <v>湖東プラチナ</v>
          </cell>
        </row>
        <row r="355">
          <cell r="A355" t="str">
            <v>ぷ２０</v>
          </cell>
          <cell r="B355" t="str">
            <v>堀部</v>
          </cell>
          <cell r="C355" t="str">
            <v>品子</v>
          </cell>
          <cell r="D355" t="str">
            <v>プラチナ</v>
          </cell>
          <cell r="F355" t="str">
            <v>ぷ２０</v>
          </cell>
          <cell r="G355" t="str">
            <v>堀部品子</v>
          </cell>
          <cell r="H355" t="str">
            <v>湖東プラチナ</v>
          </cell>
        </row>
        <row r="356">
          <cell r="A356" t="str">
            <v>ぷ２１</v>
          </cell>
          <cell r="B356" t="str">
            <v>森谷</v>
          </cell>
          <cell r="C356" t="str">
            <v>洋子</v>
          </cell>
          <cell r="D356" t="str">
            <v>プラチナ</v>
          </cell>
          <cell r="F356" t="str">
            <v>ぷ２１</v>
          </cell>
          <cell r="G356" t="str">
            <v>森谷洋子</v>
          </cell>
          <cell r="H356" t="str">
            <v>湖東プラチナ</v>
          </cell>
        </row>
        <row r="357">
          <cell r="A357" t="str">
            <v>ぷ２２</v>
          </cell>
          <cell r="B357" t="str">
            <v>川勝</v>
          </cell>
          <cell r="C357" t="str">
            <v>豊子</v>
          </cell>
          <cell r="D357" t="str">
            <v>プラチナ</v>
          </cell>
          <cell r="F357" t="str">
            <v>ぷ２２</v>
          </cell>
          <cell r="G357" t="str">
            <v>川勝豊子</v>
          </cell>
          <cell r="H357" t="str">
            <v>湖東プラチナ</v>
          </cell>
        </row>
        <row r="358">
          <cell r="A358" t="str">
            <v>ぷ２３</v>
          </cell>
          <cell r="B358" t="str">
            <v>田邉</v>
          </cell>
          <cell r="C358" t="str">
            <v>俊子</v>
          </cell>
          <cell r="D358" t="str">
            <v>プラチナ</v>
          </cell>
          <cell r="F358" t="str">
            <v>ぷ２３</v>
          </cell>
          <cell r="G358" t="str">
            <v>田邉俊子</v>
          </cell>
          <cell r="H358" t="str">
            <v>湖東プラチナ</v>
          </cell>
        </row>
        <row r="359">
          <cell r="A359" t="str">
            <v>ぷ２４</v>
          </cell>
          <cell r="B359" t="str">
            <v>松田</v>
          </cell>
          <cell r="C359" t="str">
            <v>順子</v>
          </cell>
          <cell r="D359" t="str">
            <v>プラチナ</v>
          </cell>
          <cell r="F359" t="str">
            <v>ぷ２４</v>
          </cell>
          <cell r="G359" t="str">
            <v>松田順子</v>
          </cell>
          <cell r="H359" t="str">
            <v>湖東プラチナ</v>
          </cell>
        </row>
        <row r="360">
          <cell r="A360" t="str">
            <v>ぷ２５</v>
          </cell>
          <cell r="B360" t="str">
            <v>本池</v>
          </cell>
          <cell r="C360" t="str">
            <v>清子</v>
          </cell>
          <cell r="D360" t="str">
            <v>プラチナ</v>
          </cell>
          <cell r="F360" t="str">
            <v>ぷ２５</v>
          </cell>
          <cell r="G360" t="str">
            <v>本池清子</v>
          </cell>
          <cell r="H360" t="str">
            <v>湖東プラチナ</v>
          </cell>
        </row>
        <row r="361">
          <cell r="A361" t="str">
            <v>ぷ２６</v>
          </cell>
          <cell r="B361" t="str">
            <v>山田</v>
          </cell>
          <cell r="C361" t="str">
            <v>晶枝</v>
          </cell>
          <cell r="D361" t="str">
            <v>プラチナ</v>
          </cell>
          <cell r="F361" t="str">
            <v>ぷ２６</v>
          </cell>
          <cell r="G361" t="str">
            <v>山田晶枝</v>
          </cell>
          <cell r="H361" t="str">
            <v>湖東プラチナ</v>
          </cell>
        </row>
        <row r="362">
          <cell r="A362" t="str">
            <v>ぷ２７</v>
          </cell>
          <cell r="B362" t="str">
            <v>前田</v>
          </cell>
          <cell r="C362" t="str">
            <v>征人</v>
          </cell>
          <cell r="D362" t="str">
            <v>プラチナ</v>
          </cell>
          <cell r="F362" t="str">
            <v>ぷ２７</v>
          </cell>
          <cell r="G362" t="str">
            <v>前田征人</v>
          </cell>
          <cell r="H362" t="str">
            <v>湖東プラチナ</v>
          </cell>
        </row>
        <row r="363">
          <cell r="A363" t="str">
            <v>ぷ２８</v>
          </cell>
          <cell r="B363" t="str">
            <v>鶴田</v>
          </cell>
          <cell r="C363" t="str">
            <v> 進</v>
          </cell>
          <cell r="D363" t="str">
            <v>プラチナ</v>
          </cell>
          <cell r="F363" t="str">
            <v>ぷ２８</v>
          </cell>
          <cell r="G363" t="str">
            <v>鶴田 進</v>
          </cell>
          <cell r="H363" t="str">
            <v>湖東プラチナ</v>
          </cell>
        </row>
        <row r="364">
          <cell r="A364" t="str">
            <v>ぷ２９</v>
          </cell>
          <cell r="B364" t="str">
            <v>前田</v>
          </cell>
          <cell r="C364" t="str">
            <v>喜久子</v>
          </cell>
          <cell r="D364" t="str">
            <v>プラチナ</v>
          </cell>
          <cell r="F364" t="str">
            <v>ぷ２９</v>
          </cell>
          <cell r="G364" t="str">
            <v>前田喜久子</v>
          </cell>
          <cell r="H364" t="str">
            <v>湖東プラチナ</v>
          </cell>
        </row>
        <row r="365">
          <cell r="A365" t="str">
            <v>ぷ３０</v>
          </cell>
          <cell r="B365" t="str">
            <v>岡本</v>
          </cell>
          <cell r="C365" t="str">
            <v>直美</v>
          </cell>
          <cell r="D365" t="str">
            <v>プラチナ</v>
          </cell>
          <cell r="F365" t="str">
            <v>ぷ３０</v>
          </cell>
          <cell r="G365" t="str">
            <v>岡本直美</v>
          </cell>
          <cell r="H365" t="str">
            <v>湖東プラチナ</v>
          </cell>
        </row>
        <row r="366">
          <cell r="A366" t="str">
            <v>ぷ３１</v>
          </cell>
          <cell r="B366" t="str">
            <v>苗村</v>
          </cell>
          <cell r="C366" t="str">
            <v>裕子</v>
          </cell>
          <cell r="D366" t="str">
            <v>プラチナ</v>
          </cell>
          <cell r="F366" t="str">
            <v>P31</v>
          </cell>
          <cell r="G366" t="str">
            <v>苗村裕子</v>
          </cell>
          <cell r="H366" t="str">
            <v>湖東プラチナ</v>
          </cell>
        </row>
        <row r="367">
          <cell r="A367" t="str">
            <v>ぷ３２</v>
          </cell>
          <cell r="B367" t="str">
            <v>五十嵐</v>
          </cell>
          <cell r="C367" t="str">
            <v>英毅</v>
          </cell>
          <cell r="D367" t="str">
            <v>プラチナ</v>
          </cell>
          <cell r="F367" t="str">
            <v>P32</v>
          </cell>
          <cell r="G367" t="str">
            <v>五十嵐英毅</v>
          </cell>
          <cell r="H367" t="str">
            <v>湖東プラチナ</v>
          </cell>
        </row>
        <row r="368">
          <cell r="A368" t="str">
            <v>ぷ３３</v>
          </cell>
          <cell r="B368" t="str">
            <v>山形</v>
          </cell>
          <cell r="C368" t="str">
            <v>公平</v>
          </cell>
          <cell r="D368" t="str">
            <v>プラチナ</v>
          </cell>
          <cell r="F368" t="str">
            <v>P33</v>
          </cell>
          <cell r="G368" t="str">
            <v>山形公平</v>
          </cell>
          <cell r="H368" t="str">
            <v>湖東プラチナ</v>
          </cell>
        </row>
        <row r="369">
          <cell r="A369" t="str">
            <v>ぷ３４</v>
          </cell>
          <cell r="B369" t="str">
            <v>川島</v>
          </cell>
          <cell r="C369" t="str">
            <v>芳男</v>
          </cell>
          <cell r="D369" t="str">
            <v>プラチナ</v>
          </cell>
          <cell r="F369" t="str">
            <v>P34</v>
          </cell>
          <cell r="G369" t="str">
            <v>川島芳男</v>
          </cell>
          <cell r="H369" t="str">
            <v>湖東プラチナ</v>
          </cell>
        </row>
        <row r="391">
          <cell r="A391" t="str">
            <v>て０１</v>
          </cell>
          <cell r="B391" t="str">
            <v>池田</v>
          </cell>
          <cell r="C391" t="str">
            <v>まき</v>
          </cell>
          <cell r="D391" t="str">
            <v>ＴＤＣ</v>
          </cell>
          <cell r="F391" t="str">
            <v>て０１</v>
          </cell>
          <cell r="G391" t="str">
            <v>池田まき</v>
          </cell>
          <cell r="H391" t="str">
            <v>ＴＤＣ</v>
          </cell>
        </row>
        <row r="392">
          <cell r="A392" t="str">
            <v>て０２</v>
          </cell>
          <cell r="B392" t="str">
            <v>大野</v>
          </cell>
          <cell r="C392" t="str">
            <v>みずき</v>
          </cell>
          <cell r="D392" t="str">
            <v>ＴＤＣ</v>
          </cell>
          <cell r="F392" t="str">
            <v>て０２</v>
          </cell>
          <cell r="G392" t="str">
            <v>大野みずき</v>
          </cell>
          <cell r="H392" t="str">
            <v>ＴＤＣ</v>
          </cell>
        </row>
        <row r="393">
          <cell r="A393" t="str">
            <v>て０３</v>
          </cell>
          <cell r="B393" t="str">
            <v>片桐</v>
          </cell>
          <cell r="C393" t="str">
            <v>美里</v>
          </cell>
          <cell r="D393" t="str">
            <v>ＴＤＣ</v>
          </cell>
          <cell r="F393" t="str">
            <v>て０３</v>
          </cell>
          <cell r="G393" t="str">
            <v>片桐美里</v>
          </cell>
          <cell r="H393" t="str">
            <v>ＴＤＣ</v>
          </cell>
        </row>
        <row r="394">
          <cell r="A394" t="str">
            <v>て０４</v>
          </cell>
          <cell r="B394" t="str">
            <v>北川</v>
          </cell>
          <cell r="C394" t="str">
            <v>円香</v>
          </cell>
          <cell r="D394" t="str">
            <v>ＴＤＣ</v>
          </cell>
          <cell r="F394" t="str">
            <v>て０４</v>
          </cell>
          <cell r="G394" t="str">
            <v>北川円香</v>
          </cell>
          <cell r="H394" t="str">
            <v>ＴＤＣ</v>
          </cell>
        </row>
        <row r="395">
          <cell r="A395" t="str">
            <v>て０５</v>
          </cell>
          <cell r="B395" t="str">
            <v>草野</v>
          </cell>
          <cell r="C395" t="str">
            <v>菜摘</v>
          </cell>
          <cell r="D395" t="str">
            <v>ＴＤＣ</v>
          </cell>
          <cell r="F395" t="str">
            <v>て０５</v>
          </cell>
          <cell r="G395" t="str">
            <v>草野菜摘</v>
          </cell>
          <cell r="H395" t="str">
            <v>ＴＤＣ</v>
          </cell>
        </row>
        <row r="396">
          <cell r="A396" t="str">
            <v>て０６</v>
          </cell>
          <cell r="B396" t="str">
            <v>小林</v>
          </cell>
          <cell r="C396" t="str">
            <v>羽</v>
          </cell>
          <cell r="D396" t="str">
            <v>ＴＤＣ</v>
          </cell>
          <cell r="F396" t="str">
            <v>て０６</v>
          </cell>
          <cell r="G396" t="str">
            <v>小林羽</v>
          </cell>
          <cell r="H396" t="str">
            <v>ＴＤＣ</v>
          </cell>
        </row>
        <row r="397">
          <cell r="A397" t="str">
            <v>て０７</v>
          </cell>
          <cell r="B397" t="str">
            <v>辻</v>
          </cell>
          <cell r="C397" t="str">
            <v>真弓</v>
          </cell>
          <cell r="D397" t="str">
            <v>ＴＤＣ</v>
          </cell>
          <cell r="F397" t="str">
            <v>て０７</v>
          </cell>
          <cell r="G397" t="str">
            <v>辻真弓</v>
          </cell>
          <cell r="H397" t="str">
            <v>ＴＤＣ</v>
          </cell>
        </row>
        <row r="398">
          <cell r="A398" t="str">
            <v>て０８</v>
          </cell>
          <cell r="B398" t="str">
            <v>中川</v>
          </cell>
          <cell r="C398" t="str">
            <v>久江</v>
          </cell>
          <cell r="D398" t="str">
            <v>ＴＤＣ</v>
          </cell>
          <cell r="F398" t="str">
            <v>て０８</v>
          </cell>
          <cell r="G398" t="str">
            <v>中川久江</v>
          </cell>
          <cell r="H398" t="str">
            <v>ＴＤＣ</v>
          </cell>
        </row>
        <row r="399">
          <cell r="A399" t="str">
            <v>て０９</v>
          </cell>
          <cell r="B399" t="str">
            <v>姫井</v>
          </cell>
          <cell r="C399" t="str">
            <v>亜利沙</v>
          </cell>
          <cell r="D399" t="str">
            <v>ＴＤＣ</v>
          </cell>
          <cell r="F399" t="str">
            <v>て０９</v>
          </cell>
          <cell r="G399" t="str">
            <v>姫井亜利沙</v>
          </cell>
          <cell r="H399" t="str">
            <v>ＴＤＣ</v>
          </cell>
        </row>
        <row r="400">
          <cell r="A400" t="str">
            <v>て１０</v>
          </cell>
          <cell r="B400" t="str">
            <v>福本</v>
          </cell>
          <cell r="C400" t="str">
            <v>香菜実</v>
          </cell>
          <cell r="D400" t="str">
            <v>ＴＤＣ</v>
          </cell>
          <cell r="F400" t="str">
            <v>て１０</v>
          </cell>
          <cell r="G400" t="str">
            <v>福本香菜実</v>
          </cell>
          <cell r="H400" t="str">
            <v>ＴＤＣ</v>
          </cell>
        </row>
        <row r="401">
          <cell r="A401" t="str">
            <v>て１１</v>
          </cell>
          <cell r="B401" t="str">
            <v>前川</v>
          </cell>
          <cell r="C401" t="str">
            <v>美恵</v>
          </cell>
          <cell r="D401" t="str">
            <v>ＴＤＣ</v>
          </cell>
          <cell r="F401" t="str">
            <v>て１１</v>
          </cell>
          <cell r="G401" t="str">
            <v>前川美恵</v>
          </cell>
          <cell r="H401" t="str">
            <v>ＴＤＣ</v>
          </cell>
        </row>
        <row r="402">
          <cell r="A402" t="str">
            <v>て１２</v>
          </cell>
          <cell r="B402" t="str">
            <v>三浦</v>
          </cell>
          <cell r="C402" t="str">
            <v>朱莉</v>
          </cell>
          <cell r="D402" t="str">
            <v>ＴＤＣ</v>
          </cell>
          <cell r="F402" t="str">
            <v>て１２</v>
          </cell>
          <cell r="G402" t="str">
            <v>三浦朱莉</v>
          </cell>
          <cell r="H402" t="str">
            <v>ＴＤＣ</v>
          </cell>
        </row>
        <row r="403">
          <cell r="A403" t="str">
            <v>て１３</v>
          </cell>
          <cell r="B403" t="str">
            <v>山岡</v>
          </cell>
          <cell r="C403" t="str">
            <v>千春</v>
          </cell>
          <cell r="D403" t="str">
            <v>ＴＤＣ</v>
          </cell>
          <cell r="F403" t="str">
            <v>て１３</v>
          </cell>
          <cell r="G403" t="str">
            <v>山岡千春</v>
          </cell>
          <cell r="H403" t="str">
            <v>ＴＤＣ</v>
          </cell>
        </row>
        <row r="404">
          <cell r="A404" t="str">
            <v>て１４</v>
          </cell>
          <cell r="B404" t="str">
            <v>鹿野</v>
          </cell>
          <cell r="C404" t="str">
            <v>さつ紀</v>
          </cell>
          <cell r="D404" t="str">
            <v>ＴＤＣ</v>
          </cell>
          <cell r="F404" t="str">
            <v>て１４</v>
          </cell>
          <cell r="G404" t="str">
            <v>鹿野さつ紀</v>
          </cell>
          <cell r="H404" t="str">
            <v>ＴＤＣ</v>
          </cell>
        </row>
        <row r="405">
          <cell r="A405" t="str">
            <v>て１５</v>
          </cell>
          <cell r="B405" t="str">
            <v>猪飼</v>
          </cell>
          <cell r="C405" t="str">
            <v>尚輝</v>
          </cell>
          <cell r="D405" t="str">
            <v>ＴＤＣ</v>
          </cell>
          <cell r="F405" t="str">
            <v>て１５</v>
          </cell>
          <cell r="G405" t="str">
            <v>猪飼尚輝</v>
          </cell>
          <cell r="H405" t="str">
            <v>ＴＤＣ</v>
          </cell>
        </row>
        <row r="406">
          <cell r="A406" t="str">
            <v>て１６</v>
          </cell>
          <cell r="B406" t="str">
            <v>石内</v>
          </cell>
          <cell r="C406" t="str">
            <v>伸幸</v>
          </cell>
          <cell r="D406" t="str">
            <v>ＴＤＣ</v>
          </cell>
          <cell r="F406" t="str">
            <v>て１６</v>
          </cell>
          <cell r="G406" t="str">
            <v>石内伸幸</v>
          </cell>
          <cell r="H406" t="str">
            <v>ＴＤＣ</v>
          </cell>
        </row>
        <row r="407">
          <cell r="A407" t="str">
            <v>て１７</v>
          </cell>
          <cell r="B407" t="str">
            <v>上原</v>
          </cell>
          <cell r="C407" t="str">
            <v>義弘</v>
          </cell>
          <cell r="D407" t="str">
            <v>ＴＤＣ</v>
          </cell>
          <cell r="F407" t="str">
            <v>て１７</v>
          </cell>
          <cell r="G407" t="str">
            <v>上原義弘</v>
          </cell>
          <cell r="H407" t="str">
            <v>ＴＤＣ</v>
          </cell>
        </row>
        <row r="408">
          <cell r="A408" t="str">
            <v>て１８</v>
          </cell>
          <cell r="B408" t="str">
            <v>上津</v>
          </cell>
          <cell r="C408" t="str">
            <v>慶和</v>
          </cell>
          <cell r="D408" t="str">
            <v>ＴＤＣ</v>
          </cell>
          <cell r="F408" t="str">
            <v>て１８</v>
          </cell>
          <cell r="G408" t="str">
            <v>上津慶和</v>
          </cell>
          <cell r="H408" t="str">
            <v>ＴＤＣ</v>
          </cell>
        </row>
        <row r="409">
          <cell r="A409" t="str">
            <v>て１９</v>
          </cell>
          <cell r="B409" t="str">
            <v>岡</v>
          </cell>
          <cell r="C409" t="str">
            <v>栄介</v>
          </cell>
          <cell r="D409" t="str">
            <v>ＴＤＣ</v>
          </cell>
          <cell r="F409" t="str">
            <v>て１９</v>
          </cell>
          <cell r="G409" t="str">
            <v>岡栄介</v>
          </cell>
          <cell r="H409" t="str">
            <v>ＴＤＣ</v>
          </cell>
        </row>
        <row r="410">
          <cell r="A410" t="str">
            <v>て２０</v>
          </cell>
          <cell r="B410" t="str">
            <v>岡本</v>
          </cell>
          <cell r="C410" t="str">
            <v>悟志</v>
          </cell>
          <cell r="D410" t="str">
            <v>ＴＤＣ</v>
          </cell>
          <cell r="F410" t="str">
            <v>て２０</v>
          </cell>
          <cell r="G410" t="str">
            <v>岡本悟志</v>
          </cell>
          <cell r="H410" t="str">
            <v>ＴＤＣ</v>
          </cell>
        </row>
        <row r="411">
          <cell r="A411" t="str">
            <v>て２１</v>
          </cell>
          <cell r="B411" t="str">
            <v>片桐</v>
          </cell>
          <cell r="C411" t="str">
            <v>靖之</v>
          </cell>
          <cell r="D411" t="str">
            <v>ＴＤＣ</v>
          </cell>
          <cell r="F411" t="str">
            <v>て２１</v>
          </cell>
          <cell r="G411" t="str">
            <v>片桐靖之</v>
          </cell>
          <cell r="H411" t="str">
            <v>ＴＤＣ</v>
          </cell>
        </row>
        <row r="412">
          <cell r="A412" t="str">
            <v>て２２</v>
          </cell>
          <cell r="B412" t="str">
            <v>川合</v>
          </cell>
          <cell r="C412" t="str">
            <v>優</v>
          </cell>
          <cell r="D412" t="str">
            <v>ＴＤＣ</v>
          </cell>
          <cell r="F412" t="str">
            <v>て２２</v>
          </cell>
          <cell r="G412" t="str">
            <v>川合優</v>
          </cell>
          <cell r="H412" t="str">
            <v>ＴＤＣ</v>
          </cell>
        </row>
        <row r="413">
          <cell r="A413" t="str">
            <v>て２３</v>
          </cell>
          <cell r="B413" t="str">
            <v>川下</v>
          </cell>
          <cell r="C413" t="str">
            <v>洋平</v>
          </cell>
          <cell r="D413" t="str">
            <v>ＴＤＣ</v>
          </cell>
          <cell r="F413" t="str">
            <v>て２３</v>
          </cell>
          <cell r="G413" t="str">
            <v>川下洋平</v>
          </cell>
          <cell r="H413" t="str">
            <v>ＴＤＣ</v>
          </cell>
        </row>
        <row r="414">
          <cell r="A414" t="str">
            <v>て２４</v>
          </cell>
          <cell r="B414" t="str">
            <v>北澤</v>
          </cell>
          <cell r="C414" t="str">
            <v>純</v>
          </cell>
          <cell r="D414" t="str">
            <v>ＴＤＣ</v>
          </cell>
          <cell r="F414" t="str">
            <v>て２４</v>
          </cell>
          <cell r="G414" t="str">
            <v>北澤純</v>
          </cell>
          <cell r="H414" t="str">
            <v>ＴＤＣ</v>
          </cell>
        </row>
        <row r="415">
          <cell r="A415" t="str">
            <v>て２５</v>
          </cell>
          <cell r="B415" t="str">
            <v>北村</v>
          </cell>
          <cell r="C415" t="str">
            <v>拓也</v>
          </cell>
          <cell r="D415" t="str">
            <v>ＴＤＣ</v>
          </cell>
          <cell r="F415" t="str">
            <v>て２５</v>
          </cell>
          <cell r="G415" t="str">
            <v>北村拓也</v>
          </cell>
          <cell r="H415" t="str">
            <v>ＴＤＣ</v>
          </cell>
        </row>
        <row r="416">
          <cell r="A416" t="str">
            <v>て２６</v>
          </cell>
          <cell r="B416" t="str">
            <v>鹿野</v>
          </cell>
          <cell r="C416" t="str">
            <v>雄大</v>
          </cell>
          <cell r="D416" t="str">
            <v>ＴＤＣ</v>
          </cell>
          <cell r="F416" t="str">
            <v>て２６</v>
          </cell>
          <cell r="G416" t="str">
            <v>鹿野雄大</v>
          </cell>
          <cell r="H416" t="str">
            <v>ＴＤＣ</v>
          </cell>
        </row>
        <row r="417">
          <cell r="A417" t="str">
            <v>て２７</v>
          </cell>
          <cell r="B417" t="str">
            <v>澁谷</v>
          </cell>
          <cell r="C417" t="str">
            <v>晃大</v>
          </cell>
          <cell r="D417" t="str">
            <v>ＴＤＣ</v>
          </cell>
          <cell r="F417" t="str">
            <v>て２７</v>
          </cell>
          <cell r="G417" t="str">
            <v>澁谷晃大</v>
          </cell>
          <cell r="H417" t="str">
            <v>ＴＤＣ</v>
          </cell>
        </row>
        <row r="418">
          <cell r="A418" t="str">
            <v>て２８</v>
          </cell>
          <cell r="B418" t="str">
            <v>嶋村</v>
          </cell>
          <cell r="C418" t="str">
            <v>和彦</v>
          </cell>
          <cell r="D418" t="str">
            <v>ＴＤＣ</v>
          </cell>
          <cell r="F418" t="str">
            <v>て２８</v>
          </cell>
          <cell r="G418" t="str">
            <v>嶋村和彦</v>
          </cell>
          <cell r="H418" t="str">
            <v>ＴＤＣ</v>
          </cell>
        </row>
        <row r="419">
          <cell r="A419" t="str">
            <v>て２９</v>
          </cell>
          <cell r="B419" t="str">
            <v>白井</v>
          </cell>
          <cell r="C419" t="str">
            <v>秀幸</v>
          </cell>
          <cell r="D419" t="str">
            <v>ＴＤＣ</v>
          </cell>
          <cell r="F419" t="str">
            <v>て２９</v>
          </cell>
          <cell r="G419" t="str">
            <v>白井秀幸</v>
          </cell>
          <cell r="H419" t="str">
            <v>ＴＤＣ</v>
          </cell>
        </row>
        <row r="420">
          <cell r="A420" t="str">
            <v>て３０</v>
          </cell>
          <cell r="B420" t="str">
            <v>谷口</v>
          </cell>
          <cell r="C420" t="str">
            <v>孟</v>
          </cell>
          <cell r="D420" t="str">
            <v>ＴＤＣ</v>
          </cell>
          <cell r="F420" t="str">
            <v>て３０</v>
          </cell>
          <cell r="G420" t="str">
            <v>谷口孟</v>
          </cell>
          <cell r="H420" t="str">
            <v>ＴＤＣ</v>
          </cell>
        </row>
        <row r="421">
          <cell r="A421" t="str">
            <v>て３１</v>
          </cell>
          <cell r="B421" t="str">
            <v>津曲</v>
          </cell>
          <cell r="C421" t="str">
            <v>崇志</v>
          </cell>
          <cell r="D421" t="str">
            <v>ＴＤＣ</v>
          </cell>
          <cell r="F421" t="str">
            <v>て３１</v>
          </cell>
          <cell r="G421" t="str">
            <v>津曲崇志</v>
          </cell>
          <cell r="H421" t="str">
            <v>ＴＤＣ</v>
          </cell>
        </row>
        <row r="422">
          <cell r="A422" t="str">
            <v>て３２</v>
          </cell>
          <cell r="B422" t="str">
            <v>中尾</v>
          </cell>
          <cell r="C422" t="str">
            <v>巧</v>
          </cell>
          <cell r="D422" t="str">
            <v>ＴＤＣ</v>
          </cell>
          <cell r="F422" t="str">
            <v>て３２</v>
          </cell>
          <cell r="G422" t="str">
            <v>中尾巧</v>
          </cell>
          <cell r="H422" t="str">
            <v>ＴＤＣ</v>
          </cell>
        </row>
        <row r="423">
          <cell r="A423" t="str">
            <v>て３３</v>
          </cell>
          <cell r="B423" t="str">
            <v>西嶌</v>
          </cell>
          <cell r="C423" t="str">
            <v>達也</v>
          </cell>
          <cell r="D423" t="str">
            <v>ＴＤＣ</v>
          </cell>
          <cell r="F423" t="str">
            <v>て３３</v>
          </cell>
          <cell r="G423" t="str">
            <v>西嶌達也</v>
          </cell>
          <cell r="H423" t="str">
            <v>ＴＤＣ</v>
          </cell>
        </row>
        <row r="424">
          <cell r="A424" t="str">
            <v>て３４</v>
          </cell>
          <cell r="B424" t="str">
            <v>野村</v>
          </cell>
          <cell r="C424" t="str">
            <v>良平</v>
          </cell>
          <cell r="D424" t="str">
            <v>ＴＤＣ</v>
          </cell>
          <cell r="F424" t="str">
            <v>て３４</v>
          </cell>
          <cell r="G424" t="str">
            <v>野村良平</v>
          </cell>
          <cell r="H424" t="str">
            <v>ＴＤＣ</v>
          </cell>
        </row>
        <row r="425">
          <cell r="A425" t="str">
            <v>て３５</v>
          </cell>
          <cell r="B425" t="str">
            <v>浜中</v>
          </cell>
          <cell r="C425" t="str">
            <v>岳史</v>
          </cell>
          <cell r="D425" t="str">
            <v>ＴＤＣ</v>
          </cell>
          <cell r="F425" t="str">
            <v>て３５</v>
          </cell>
          <cell r="G425" t="str">
            <v>浜中岳史</v>
          </cell>
          <cell r="H425" t="str">
            <v>ＴＤＣ</v>
          </cell>
        </row>
        <row r="426">
          <cell r="A426" t="str">
            <v>て３６</v>
          </cell>
          <cell r="B426" t="str">
            <v>東山</v>
          </cell>
          <cell r="C426" t="str">
            <v>博</v>
          </cell>
          <cell r="D426" t="str">
            <v>ＴＤＣ</v>
          </cell>
          <cell r="F426" t="str">
            <v>て３６</v>
          </cell>
          <cell r="G426" t="str">
            <v>東山博</v>
          </cell>
          <cell r="H426" t="str">
            <v>ＴＤＣ</v>
          </cell>
        </row>
        <row r="427">
          <cell r="A427" t="str">
            <v>て３７</v>
          </cell>
          <cell r="B427" t="str">
            <v>松本</v>
          </cell>
          <cell r="C427" t="str">
            <v>遼太郎</v>
          </cell>
          <cell r="D427" t="str">
            <v>ＴＤＣ</v>
          </cell>
          <cell r="F427" t="str">
            <v>て３７</v>
          </cell>
          <cell r="G427" t="str">
            <v>松本遼太郎</v>
          </cell>
          <cell r="H427" t="str">
            <v>ＴＤＣ</v>
          </cell>
        </row>
        <row r="428">
          <cell r="A428" t="str">
            <v>て３８</v>
          </cell>
          <cell r="B428" t="str">
            <v>山口</v>
          </cell>
          <cell r="C428" t="str">
            <v>稔貴</v>
          </cell>
          <cell r="D428" t="str">
            <v>ＴＤＣ</v>
          </cell>
          <cell r="F428" t="str">
            <v>て３８</v>
          </cell>
          <cell r="G428" t="str">
            <v>山口稔貴</v>
          </cell>
          <cell r="H428" t="str">
            <v>ＴＤＣ</v>
          </cell>
        </row>
        <row r="433">
          <cell r="A433" t="str">
            <v>う０１</v>
          </cell>
          <cell r="B433" t="str">
            <v>池上</v>
          </cell>
          <cell r="C433" t="str">
            <v>浩幸</v>
          </cell>
          <cell r="D433" t="str">
            <v>うさかめ</v>
          </cell>
          <cell r="F433" t="str">
            <v>う０１</v>
          </cell>
          <cell r="G433" t="str">
            <v>池上浩幸</v>
          </cell>
          <cell r="H433" t="str">
            <v>うさぎとかめの集い</v>
          </cell>
        </row>
        <row r="434">
          <cell r="A434" t="str">
            <v>う０２</v>
          </cell>
          <cell r="B434" t="str">
            <v>井内</v>
          </cell>
          <cell r="C434" t="str">
            <v>一博</v>
          </cell>
          <cell r="D434" t="str">
            <v>うさかめ</v>
          </cell>
          <cell r="F434" t="str">
            <v>う０２</v>
          </cell>
          <cell r="G434" t="str">
            <v>井内一博</v>
          </cell>
          <cell r="H434" t="str">
            <v>うさぎとかめの集い</v>
          </cell>
        </row>
        <row r="435">
          <cell r="A435" t="str">
            <v>う０３</v>
          </cell>
          <cell r="B435" t="str">
            <v>片岡</v>
          </cell>
          <cell r="C435" t="str">
            <v>一寿</v>
          </cell>
          <cell r="D435" t="str">
            <v>うさかめ</v>
          </cell>
          <cell r="F435" t="str">
            <v>う０３</v>
          </cell>
          <cell r="G435" t="str">
            <v>片岡一寿</v>
          </cell>
          <cell r="H435" t="str">
            <v>うさぎとかめの集い</v>
          </cell>
        </row>
        <row r="436">
          <cell r="A436" t="str">
            <v>う０４</v>
          </cell>
          <cell r="B436" t="str">
            <v>片岡  </v>
          </cell>
          <cell r="C436" t="str">
            <v>大</v>
          </cell>
          <cell r="D436" t="str">
            <v>うさかめ</v>
          </cell>
          <cell r="F436" t="str">
            <v>う０４</v>
          </cell>
          <cell r="G436" t="str">
            <v>片岡  大</v>
          </cell>
          <cell r="H436" t="str">
            <v>うさぎとかめの集い</v>
          </cell>
        </row>
        <row r="437">
          <cell r="A437" t="str">
            <v>う０５</v>
          </cell>
          <cell r="B437" t="str">
            <v>片岡</v>
          </cell>
          <cell r="C437" t="str">
            <v>凛耶</v>
          </cell>
          <cell r="D437" t="str">
            <v>うさかめ</v>
          </cell>
          <cell r="F437" t="str">
            <v>う０５</v>
          </cell>
          <cell r="G437" t="str">
            <v>片岡凛耶</v>
          </cell>
          <cell r="H437" t="str">
            <v>うさぎとかめの集い</v>
          </cell>
        </row>
        <row r="438">
          <cell r="A438" t="str">
            <v>う０６</v>
          </cell>
          <cell r="B438" t="str">
            <v>亀井</v>
          </cell>
          <cell r="C438" t="str">
            <v>雅嗣</v>
          </cell>
          <cell r="D438" t="str">
            <v>うさかめ</v>
          </cell>
          <cell r="F438" t="str">
            <v>う０６</v>
          </cell>
          <cell r="G438" t="str">
            <v>亀井雅嗣</v>
          </cell>
          <cell r="H438" t="str">
            <v>うさぎとかめの集い</v>
          </cell>
        </row>
        <row r="439">
          <cell r="A439" t="str">
            <v>う０７</v>
          </cell>
          <cell r="B439" t="str">
            <v>亀井</v>
          </cell>
          <cell r="C439" t="str">
            <v>皓太</v>
          </cell>
          <cell r="D439" t="str">
            <v>うさかめ</v>
          </cell>
          <cell r="E439" t="str">
            <v>Jr</v>
          </cell>
          <cell r="F439" t="str">
            <v>う０７</v>
          </cell>
          <cell r="G439" t="str">
            <v>亀井皓太</v>
          </cell>
          <cell r="H439" t="str">
            <v>うさぎとかめの集い</v>
          </cell>
        </row>
        <row r="440">
          <cell r="A440" t="str">
            <v>う０８</v>
          </cell>
          <cell r="B440" t="str">
            <v>神田</v>
          </cell>
          <cell r="C440" t="str">
            <v>圭右</v>
          </cell>
          <cell r="D440" t="str">
            <v>うさかめ</v>
          </cell>
          <cell r="F440" t="str">
            <v>う０８</v>
          </cell>
          <cell r="G440" t="str">
            <v>神田圭右</v>
          </cell>
          <cell r="H440" t="str">
            <v>うさぎとかめの集い</v>
          </cell>
        </row>
        <row r="441">
          <cell r="A441" t="str">
            <v>う０９</v>
          </cell>
          <cell r="B441" t="str">
            <v>木下</v>
          </cell>
          <cell r="C441" t="str">
            <v>進</v>
          </cell>
          <cell r="D441" t="str">
            <v>うさかめ</v>
          </cell>
          <cell r="F441" t="str">
            <v>う０９</v>
          </cell>
          <cell r="G441" t="str">
            <v>木下進</v>
          </cell>
          <cell r="H441" t="str">
            <v>うさぎとかめの集い</v>
          </cell>
        </row>
        <row r="442">
          <cell r="A442" t="str">
            <v>う１０</v>
          </cell>
          <cell r="B442" t="str">
            <v>久保田</v>
          </cell>
          <cell r="C442" t="str">
            <v>勉</v>
          </cell>
          <cell r="D442" t="str">
            <v>うさかめ</v>
          </cell>
          <cell r="F442" t="str">
            <v>う１０</v>
          </cell>
          <cell r="G442" t="str">
            <v>久保田勉</v>
          </cell>
          <cell r="H442" t="str">
            <v>うさぎとかめの集い</v>
          </cell>
        </row>
        <row r="443">
          <cell r="A443" t="str">
            <v>う１１</v>
          </cell>
          <cell r="B443" t="str">
            <v>渋谷</v>
          </cell>
          <cell r="C443" t="str">
            <v>拓哉</v>
          </cell>
          <cell r="D443" t="str">
            <v>うさかめ</v>
          </cell>
          <cell r="F443" t="str">
            <v>う１１</v>
          </cell>
          <cell r="G443" t="str">
            <v>渋谷拓哉</v>
          </cell>
          <cell r="H443" t="str">
            <v>うさぎとかめの集い</v>
          </cell>
        </row>
        <row r="444">
          <cell r="A444" t="str">
            <v>う１２</v>
          </cell>
          <cell r="B444" t="str">
            <v>島</v>
          </cell>
          <cell r="C444" t="str">
            <v>新治</v>
          </cell>
          <cell r="D444" t="str">
            <v>うさかめ</v>
          </cell>
          <cell r="F444" t="str">
            <v>う１２</v>
          </cell>
          <cell r="G444" t="str">
            <v>島新治</v>
          </cell>
          <cell r="H444" t="str">
            <v>うさぎとかめの集い</v>
          </cell>
        </row>
        <row r="445">
          <cell r="A445" t="str">
            <v>う１３</v>
          </cell>
          <cell r="B445" t="str">
            <v>末</v>
          </cell>
          <cell r="C445" t="str">
            <v>和也</v>
          </cell>
          <cell r="D445" t="str">
            <v>うさかめ</v>
          </cell>
          <cell r="F445" t="str">
            <v>う１３</v>
          </cell>
          <cell r="G445" t="str">
            <v>末和也</v>
          </cell>
          <cell r="H445" t="str">
            <v>うさぎとかめの集い</v>
          </cell>
        </row>
        <row r="446">
          <cell r="A446" t="str">
            <v>う１４</v>
          </cell>
          <cell r="B446" t="str">
            <v>高瀬</v>
          </cell>
          <cell r="C446" t="str">
            <v>眞志</v>
          </cell>
          <cell r="D446" t="str">
            <v>うさかめ</v>
          </cell>
          <cell r="F446" t="str">
            <v>う１４</v>
          </cell>
          <cell r="G446" t="str">
            <v>高瀬眞志</v>
          </cell>
          <cell r="H446" t="str">
            <v>うさぎとかめの集い</v>
          </cell>
        </row>
        <row r="447">
          <cell r="A447" t="str">
            <v>う１５</v>
          </cell>
          <cell r="B447" t="str">
            <v>竹下</v>
          </cell>
          <cell r="C447" t="str">
            <v>英伸</v>
          </cell>
          <cell r="D447" t="str">
            <v>うさかめ</v>
          </cell>
          <cell r="F447" t="str">
            <v>う１５</v>
          </cell>
          <cell r="G447" t="str">
            <v>竹下英伸</v>
          </cell>
          <cell r="H447" t="str">
            <v>うさぎとかめの集い</v>
          </cell>
        </row>
        <row r="448">
          <cell r="A448" t="str">
            <v>う１６</v>
          </cell>
          <cell r="B448" t="str">
            <v>竹田</v>
          </cell>
          <cell r="C448" t="str">
            <v>圭佑</v>
          </cell>
          <cell r="D448" t="str">
            <v>うさかめ</v>
          </cell>
          <cell r="F448" t="str">
            <v>う１６</v>
          </cell>
          <cell r="G448" t="str">
            <v>竹田圭佑</v>
          </cell>
          <cell r="H448" t="str">
            <v>うさぎとかめの集い</v>
          </cell>
        </row>
        <row r="449">
          <cell r="A449" t="str">
            <v>う１７</v>
          </cell>
          <cell r="B449" t="str">
            <v>田中</v>
          </cell>
          <cell r="C449" t="str">
            <v>邦明</v>
          </cell>
          <cell r="D449" t="str">
            <v>うさかめ</v>
          </cell>
          <cell r="F449" t="str">
            <v>う１７</v>
          </cell>
          <cell r="G449" t="str">
            <v>田中邦明</v>
          </cell>
          <cell r="H449" t="str">
            <v>うさぎとかめの集い</v>
          </cell>
        </row>
        <row r="450">
          <cell r="A450" t="str">
            <v>う１８</v>
          </cell>
          <cell r="B450" t="str">
            <v>谷岡</v>
          </cell>
          <cell r="C450" t="str">
            <v>勉</v>
          </cell>
          <cell r="D450" t="str">
            <v>うさかめ</v>
          </cell>
          <cell r="F450" t="str">
            <v>う１８</v>
          </cell>
          <cell r="G450" t="str">
            <v>谷岡勉</v>
          </cell>
          <cell r="H450" t="str">
            <v>うさぎとかめの集い</v>
          </cell>
        </row>
        <row r="451">
          <cell r="A451" t="str">
            <v>う１９</v>
          </cell>
          <cell r="B451" t="str">
            <v>谷野</v>
          </cell>
          <cell r="C451" t="str">
            <v>功</v>
          </cell>
          <cell r="D451" t="str">
            <v>うさかめ</v>
          </cell>
          <cell r="F451" t="str">
            <v>う１９</v>
          </cell>
          <cell r="G451" t="str">
            <v>谷野功</v>
          </cell>
          <cell r="H451" t="str">
            <v>うさぎとかめの集い</v>
          </cell>
        </row>
        <row r="452">
          <cell r="A452" t="str">
            <v>う２０</v>
          </cell>
          <cell r="B452" t="str">
            <v>月森</v>
          </cell>
          <cell r="C452" t="str">
            <v>大</v>
          </cell>
          <cell r="D452" t="str">
            <v>うさかめ</v>
          </cell>
          <cell r="F452" t="str">
            <v>う２０</v>
          </cell>
          <cell r="G452" t="str">
            <v>月森大</v>
          </cell>
          <cell r="H452" t="str">
            <v>うさぎとかめの集い</v>
          </cell>
        </row>
        <row r="453">
          <cell r="A453" t="str">
            <v>う２１</v>
          </cell>
          <cell r="B453" t="str">
            <v>中井</v>
          </cell>
          <cell r="C453" t="str">
            <v>夏樹</v>
          </cell>
          <cell r="D453" t="str">
            <v>うさかめ</v>
          </cell>
          <cell r="F453" t="str">
            <v>う２１</v>
          </cell>
          <cell r="G453" t="str">
            <v>中井夏樹</v>
          </cell>
          <cell r="H453" t="str">
            <v>うさぎとかめの集い</v>
          </cell>
        </row>
        <row r="454">
          <cell r="A454" t="str">
            <v>う２２</v>
          </cell>
          <cell r="B454" t="str">
            <v>永瀬</v>
          </cell>
          <cell r="C454" t="str">
            <v>卓夫</v>
          </cell>
          <cell r="D454" t="str">
            <v>うさかめ</v>
          </cell>
          <cell r="F454" t="str">
            <v>う２２</v>
          </cell>
          <cell r="G454" t="str">
            <v>永瀬卓夫</v>
          </cell>
          <cell r="H454" t="str">
            <v>うさぎとかめの集い</v>
          </cell>
        </row>
        <row r="455">
          <cell r="A455" t="str">
            <v>う２３</v>
          </cell>
          <cell r="B455" t="str">
            <v>中田</v>
          </cell>
          <cell r="C455" t="str">
            <v>富憲</v>
          </cell>
          <cell r="D455" t="str">
            <v>うさかめ</v>
          </cell>
          <cell r="F455" t="str">
            <v>う２３</v>
          </cell>
          <cell r="G455" t="str">
            <v>中田富憲</v>
          </cell>
          <cell r="H455" t="str">
            <v>うさぎとかめの集い</v>
          </cell>
        </row>
        <row r="456">
          <cell r="A456" t="str">
            <v>う２４</v>
          </cell>
          <cell r="B456" t="str">
            <v>西和田</v>
          </cell>
          <cell r="C456" t="str">
            <v>昌恭</v>
          </cell>
          <cell r="D456" t="str">
            <v>うさかめ</v>
          </cell>
          <cell r="F456" t="str">
            <v>う２４</v>
          </cell>
          <cell r="G456" t="str">
            <v>西和田昌恭</v>
          </cell>
          <cell r="H456" t="str">
            <v>うさぎとかめの集い</v>
          </cell>
        </row>
        <row r="457">
          <cell r="A457" t="str">
            <v>う２５</v>
          </cell>
          <cell r="B457" t="str">
            <v>野上</v>
          </cell>
          <cell r="C457" t="str">
            <v>亮平</v>
          </cell>
          <cell r="D457" t="str">
            <v>うさかめ</v>
          </cell>
          <cell r="F457" t="str">
            <v>う２５</v>
          </cell>
          <cell r="G457" t="str">
            <v>野上亮平</v>
          </cell>
          <cell r="H457" t="str">
            <v>うさぎとかめの集い</v>
          </cell>
        </row>
        <row r="458">
          <cell r="A458" t="str">
            <v>う２６</v>
          </cell>
          <cell r="B458" t="str">
            <v>松野</v>
          </cell>
          <cell r="C458" t="str">
            <v>航平</v>
          </cell>
          <cell r="D458" t="str">
            <v>うさかめ</v>
          </cell>
          <cell r="F458" t="str">
            <v>う２６</v>
          </cell>
          <cell r="G458" t="str">
            <v>松野航平</v>
          </cell>
          <cell r="H458" t="str">
            <v>うさぎとかめの集い</v>
          </cell>
        </row>
        <row r="459">
          <cell r="A459" t="str">
            <v>う２７</v>
          </cell>
          <cell r="B459" t="str">
            <v>森</v>
          </cell>
          <cell r="C459" t="str">
            <v>健一</v>
          </cell>
          <cell r="D459" t="str">
            <v>うさかめ</v>
          </cell>
          <cell r="F459" t="str">
            <v>う２７</v>
          </cell>
          <cell r="G459" t="str">
            <v>森健一</v>
          </cell>
          <cell r="H459" t="str">
            <v>うさぎとかめの集い</v>
          </cell>
        </row>
        <row r="460">
          <cell r="A460" t="str">
            <v>う２８</v>
          </cell>
          <cell r="B460" t="str">
            <v>山田</v>
          </cell>
          <cell r="C460" t="str">
            <v>智史</v>
          </cell>
          <cell r="D460" t="str">
            <v>うさかめ</v>
          </cell>
          <cell r="F460" t="str">
            <v>う２８</v>
          </cell>
          <cell r="G460" t="str">
            <v>山田智史</v>
          </cell>
          <cell r="H460" t="str">
            <v>うさぎとかめの集い</v>
          </cell>
        </row>
        <row r="461">
          <cell r="A461" t="str">
            <v>う２９</v>
          </cell>
          <cell r="B461" t="str">
            <v>山田</v>
          </cell>
          <cell r="C461" t="str">
            <v>和宏</v>
          </cell>
          <cell r="D461" t="str">
            <v>うさかめ</v>
          </cell>
          <cell r="F461" t="str">
            <v>う２９</v>
          </cell>
          <cell r="G461" t="str">
            <v>山田和宏</v>
          </cell>
          <cell r="H461" t="str">
            <v>うさぎとかめの集い</v>
          </cell>
        </row>
        <row r="462">
          <cell r="A462" t="str">
            <v>う３０</v>
          </cell>
          <cell r="B462" t="str">
            <v>山田</v>
          </cell>
          <cell r="C462" t="str">
            <v>洋平</v>
          </cell>
          <cell r="D462" t="str">
            <v>うさかめ</v>
          </cell>
          <cell r="F462" t="str">
            <v>う３０</v>
          </cell>
          <cell r="G462" t="str">
            <v>山田洋平</v>
          </cell>
          <cell r="H462" t="str">
            <v>うさぎとかめの集い</v>
          </cell>
        </row>
        <row r="463">
          <cell r="A463" t="str">
            <v>う３１</v>
          </cell>
          <cell r="B463" t="str">
            <v>山本</v>
          </cell>
          <cell r="C463" t="str">
            <v>昌紀</v>
          </cell>
          <cell r="D463" t="str">
            <v>うさかめ</v>
          </cell>
          <cell r="F463" t="str">
            <v>う３１</v>
          </cell>
          <cell r="G463" t="str">
            <v>山本昌紀</v>
          </cell>
          <cell r="H463" t="str">
            <v>うさぎとかめの集い</v>
          </cell>
        </row>
        <row r="464">
          <cell r="A464" t="str">
            <v>う３２</v>
          </cell>
          <cell r="B464" t="str">
            <v>山本</v>
          </cell>
          <cell r="C464" t="str">
            <v>浩之</v>
          </cell>
          <cell r="D464" t="str">
            <v>うさかめ</v>
          </cell>
          <cell r="F464" t="str">
            <v>う３２</v>
          </cell>
          <cell r="G464" t="str">
            <v>山本浩之</v>
          </cell>
          <cell r="H464" t="str">
            <v>うさぎとかめの集い</v>
          </cell>
        </row>
        <row r="465">
          <cell r="A465" t="str">
            <v>う３３</v>
          </cell>
          <cell r="B465" t="str">
            <v>吉村</v>
          </cell>
          <cell r="C465" t="str">
            <v>淳</v>
          </cell>
          <cell r="D465" t="str">
            <v>うさかめ</v>
          </cell>
          <cell r="F465" t="str">
            <v>う３３</v>
          </cell>
          <cell r="G465" t="str">
            <v>吉村淳</v>
          </cell>
          <cell r="H465" t="str">
            <v>うさぎとかめの集い</v>
          </cell>
        </row>
        <row r="466">
          <cell r="A466" t="str">
            <v>う３４</v>
          </cell>
          <cell r="B466" t="str">
            <v>稙田</v>
          </cell>
          <cell r="C466" t="str">
            <v>優也</v>
          </cell>
          <cell r="D466" t="str">
            <v>うさかめ</v>
          </cell>
          <cell r="F466" t="str">
            <v>う３４</v>
          </cell>
          <cell r="G466" t="str">
            <v>稙田優也</v>
          </cell>
          <cell r="H466" t="str">
            <v>うさぎとかめの集い</v>
          </cell>
        </row>
        <row r="467">
          <cell r="A467" t="str">
            <v>う３５</v>
          </cell>
          <cell r="B467" t="str">
            <v>今井</v>
          </cell>
          <cell r="C467" t="str">
            <v>順子</v>
          </cell>
          <cell r="D467" t="str">
            <v>うさかめ</v>
          </cell>
          <cell r="F467" t="str">
            <v>う３５</v>
          </cell>
          <cell r="G467" t="str">
            <v>今井順子</v>
          </cell>
          <cell r="H467" t="str">
            <v>うさぎとかめの集い</v>
          </cell>
        </row>
        <row r="468">
          <cell r="A468" t="str">
            <v>う３６</v>
          </cell>
          <cell r="B468" t="str">
            <v>植垣</v>
          </cell>
          <cell r="C468" t="str">
            <v>貴美子</v>
          </cell>
          <cell r="D468" t="str">
            <v>うさかめ</v>
          </cell>
          <cell r="F468" t="str">
            <v>う３６</v>
          </cell>
          <cell r="G468" t="str">
            <v>植垣貴美子</v>
          </cell>
          <cell r="H468" t="str">
            <v>うさぎとかめの集い</v>
          </cell>
        </row>
        <row r="469">
          <cell r="A469" t="str">
            <v>う３７</v>
          </cell>
          <cell r="B469" t="str">
            <v>叶丸</v>
          </cell>
          <cell r="C469" t="str">
            <v>利恵子</v>
          </cell>
          <cell r="D469" t="str">
            <v>うさかめ</v>
          </cell>
          <cell r="F469" t="str">
            <v>う３７</v>
          </cell>
          <cell r="G469" t="str">
            <v>叶丸利恵子</v>
          </cell>
          <cell r="H469" t="str">
            <v>うさぎとかめの集い</v>
          </cell>
        </row>
        <row r="470">
          <cell r="A470" t="str">
            <v>う３８</v>
          </cell>
          <cell r="B470" t="str">
            <v>川崎</v>
          </cell>
          <cell r="C470" t="str">
            <v>悦子</v>
          </cell>
          <cell r="D470" t="str">
            <v>うさかめ</v>
          </cell>
          <cell r="F470" t="str">
            <v>う３８</v>
          </cell>
          <cell r="G470" t="str">
            <v>川崎悦子</v>
          </cell>
          <cell r="H470" t="str">
            <v>うさぎとかめの集い</v>
          </cell>
        </row>
        <row r="471">
          <cell r="A471" t="str">
            <v>う３９</v>
          </cell>
          <cell r="B471" t="str">
            <v>古株</v>
          </cell>
          <cell r="C471" t="str">
            <v>淳子</v>
          </cell>
          <cell r="D471" t="str">
            <v>うさかめ</v>
          </cell>
          <cell r="F471" t="str">
            <v>う３９</v>
          </cell>
          <cell r="G471" t="str">
            <v>古株淳子</v>
          </cell>
          <cell r="H471" t="str">
            <v>うさぎとかめの集い</v>
          </cell>
        </row>
        <row r="472">
          <cell r="A472" t="str">
            <v>う４０</v>
          </cell>
          <cell r="B472" t="str">
            <v>仙波</v>
          </cell>
          <cell r="C472" t="str">
            <v>敬子</v>
          </cell>
          <cell r="D472" t="str">
            <v>うさかめ</v>
          </cell>
          <cell r="F472" t="str">
            <v>う４０</v>
          </cell>
          <cell r="G472" t="str">
            <v>仙波敬子</v>
          </cell>
          <cell r="H472" t="str">
            <v>うさぎとかめの集い</v>
          </cell>
        </row>
        <row r="473">
          <cell r="A473" t="str">
            <v>う４１</v>
          </cell>
          <cell r="B473" t="str">
            <v>竹下</v>
          </cell>
          <cell r="C473" t="str">
            <v>光代</v>
          </cell>
          <cell r="D473" t="str">
            <v>うさかめ</v>
          </cell>
          <cell r="F473" t="str">
            <v>う４１</v>
          </cell>
          <cell r="G473" t="str">
            <v>竹下光代</v>
          </cell>
          <cell r="H473" t="str">
            <v>うさぎとかめの集い</v>
          </cell>
        </row>
        <row r="474">
          <cell r="A474" t="str">
            <v>う４２</v>
          </cell>
          <cell r="B474" t="str">
            <v>辻</v>
          </cell>
          <cell r="C474" t="str">
            <v>佳子</v>
          </cell>
          <cell r="D474" t="str">
            <v>うさかめ</v>
          </cell>
          <cell r="F474" t="str">
            <v>う４２</v>
          </cell>
          <cell r="G474" t="str">
            <v>辻佳子</v>
          </cell>
          <cell r="H474" t="str">
            <v>うさぎとかめの集い</v>
          </cell>
        </row>
        <row r="475">
          <cell r="A475" t="str">
            <v>う４３</v>
          </cell>
          <cell r="B475" t="str">
            <v>西崎</v>
          </cell>
          <cell r="C475" t="str">
            <v>友香</v>
          </cell>
          <cell r="D475" t="str">
            <v>うさかめ</v>
          </cell>
          <cell r="F475" t="str">
            <v>う４３</v>
          </cell>
          <cell r="G475" t="str">
            <v>西崎友香</v>
          </cell>
          <cell r="H475" t="str">
            <v>うさぎとかめの集い</v>
          </cell>
        </row>
        <row r="476">
          <cell r="A476" t="str">
            <v>う４４</v>
          </cell>
          <cell r="B476" t="str">
            <v>倍田</v>
          </cell>
          <cell r="C476" t="str">
            <v>優子</v>
          </cell>
          <cell r="D476" t="str">
            <v>うさかめ</v>
          </cell>
          <cell r="F476" t="str">
            <v>う４４</v>
          </cell>
          <cell r="G476" t="str">
            <v>倍田優子</v>
          </cell>
          <cell r="H476" t="str">
            <v>うさぎとかめの集い</v>
          </cell>
        </row>
        <row r="477">
          <cell r="A477" t="str">
            <v>う４５</v>
          </cell>
          <cell r="B477" t="str">
            <v>村井</v>
          </cell>
          <cell r="C477" t="str">
            <v>典子</v>
          </cell>
          <cell r="D477" t="str">
            <v>うさかめ</v>
          </cell>
          <cell r="F477" t="str">
            <v>う４５</v>
          </cell>
          <cell r="G477" t="str">
            <v>村井典子</v>
          </cell>
          <cell r="H477" t="str">
            <v>うさぎとかめの集い</v>
          </cell>
        </row>
        <row r="478">
          <cell r="A478" t="str">
            <v>う４６</v>
          </cell>
          <cell r="B478" t="str">
            <v>矢野</v>
          </cell>
          <cell r="C478" t="str">
            <v>由美子</v>
          </cell>
          <cell r="D478" t="str">
            <v>うさかめ</v>
          </cell>
          <cell r="F478" t="str">
            <v>う４６</v>
          </cell>
          <cell r="G478" t="str">
            <v>矢野由美子</v>
          </cell>
          <cell r="H478" t="str">
            <v>うさぎとかめの集い</v>
          </cell>
        </row>
        <row r="479">
          <cell r="A479" t="str">
            <v>う４７</v>
          </cell>
          <cell r="B479" t="str">
            <v>山田</v>
          </cell>
          <cell r="C479" t="str">
            <v>みほ</v>
          </cell>
          <cell r="D479" t="str">
            <v>うさかめ</v>
          </cell>
          <cell r="F479" t="str">
            <v>う４７</v>
          </cell>
          <cell r="G479" t="str">
            <v>山田みほ</v>
          </cell>
          <cell r="H479" t="str">
            <v>うさぎとかめの集い</v>
          </cell>
        </row>
        <row r="480">
          <cell r="A480" t="str">
            <v>う４８</v>
          </cell>
          <cell r="B480" t="str">
            <v>山脇</v>
          </cell>
          <cell r="C480" t="str">
            <v>慶子</v>
          </cell>
          <cell r="D480" t="str">
            <v>うさかめ</v>
          </cell>
          <cell r="F480" t="str">
            <v>う４８</v>
          </cell>
          <cell r="G480" t="str">
            <v>山脇慶子</v>
          </cell>
          <cell r="H480" t="str">
            <v>うさぎとかめの集い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hyperlink" Target="mailto:qqse5ca9k@sirius.ocn.ne.j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27">
      <selection activeCell="L52" sqref="L52"/>
    </sheetView>
  </sheetViews>
  <sheetFormatPr defaultColWidth="9.00390625" defaultRowHeight="13.5"/>
  <cols>
    <col min="1" max="1" width="5.50390625" style="479" customWidth="1"/>
    <col min="2" max="10" width="9.00390625" style="479" customWidth="1"/>
    <col min="11" max="11" width="7.00390625" style="479" customWidth="1"/>
    <col min="12" max="16384" width="9.00390625" style="479" customWidth="1"/>
  </cols>
  <sheetData>
    <row r="1" spans="1:12" ht="13.5">
      <c r="A1" s="480"/>
      <c r="L1" s="509"/>
    </row>
    <row r="2" spans="2:11" ht="21.75" customHeight="1">
      <c r="B2" s="481"/>
      <c r="C2" s="482"/>
      <c r="D2" s="482"/>
      <c r="E2" s="633" t="s">
        <v>2450</v>
      </c>
      <c r="F2" s="482"/>
      <c r="G2" s="482"/>
      <c r="H2" s="482"/>
      <c r="I2" s="482"/>
      <c r="J2" s="510"/>
      <c r="K2" s="511"/>
    </row>
    <row r="3" spans="2:11" ht="13.5">
      <c r="B3" s="483"/>
      <c r="C3" s="484"/>
      <c r="D3" s="484"/>
      <c r="E3" s="484"/>
      <c r="F3" s="484"/>
      <c r="G3" s="484"/>
      <c r="H3" s="484"/>
      <c r="I3" s="484"/>
      <c r="J3" s="512"/>
      <c r="K3" s="511"/>
    </row>
    <row r="4" spans="2:11" ht="25.5">
      <c r="B4" s="483"/>
      <c r="C4" s="634" t="s">
        <v>2464</v>
      </c>
      <c r="D4" s="484"/>
      <c r="E4" s="484"/>
      <c r="F4" s="484"/>
      <c r="G4" s="484"/>
      <c r="H4" s="484"/>
      <c r="I4" s="484"/>
      <c r="J4" s="512"/>
      <c r="K4" s="511"/>
    </row>
    <row r="5" spans="2:11" ht="12.75" customHeight="1">
      <c r="B5" s="483"/>
      <c r="C5" s="484"/>
      <c r="D5" s="485"/>
      <c r="E5" s="486"/>
      <c r="F5" s="486"/>
      <c r="G5" s="484"/>
      <c r="H5" s="484"/>
      <c r="I5" s="484"/>
      <c r="J5" s="512"/>
      <c r="K5" s="511"/>
    </row>
    <row r="6" spans="2:11" ht="13.5">
      <c r="B6" s="487"/>
      <c r="C6" s="488"/>
      <c r="D6" s="488"/>
      <c r="E6" s="488"/>
      <c r="F6" s="488"/>
      <c r="G6" s="488"/>
      <c r="H6" s="488"/>
      <c r="I6" s="488"/>
      <c r="J6" s="513"/>
      <c r="K6" s="511"/>
    </row>
    <row r="7" ht="6.75" customHeight="1"/>
    <row r="8" spans="2:11" s="413" customFormat="1" ht="13.5">
      <c r="B8" s="413" t="s">
        <v>0</v>
      </c>
      <c r="H8" s="489"/>
      <c r="I8" s="514"/>
      <c r="J8" s="514"/>
      <c r="K8" s="489"/>
    </row>
    <row r="9" spans="3:6" s="413" customFormat="1" ht="13.5">
      <c r="C9" s="413" t="s">
        <v>1</v>
      </c>
      <c r="E9" s="490" t="s">
        <v>2</v>
      </c>
      <c r="F9" s="413" t="s">
        <v>3</v>
      </c>
    </row>
    <row r="10" s="413" customFormat="1" ht="6.75" customHeight="1"/>
    <row r="11" spans="3:6" s="413" customFormat="1" ht="13.5">
      <c r="C11" s="413" t="s">
        <v>4</v>
      </c>
      <c r="E11" s="490" t="s">
        <v>5</v>
      </c>
      <c r="F11" s="491" t="s">
        <v>6</v>
      </c>
    </row>
    <row r="12" s="413" customFormat="1" ht="3.75" customHeight="1"/>
    <row r="13" spans="4:9" s="413" customFormat="1" ht="15" customHeight="1">
      <c r="D13" s="489"/>
      <c r="E13" s="492" t="s">
        <v>7</v>
      </c>
      <c r="F13" s="489"/>
      <c r="G13" s="489"/>
      <c r="H13" s="489"/>
      <c r="I13" s="489"/>
    </row>
    <row r="14" spans="5:7" s="413" customFormat="1" ht="20.25" customHeight="1">
      <c r="E14" s="413" t="s">
        <v>8</v>
      </c>
      <c r="G14" s="676" t="s">
        <v>2465</v>
      </c>
    </row>
    <row r="15" s="413" customFormat="1" ht="13.5">
      <c r="D15" s="413" t="s">
        <v>10</v>
      </c>
    </row>
    <row r="16" spans="5:9" s="413" customFormat="1" ht="13.5" customHeight="1">
      <c r="E16" s="746" t="s">
        <v>11</v>
      </c>
      <c r="F16" s="746"/>
      <c r="G16" s="746"/>
      <c r="H16" s="746"/>
      <c r="I16" s="746"/>
    </row>
    <row r="17" s="413" customFormat="1" ht="6" customHeight="1">
      <c r="E17" s="493"/>
    </row>
    <row r="18" spans="4:10" s="413" customFormat="1" ht="13.5">
      <c r="D18" s="494" t="s">
        <v>12</v>
      </c>
      <c r="E18" s="494"/>
      <c r="F18" s="494"/>
      <c r="G18" s="494"/>
      <c r="H18" s="494"/>
      <c r="I18" s="494"/>
      <c r="J18" s="494"/>
    </row>
    <row r="19" spans="4:10" s="413" customFormat="1" ht="13.5">
      <c r="D19" s="494" t="s">
        <v>2438</v>
      </c>
      <c r="E19" s="494"/>
      <c r="F19" s="494"/>
      <c r="G19" s="494"/>
      <c r="H19" s="494"/>
      <c r="I19" s="494"/>
      <c r="J19" s="494"/>
    </row>
    <row r="20" s="413" customFormat="1" ht="6" customHeight="1"/>
    <row r="21" s="413" customFormat="1" ht="14.25" customHeight="1"/>
    <row r="22" s="413" customFormat="1" ht="16.5" customHeight="1">
      <c r="B22" s="495"/>
    </row>
    <row r="23" ht="20.25" customHeight="1">
      <c r="B23" s="479" t="s">
        <v>13</v>
      </c>
    </row>
    <row r="24" ht="20.25" customHeight="1">
      <c r="B24" s="479" t="s">
        <v>14</v>
      </c>
    </row>
    <row r="25" ht="20.25" customHeight="1">
      <c r="B25" s="496" t="s">
        <v>15</v>
      </c>
    </row>
    <row r="26" ht="20.25" customHeight="1">
      <c r="B26" s="496" t="s">
        <v>16</v>
      </c>
    </row>
    <row r="27" spans="3:7" ht="37.5" customHeight="1">
      <c r="C27" s="497" t="s">
        <v>2466</v>
      </c>
      <c r="D27" s="498"/>
      <c r="E27" s="498"/>
      <c r="F27" s="498"/>
      <c r="G27" s="499"/>
    </row>
    <row r="28" spans="2:9" ht="20.25" customHeight="1">
      <c r="B28" s="500" t="s">
        <v>17</v>
      </c>
      <c r="C28" s="501"/>
      <c r="D28" s="501"/>
      <c r="E28" s="501"/>
      <c r="F28" s="501"/>
      <c r="G28" s="501"/>
      <c r="H28" s="501"/>
      <c r="I28" s="501"/>
    </row>
    <row r="29" spans="2:9" ht="20.25" customHeight="1">
      <c r="B29" s="589" t="s">
        <v>18</v>
      </c>
      <c r="C29" s="501"/>
      <c r="D29" s="501"/>
      <c r="E29" s="501"/>
      <c r="F29" s="501"/>
      <c r="G29" s="501"/>
      <c r="H29" s="501"/>
      <c r="I29" s="501"/>
    </row>
    <row r="30" ht="20.25" customHeight="1">
      <c r="B30" s="479" t="s">
        <v>19</v>
      </c>
    </row>
    <row r="31" ht="20.25" customHeight="1">
      <c r="B31" s="632" t="s">
        <v>20</v>
      </c>
    </row>
    <row r="32" ht="20.25" customHeight="1">
      <c r="B32" s="631" t="s">
        <v>2467</v>
      </c>
    </row>
    <row r="33" ht="20.25" customHeight="1">
      <c r="C33" s="479" t="s">
        <v>21</v>
      </c>
    </row>
    <row r="34" ht="20.25" customHeight="1">
      <c r="C34" s="479" t="s">
        <v>22</v>
      </c>
    </row>
    <row r="35" ht="20.25" customHeight="1">
      <c r="B35" s="500" t="s">
        <v>23</v>
      </c>
    </row>
    <row r="36" ht="20.25" customHeight="1">
      <c r="B36" s="479" t="s">
        <v>24</v>
      </c>
    </row>
    <row r="37" ht="20.25" customHeight="1">
      <c r="B37" s="479" t="s">
        <v>25</v>
      </c>
    </row>
    <row r="38" spans="2:16" ht="20.25" customHeight="1">
      <c r="B38" s="502" t="s">
        <v>26</v>
      </c>
      <c r="C38" s="503"/>
      <c r="D38" s="503"/>
      <c r="E38" s="503"/>
      <c r="F38" s="503"/>
      <c r="G38" s="503"/>
      <c r="H38" s="503"/>
      <c r="I38" s="503"/>
      <c r="J38" s="503"/>
      <c r="K38" s="503"/>
      <c r="L38" s="503"/>
      <c r="M38" s="503"/>
      <c r="N38" s="504"/>
      <c r="O38" s="504"/>
      <c r="P38" s="504"/>
    </row>
    <row r="39" spans="2:16" ht="20.25" customHeight="1">
      <c r="B39" s="502" t="s">
        <v>27</v>
      </c>
      <c r="C39" s="504"/>
      <c r="D39" s="504"/>
      <c r="E39" s="504"/>
      <c r="F39" s="504"/>
      <c r="G39" s="504"/>
      <c r="H39" s="504"/>
      <c r="I39" s="504"/>
      <c r="J39" s="504"/>
      <c r="K39" s="504"/>
      <c r="L39" s="504"/>
      <c r="M39" s="504"/>
      <c r="N39" s="504"/>
      <c r="O39" s="504"/>
      <c r="P39" s="504"/>
    </row>
    <row r="40" spans="2:16" ht="20.25" customHeight="1">
      <c r="B40" s="505" t="s">
        <v>28</v>
      </c>
      <c r="C40" s="504"/>
      <c r="D40" s="504"/>
      <c r="E40" s="504"/>
      <c r="F40" s="504"/>
      <c r="G40" s="504"/>
      <c r="H40" s="504"/>
      <c r="I40" s="504"/>
      <c r="J40" s="504"/>
      <c r="K40" s="504"/>
      <c r="L40" s="504"/>
      <c r="M40" s="504"/>
      <c r="N40" s="504"/>
      <c r="O40" s="504"/>
      <c r="P40" s="504"/>
    </row>
    <row r="41" spans="2:16" ht="20.25" customHeight="1">
      <c r="B41" s="505" t="s">
        <v>29</v>
      </c>
      <c r="C41" s="504"/>
      <c r="D41" s="504"/>
      <c r="E41" s="504"/>
      <c r="F41" s="504"/>
      <c r="G41" s="504"/>
      <c r="H41" s="504"/>
      <c r="I41" s="504"/>
      <c r="J41" s="504"/>
      <c r="K41" s="504"/>
      <c r="L41" s="504"/>
      <c r="M41" s="504"/>
      <c r="N41" s="504"/>
      <c r="O41" s="504"/>
      <c r="P41" s="504"/>
    </row>
    <row r="42" spans="2:16" ht="20.25" customHeight="1">
      <c r="B42" s="505" t="s">
        <v>30</v>
      </c>
      <c r="C42" s="504"/>
      <c r="D42" s="504"/>
      <c r="E42" s="504"/>
      <c r="F42" s="504"/>
      <c r="G42" s="504"/>
      <c r="H42" s="504"/>
      <c r="I42" s="504"/>
      <c r="J42" s="504"/>
      <c r="K42" s="504"/>
      <c r="L42" s="504"/>
      <c r="M42" s="504"/>
      <c r="N42" s="504"/>
      <c r="O42" s="504"/>
      <c r="P42" s="504"/>
    </row>
    <row r="43" spans="2:16" ht="20.25" customHeight="1">
      <c r="B43" s="506" t="s">
        <v>31</v>
      </c>
      <c r="C43" s="507"/>
      <c r="D43" s="507"/>
      <c r="E43" s="507"/>
      <c r="F43" s="507"/>
      <c r="G43" s="507"/>
      <c r="H43" s="507"/>
      <c r="I43" s="504"/>
      <c r="J43" s="504"/>
      <c r="K43" s="504"/>
      <c r="L43" s="504"/>
      <c r="M43" s="504"/>
      <c r="N43" s="504"/>
      <c r="O43" s="504"/>
      <c r="P43" s="504"/>
    </row>
    <row r="44" spans="2:16" ht="20.25" customHeight="1">
      <c r="B44" s="506" t="s">
        <v>32</v>
      </c>
      <c r="C44" s="507"/>
      <c r="D44" s="507"/>
      <c r="E44" s="507"/>
      <c r="F44" s="507"/>
      <c r="G44" s="507"/>
      <c r="H44" s="507"/>
      <c r="I44" s="507"/>
      <c r="J44" s="504"/>
      <c r="K44" s="504"/>
      <c r="L44" s="504"/>
      <c r="M44" s="504"/>
      <c r="N44" s="504"/>
      <c r="O44" s="504"/>
      <c r="P44" s="504"/>
    </row>
    <row r="45" ht="20.25" customHeight="1">
      <c r="B45" s="496" t="s">
        <v>33</v>
      </c>
    </row>
    <row r="46" spans="2:17" ht="20.25" customHeight="1">
      <c r="B46" s="508" t="s">
        <v>34</v>
      </c>
      <c r="C46" s="508"/>
      <c r="D46" s="508"/>
      <c r="E46" s="508"/>
      <c r="F46" s="508"/>
      <c r="G46" s="508"/>
      <c r="H46" s="508"/>
      <c r="I46" s="508"/>
      <c r="J46" s="508"/>
      <c r="K46" s="508"/>
      <c r="L46" s="508"/>
      <c r="M46" s="508"/>
      <c r="N46" s="508"/>
      <c r="O46" s="508"/>
      <c r="P46" s="508"/>
      <c r="Q46" s="508"/>
    </row>
    <row r="47" spans="2:17" ht="20.25" customHeight="1">
      <c r="B47" s="508" t="s">
        <v>35</v>
      </c>
      <c r="C47" s="508"/>
      <c r="D47" s="508"/>
      <c r="E47" s="508"/>
      <c r="F47" s="508"/>
      <c r="G47" s="508"/>
      <c r="H47" s="508"/>
      <c r="I47" s="508"/>
      <c r="J47" s="508"/>
      <c r="K47" s="508"/>
      <c r="L47" s="508"/>
      <c r="M47" s="508"/>
      <c r="N47" s="508"/>
      <c r="O47" s="508"/>
      <c r="P47" s="508"/>
      <c r="Q47" s="508"/>
    </row>
    <row r="48" ht="20.25" customHeight="1">
      <c r="B48" s="496" t="s">
        <v>36</v>
      </c>
    </row>
    <row r="49" ht="20.25" customHeight="1">
      <c r="B49" s="496" t="s">
        <v>37</v>
      </c>
    </row>
    <row r="50" ht="20.25" customHeight="1">
      <c r="B50" s="496" t="s">
        <v>38</v>
      </c>
    </row>
    <row r="51" ht="20.25" customHeight="1">
      <c r="B51" s="496" t="s">
        <v>39</v>
      </c>
    </row>
    <row r="52" ht="20.25" customHeight="1">
      <c r="B52" s="500" t="s">
        <v>2468</v>
      </c>
    </row>
    <row r="53" ht="13.5">
      <c r="B53" s="508" t="s">
        <v>40</v>
      </c>
    </row>
    <row r="54" ht="13.5">
      <c r="B54" s="508"/>
    </row>
  </sheetData>
  <sheetProtection/>
  <mergeCells count="1">
    <mergeCell ref="E16:I16"/>
  </mergeCells>
  <hyperlinks>
    <hyperlink ref="E13" r:id="rId1" display="携帯メール　kunio.liveintaga@docomo.ne.jp"/>
    <hyperlink ref="G14" r:id="rId2" display="qqse5ca9k@sirius.ocn.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85" customWidth="1"/>
    <col min="2" max="2" width="6.50390625" style="85" customWidth="1"/>
    <col min="3" max="9" width="1.00390625" style="85" hidden="1" customWidth="1"/>
    <col min="10" max="11" width="1.00390625" style="86" hidden="1" customWidth="1"/>
    <col min="12" max="13" width="1.00390625" style="85" hidden="1" customWidth="1"/>
    <col min="14" max="14" width="12.50390625" style="85" customWidth="1"/>
    <col min="15" max="15" width="13.875" style="85" customWidth="1"/>
    <col min="16" max="16384" width="9.00390625" style="85" customWidth="1"/>
  </cols>
  <sheetData>
    <row r="1" spans="2:11" ht="13.5">
      <c r="B1" s="87" t="s">
        <v>1389</v>
      </c>
      <c r="C1" s="87"/>
      <c r="D1" s="88"/>
      <c r="G1" s="85" t="s">
        <v>1390</v>
      </c>
      <c r="H1" s="85" t="s">
        <v>1391</v>
      </c>
      <c r="I1" s="108"/>
      <c r="J1" s="786"/>
      <c r="K1" s="786"/>
    </row>
    <row r="2" spans="2:17" ht="13.5">
      <c r="B2" s="87" t="s">
        <v>1392</v>
      </c>
      <c r="C2" s="87"/>
      <c r="D2" s="88"/>
      <c r="E2" s="89"/>
      <c r="F2" s="89"/>
      <c r="G2" s="90">
        <f>COUNTIF($M$3:$M$40,"東近江市")</f>
        <v>9</v>
      </c>
      <c r="H2" s="91">
        <f>(G2/RIGHT(F41,2))</f>
        <v>0.23076923076923078</v>
      </c>
      <c r="I2" s="108"/>
      <c r="J2" s="86" t="s">
        <v>1393</v>
      </c>
      <c r="K2" s="86" t="s">
        <v>1394</v>
      </c>
      <c r="L2" s="89"/>
      <c r="M2" s="89"/>
      <c r="N2" s="89"/>
      <c r="O2" s="89"/>
      <c r="P2" s="89"/>
      <c r="Q2" s="89"/>
    </row>
    <row r="3" spans="1:17" ht="12" customHeight="1">
      <c r="A3" s="88" t="s">
        <v>1395</v>
      </c>
      <c r="B3" s="92" t="s">
        <v>1396</v>
      </c>
      <c r="C3" s="93" t="s">
        <v>1397</v>
      </c>
      <c r="D3" s="94" t="s">
        <v>1389</v>
      </c>
      <c r="E3" s="95"/>
      <c r="F3" s="88" t="s">
        <v>1395</v>
      </c>
      <c r="G3" s="85" t="str">
        <f aca="true" t="shared" si="0" ref="G3:G41">B3&amp;C3</f>
        <v>宇尾数行</v>
      </c>
      <c r="H3" s="94" t="s">
        <v>1389</v>
      </c>
      <c r="I3" s="95" t="s">
        <v>303</v>
      </c>
      <c r="J3" s="109">
        <v>1960</v>
      </c>
      <c r="K3" s="110">
        <f aca="true" t="shared" si="1" ref="K3:K41">IF(J3="","",(2013-J3))</f>
        <v>53</v>
      </c>
      <c r="L3" s="94" t="str">
        <f aca="true" t="shared" si="2" ref="L3:L34">IF(G3="","",IF(COUNTIF($G$3:$G$613,G3)&gt;1,"2重登録","OK"))</f>
        <v>OK</v>
      </c>
      <c r="M3" s="111" t="s">
        <v>431</v>
      </c>
      <c r="N3" s="112"/>
      <c r="O3" s="112"/>
      <c r="P3" s="112"/>
      <c r="Q3" s="112"/>
    </row>
    <row r="4" spans="1:17" ht="12" customHeight="1">
      <c r="A4" s="88" t="s">
        <v>1398</v>
      </c>
      <c r="B4" s="96" t="s">
        <v>1399</v>
      </c>
      <c r="C4" s="97" t="s">
        <v>1400</v>
      </c>
      <c r="D4" s="94" t="s">
        <v>1389</v>
      </c>
      <c r="E4" s="95"/>
      <c r="F4" s="88" t="s">
        <v>1398</v>
      </c>
      <c r="G4" s="85" t="str">
        <f t="shared" si="0"/>
        <v>徳田昌司</v>
      </c>
      <c r="H4" s="94" t="s">
        <v>1389</v>
      </c>
      <c r="I4" s="95" t="s">
        <v>303</v>
      </c>
      <c r="J4" s="88"/>
      <c r="K4" s="110">
        <f t="shared" si="1"/>
      </c>
      <c r="L4" s="94" t="str">
        <f t="shared" si="2"/>
        <v>OK</v>
      </c>
      <c r="M4" s="111" t="s">
        <v>431</v>
      </c>
      <c r="N4" s="112"/>
      <c r="O4" s="112"/>
      <c r="P4" s="112"/>
      <c r="Q4" s="112"/>
    </row>
    <row r="5" spans="1:17" ht="12" customHeight="1">
      <c r="A5" s="88" t="s">
        <v>1401</v>
      </c>
      <c r="B5" s="96" t="s">
        <v>1402</v>
      </c>
      <c r="C5" s="97" t="s">
        <v>1403</v>
      </c>
      <c r="D5" s="94" t="s">
        <v>1389</v>
      </c>
      <c r="E5" s="95"/>
      <c r="F5" s="88" t="s">
        <v>1401</v>
      </c>
      <c r="G5" s="85" t="str">
        <f t="shared" si="0"/>
        <v>岡本 智</v>
      </c>
      <c r="H5" s="94" t="s">
        <v>1389</v>
      </c>
      <c r="I5" s="95" t="s">
        <v>303</v>
      </c>
      <c r="J5" s="88"/>
      <c r="K5" s="110">
        <f t="shared" si="1"/>
      </c>
      <c r="L5" s="94" t="str">
        <f t="shared" si="2"/>
        <v>OK</v>
      </c>
      <c r="M5" s="111" t="s">
        <v>431</v>
      </c>
      <c r="N5" s="112"/>
      <c r="O5" s="112"/>
      <c r="P5" s="112"/>
      <c r="Q5" s="112"/>
    </row>
    <row r="6" spans="1:17" ht="12" customHeight="1">
      <c r="A6" s="88" t="s">
        <v>1404</v>
      </c>
      <c r="B6" s="96" t="s">
        <v>1405</v>
      </c>
      <c r="C6" s="97" t="s">
        <v>1406</v>
      </c>
      <c r="D6" s="94" t="s">
        <v>1389</v>
      </c>
      <c r="E6" s="95"/>
      <c r="F6" s="88" t="s">
        <v>1404</v>
      </c>
      <c r="G6" s="85" t="str">
        <f t="shared" si="0"/>
        <v>小倉俊郎</v>
      </c>
      <c r="H6" s="94" t="s">
        <v>1389</v>
      </c>
      <c r="I6" s="95" t="s">
        <v>303</v>
      </c>
      <c r="J6" s="109">
        <v>1959</v>
      </c>
      <c r="K6" s="110">
        <f t="shared" si="1"/>
        <v>54</v>
      </c>
      <c r="L6" s="94" t="str">
        <f t="shared" si="2"/>
        <v>OK</v>
      </c>
      <c r="M6" s="113"/>
      <c r="N6" s="112"/>
      <c r="O6" s="112"/>
      <c r="P6" s="112"/>
      <c r="Q6" s="112"/>
    </row>
    <row r="7" spans="1:17" ht="12" customHeight="1">
      <c r="A7" s="88" t="s">
        <v>1407</v>
      </c>
      <c r="B7" s="88" t="s">
        <v>1408</v>
      </c>
      <c r="C7" s="98" t="s">
        <v>1409</v>
      </c>
      <c r="D7" s="88" t="s">
        <v>1389</v>
      </c>
      <c r="E7" s="95"/>
      <c r="F7" s="88" t="s">
        <v>1407</v>
      </c>
      <c r="G7" s="85" t="str">
        <f t="shared" si="0"/>
        <v>梅田  隆</v>
      </c>
      <c r="H7" s="88" t="s">
        <v>1389</v>
      </c>
      <c r="I7" s="95" t="s">
        <v>303</v>
      </c>
      <c r="J7" s="88"/>
      <c r="K7" s="110">
        <f t="shared" si="1"/>
      </c>
      <c r="L7" s="94" t="str">
        <f t="shared" si="2"/>
        <v>OK</v>
      </c>
      <c r="M7" s="113"/>
      <c r="N7" s="112"/>
      <c r="O7" s="112"/>
      <c r="P7" s="112"/>
      <c r="Q7" s="112"/>
    </row>
    <row r="8" spans="1:17" ht="12" customHeight="1">
      <c r="A8" s="88" t="s">
        <v>1410</v>
      </c>
      <c r="B8" s="88" t="s">
        <v>1411</v>
      </c>
      <c r="C8" s="98" t="s">
        <v>1412</v>
      </c>
      <c r="D8" s="88" t="s">
        <v>1389</v>
      </c>
      <c r="E8" s="95"/>
      <c r="F8" s="88" t="s">
        <v>1410</v>
      </c>
      <c r="G8" s="85" t="str">
        <f t="shared" si="0"/>
        <v>羽生田正</v>
      </c>
      <c r="H8" s="88" t="s">
        <v>1389</v>
      </c>
      <c r="I8" s="95" t="s">
        <v>303</v>
      </c>
      <c r="J8" s="88"/>
      <c r="K8" s="110">
        <f t="shared" si="1"/>
      </c>
      <c r="L8" s="94" t="str">
        <f t="shared" si="2"/>
        <v>OK</v>
      </c>
      <c r="M8" s="113"/>
      <c r="N8" s="112"/>
      <c r="O8" s="112"/>
      <c r="P8" s="112"/>
      <c r="Q8" s="112"/>
    </row>
    <row r="9" spans="1:17" ht="12" customHeight="1">
      <c r="A9" s="88" t="s">
        <v>1413</v>
      </c>
      <c r="B9" s="96" t="s">
        <v>727</v>
      </c>
      <c r="C9" s="97" t="s">
        <v>1414</v>
      </c>
      <c r="D9" s="94" t="s">
        <v>1389</v>
      </c>
      <c r="E9" s="95"/>
      <c r="F9" s="88" t="s">
        <v>1413</v>
      </c>
      <c r="G9" s="85" t="str">
        <f t="shared" si="0"/>
        <v>北野智尋</v>
      </c>
      <c r="H9" s="94" t="s">
        <v>1389</v>
      </c>
      <c r="I9" s="95" t="s">
        <v>303</v>
      </c>
      <c r="J9" s="88"/>
      <c r="K9" s="110">
        <f t="shared" si="1"/>
      </c>
      <c r="L9" s="94" t="str">
        <f t="shared" si="2"/>
        <v>OK</v>
      </c>
      <c r="M9" s="113"/>
      <c r="N9" s="112"/>
      <c r="O9" s="112"/>
      <c r="P9" s="112"/>
      <c r="Q9" s="112"/>
    </row>
    <row r="10" spans="1:17" ht="12" customHeight="1">
      <c r="A10" s="88" t="s">
        <v>1415</v>
      </c>
      <c r="B10" s="96" t="s">
        <v>1416</v>
      </c>
      <c r="C10" s="99" t="s">
        <v>1417</v>
      </c>
      <c r="D10" s="94" t="s">
        <v>1389</v>
      </c>
      <c r="E10" s="95"/>
      <c r="F10" s="88" t="s">
        <v>1415</v>
      </c>
      <c r="G10" s="85" t="str">
        <f t="shared" si="0"/>
        <v>木森厚志</v>
      </c>
      <c r="H10" s="94" t="s">
        <v>1389</v>
      </c>
      <c r="I10" s="95" t="s">
        <v>303</v>
      </c>
      <c r="J10" s="88"/>
      <c r="K10" s="110">
        <f t="shared" si="1"/>
      </c>
      <c r="L10" s="94" t="str">
        <f t="shared" si="2"/>
        <v>OK</v>
      </c>
      <c r="M10" s="113"/>
      <c r="N10" s="112"/>
      <c r="O10" s="112"/>
      <c r="P10" s="112"/>
      <c r="Q10" s="112"/>
    </row>
    <row r="11" spans="1:17" ht="12" customHeight="1">
      <c r="A11" s="88" t="s">
        <v>1418</v>
      </c>
      <c r="B11" s="96" t="s">
        <v>1419</v>
      </c>
      <c r="C11" s="97" t="s">
        <v>1420</v>
      </c>
      <c r="D11" s="94" t="s">
        <v>1389</v>
      </c>
      <c r="E11" s="95"/>
      <c r="F11" s="88" t="s">
        <v>1418</v>
      </c>
      <c r="G11" s="85" t="str">
        <f t="shared" si="0"/>
        <v>仰倉隆男</v>
      </c>
      <c r="H11" s="94" t="s">
        <v>1389</v>
      </c>
      <c r="I11" s="95" t="s">
        <v>303</v>
      </c>
      <c r="J11" s="88"/>
      <c r="K11" s="110">
        <f t="shared" si="1"/>
      </c>
      <c r="L11" s="94" t="str">
        <f t="shared" si="2"/>
        <v>OK</v>
      </c>
      <c r="M11" s="113"/>
      <c r="N11" s="112"/>
      <c r="O11" s="112"/>
      <c r="P11" s="112"/>
      <c r="Q11" s="112"/>
    </row>
    <row r="12" spans="1:17" ht="12" customHeight="1">
      <c r="A12" s="88" t="s">
        <v>1421</v>
      </c>
      <c r="B12" s="96" t="s">
        <v>401</v>
      </c>
      <c r="C12" s="97" t="s">
        <v>1422</v>
      </c>
      <c r="D12" s="94" t="s">
        <v>1389</v>
      </c>
      <c r="E12" s="95"/>
      <c r="F12" s="88" t="s">
        <v>1421</v>
      </c>
      <c r="G12" s="85" t="str">
        <f t="shared" si="0"/>
        <v>佐竹乗映</v>
      </c>
      <c r="H12" s="94" t="s">
        <v>1389</v>
      </c>
      <c r="I12" s="95" t="s">
        <v>303</v>
      </c>
      <c r="J12" s="88"/>
      <c r="K12" s="110">
        <f t="shared" si="1"/>
      </c>
      <c r="L12" s="94" t="str">
        <f t="shared" si="2"/>
        <v>OK</v>
      </c>
      <c r="M12" s="113"/>
      <c r="N12" s="112"/>
      <c r="O12" s="112"/>
      <c r="P12" s="112"/>
      <c r="Q12" s="112"/>
    </row>
    <row r="13" spans="1:17" ht="12" customHeight="1">
      <c r="A13" s="88" t="s">
        <v>1423</v>
      </c>
      <c r="B13" s="96" t="s">
        <v>536</v>
      </c>
      <c r="C13" s="97" t="s">
        <v>1424</v>
      </c>
      <c r="D13" s="94" t="s">
        <v>1389</v>
      </c>
      <c r="E13" s="95"/>
      <c r="F13" s="88" t="s">
        <v>1423</v>
      </c>
      <c r="G13" s="85" t="str">
        <f t="shared" si="0"/>
        <v>田中宏樹</v>
      </c>
      <c r="H13" s="94" t="s">
        <v>1389</v>
      </c>
      <c r="I13" s="95" t="s">
        <v>303</v>
      </c>
      <c r="J13" s="88"/>
      <c r="K13" s="110">
        <f t="shared" si="1"/>
      </c>
      <c r="L13" s="94" t="str">
        <f t="shared" si="2"/>
        <v>OK</v>
      </c>
      <c r="M13" s="113"/>
      <c r="N13" s="112"/>
      <c r="O13" s="112"/>
      <c r="P13" s="112"/>
      <c r="Q13" s="112"/>
    </row>
    <row r="14" spans="1:17" ht="12" customHeight="1">
      <c r="A14" s="88" t="s">
        <v>1425</v>
      </c>
      <c r="B14" s="96" t="s">
        <v>1426</v>
      </c>
      <c r="C14" s="97" t="s">
        <v>1312</v>
      </c>
      <c r="D14" s="94" t="s">
        <v>1389</v>
      </c>
      <c r="E14" s="95"/>
      <c r="F14" s="88" t="s">
        <v>1425</v>
      </c>
      <c r="G14" s="85" t="str">
        <f t="shared" si="0"/>
        <v>谷野 功</v>
      </c>
      <c r="H14" s="94" t="s">
        <v>1389</v>
      </c>
      <c r="I14" s="95" t="s">
        <v>303</v>
      </c>
      <c r="J14" s="88"/>
      <c r="K14" s="110">
        <f t="shared" si="1"/>
      </c>
      <c r="L14" s="94" t="str">
        <f t="shared" si="2"/>
        <v>OK</v>
      </c>
      <c r="M14" s="111" t="s">
        <v>431</v>
      </c>
      <c r="N14" s="112"/>
      <c r="O14" s="112"/>
      <c r="P14" s="112"/>
      <c r="Q14" s="112"/>
    </row>
    <row r="15" spans="1:17" ht="12" customHeight="1">
      <c r="A15" s="88" t="s">
        <v>1427</v>
      </c>
      <c r="B15" s="96" t="s">
        <v>611</v>
      </c>
      <c r="C15" s="97" t="s">
        <v>612</v>
      </c>
      <c r="D15" s="94" t="s">
        <v>1389</v>
      </c>
      <c r="E15" s="95"/>
      <c r="F15" s="88" t="s">
        <v>1427</v>
      </c>
      <c r="G15" s="85" t="str">
        <f t="shared" si="0"/>
        <v>津田原樹</v>
      </c>
      <c r="H15" s="94" t="s">
        <v>1389</v>
      </c>
      <c r="I15" s="95" t="s">
        <v>303</v>
      </c>
      <c r="J15" s="88"/>
      <c r="K15" s="110">
        <f t="shared" si="1"/>
      </c>
      <c r="L15" s="94" t="str">
        <f t="shared" si="2"/>
        <v>OK</v>
      </c>
      <c r="M15" s="113"/>
      <c r="N15" s="112"/>
      <c r="O15" s="112"/>
      <c r="P15" s="112"/>
      <c r="Q15" s="112"/>
    </row>
    <row r="16" spans="1:17" ht="12" customHeight="1">
      <c r="A16" s="88" t="s">
        <v>1428</v>
      </c>
      <c r="B16" s="96" t="s">
        <v>736</v>
      </c>
      <c r="C16" s="97" t="s">
        <v>1429</v>
      </c>
      <c r="D16" s="94" t="s">
        <v>1389</v>
      </c>
      <c r="E16" s="95"/>
      <c r="F16" s="88" t="s">
        <v>1428</v>
      </c>
      <c r="G16" s="85" t="str">
        <f t="shared" si="0"/>
        <v>坪田敏裕</v>
      </c>
      <c r="H16" s="94" t="s">
        <v>1389</v>
      </c>
      <c r="I16" s="95" t="s">
        <v>303</v>
      </c>
      <c r="J16" s="88"/>
      <c r="K16" s="110">
        <f t="shared" si="1"/>
      </c>
      <c r="L16" s="94" t="str">
        <f t="shared" si="2"/>
        <v>OK</v>
      </c>
      <c r="M16" s="113"/>
      <c r="N16" s="112"/>
      <c r="O16" s="112"/>
      <c r="P16" s="112"/>
      <c r="Q16" s="112"/>
    </row>
    <row r="17" spans="1:17" ht="12" customHeight="1">
      <c r="A17" s="88" t="s">
        <v>1430</v>
      </c>
      <c r="B17" s="96" t="s">
        <v>317</v>
      </c>
      <c r="C17" s="97" t="s">
        <v>1431</v>
      </c>
      <c r="D17" s="94" t="s">
        <v>1389</v>
      </c>
      <c r="E17" s="95"/>
      <c r="F17" s="88" t="s">
        <v>1430</v>
      </c>
      <c r="G17" s="85" t="str">
        <f t="shared" si="0"/>
        <v>中村和夫</v>
      </c>
      <c r="H17" s="94" t="s">
        <v>1389</v>
      </c>
      <c r="I17" s="95" t="s">
        <v>303</v>
      </c>
      <c r="J17" s="109">
        <v>1960</v>
      </c>
      <c r="K17" s="110">
        <f t="shared" si="1"/>
        <v>53</v>
      </c>
      <c r="L17" s="94" t="str">
        <f t="shared" si="2"/>
        <v>OK</v>
      </c>
      <c r="M17" s="111" t="s">
        <v>431</v>
      </c>
      <c r="N17" s="112"/>
      <c r="O17" s="112"/>
      <c r="P17" s="112"/>
      <c r="Q17" s="112"/>
    </row>
    <row r="18" spans="1:17" ht="12" customHeight="1">
      <c r="A18" s="88" t="s">
        <v>1432</v>
      </c>
      <c r="B18" s="96" t="s">
        <v>927</v>
      </c>
      <c r="C18" s="97" t="s">
        <v>1433</v>
      </c>
      <c r="D18" s="94" t="s">
        <v>1389</v>
      </c>
      <c r="E18" s="95"/>
      <c r="F18" s="88" t="s">
        <v>1432</v>
      </c>
      <c r="G18" s="85" t="str">
        <f t="shared" si="0"/>
        <v>福永有史</v>
      </c>
      <c r="H18" s="94" t="s">
        <v>1389</v>
      </c>
      <c r="I18" s="95" t="s">
        <v>303</v>
      </c>
      <c r="J18" s="88"/>
      <c r="K18" s="110">
        <f t="shared" si="1"/>
      </c>
      <c r="L18" s="94" t="str">
        <f t="shared" si="2"/>
        <v>OK</v>
      </c>
      <c r="M18" s="113"/>
      <c r="N18" s="112"/>
      <c r="O18" s="112"/>
      <c r="P18" s="112"/>
      <c r="Q18" s="112"/>
    </row>
    <row r="19" spans="1:17" ht="12" customHeight="1">
      <c r="A19" s="88" t="s">
        <v>1434</v>
      </c>
      <c r="B19" s="96" t="s">
        <v>1435</v>
      </c>
      <c r="C19" s="97" t="s">
        <v>1436</v>
      </c>
      <c r="D19" s="94" t="s">
        <v>1389</v>
      </c>
      <c r="E19" s="95"/>
      <c r="F19" s="88" t="s">
        <v>1434</v>
      </c>
      <c r="G19" s="85" t="str">
        <f t="shared" si="0"/>
        <v>浦嶋博邦</v>
      </c>
      <c r="H19" s="94" t="s">
        <v>1389</v>
      </c>
      <c r="I19" s="95" t="s">
        <v>303</v>
      </c>
      <c r="J19" s="88"/>
      <c r="K19" s="110">
        <f t="shared" si="1"/>
      </c>
      <c r="L19" s="94" t="str">
        <f t="shared" si="2"/>
        <v>OK</v>
      </c>
      <c r="M19" s="113"/>
      <c r="N19" s="112"/>
      <c r="O19" s="112"/>
      <c r="P19" s="112"/>
      <c r="Q19" s="112"/>
    </row>
    <row r="20" spans="1:17" ht="12" customHeight="1">
      <c r="A20" s="88" t="s">
        <v>1437</v>
      </c>
      <c r="B20" s="96" t="s">
        <v>1438</v>
      </c>
      <c r="C20" s="97" t="s">
        <v>1439</v>
      </c>
      <c r="D20" s="94" t="s">
        <v>1389</v>
      </c>
      <c r="E20" s="95"/>
      <c r="F20" s="88" t="s">
        <v>1437</v>
      </c>
      <c r="G20" s="85" t="str">
        <f t="shared" si="0"/>
        <v>生岩寛史</v>
      </c>
      <c r="H20" s="94" t="s">
        <v>1389</v>
      </c>
      <c r="I20" s="95" t="s">
        <v>303</v>
      </c>
      <c r="J20" s="88"/>
      <c r="K20" s="110">
        <f t="shared" si="1"/>
      </c>
      <c r="L20" s="94" t="str">
        <f t="shared" si="2"/>
        <v>OK</v>
      </c>
      <c r="M20" s="113"/>
      <c r="N20" s="112"/>
      <c r="O20" s="112"/>
      <c r="P20" s="112"/>
      <c r="Q20" s="112"/>
    </row>
    <row r="21" spans="1:17" ht="12" customHeight="1">
      <c r="A21" s="88" t="s">
        <v>1440</v>
      </c>
      <c r="B21" s="96" t="s">
        <v>1441</v>
      </c>
      <c r="C21" s="97" t="s">
        <v>1442</v>
      </c>
      <c r="D21" s="94" t="s">
        <v>1389</v>
      </c>
      <c r="E21" s="95"/>
      <c r="F21" s="88" t="s">
        <v>1440</v>
      </c>
      <c r="G21" s="85" t="str">
        <f t="shared" si="0"/>
        <v>辻本 晃</v>
      </c>
      <c r="H21" s="94" t="s">
        <v>1389</v>
      </c>
      <c r="I21" s="95" t="s">
        <v>303</v>
      </c>
      <c r="J21" s="88"/>
      <c r="K21" s="110">
        <f t="shared" si="1"/>
      </c>
      <c r="L21" s="94" t="str">
        <f t="shared" si="2"/>
        <v>OK</v>
      </c>
      <c r="M21" s="113"/>
      <c r="N21" s="112"/>
      <c r="O21" s="112"/>
      <c r="P21" s="112"/>
      <c r="Q21" s="112"/>
    </row>
    <row r="22" spans="1:17" ht="12" customHeight="1">
      <c r="A22" s="88" t="s">
        <v>1443</v>
      </c>
      <c r="B22" s="96" t="s">
        <v>1444</v>
      </c>
      <c r="C22" s="97" t="s">
        <v>1445</v>
      </c>
      <c r="D22" s="94" t="s">
        <v>1389</v>
      </c>
      <c r="E22" s="95"/>
      <c r="F22" s="88" t="s">
        <v>1443</v>
      </c>
      <c r="G22" s="85" t="str">
        <f t="shared" si="0"/>
        <v>濱田 毅</v>
      </c>
      <c r="H22" s="94" t="s">
        <v>1389</v>
      </c>
      <c r="I22" s="95" t="s">
        <v>303</v>
      </c>
      <c r="J22" s="88"/>
      <c r="K22" s="110">
        <f t="shared" si="1"/>
      </c>
      <c r="L22" s="94" t="str">
        <f t="shared" si="2"/>
        <v>OK</v>
      </c>
      <c r="M22" s="113"/>
      <c r="N22" s="112"/>
      <c r="O22" s="112"/>
      <c r="P22" s="112"/>
      <c r="Q22" s="112"/>
    </row>
    <row r="23" spans="1:17" ht="12" customHeight="1">
      <c r="A23" s="88" t="s">
        <v>1446</v>
      </c>
      <c r="B23" s="96" t="s">
        <v>1447</v>
      </c>
      <c r="C23" s="97" t="s">
        <v>1345</v>
      </c>
      <c r="D23" s="94" t="s">
        <v>1389</v>
      </c>
      <c r="E23" s="95"/>
      <c r="F23" s="88" t="s">
        <v>1446</v>
      </c>
      <c r="G23" s="85" t="str">
        <f t="shared" si="0"/>
        <v>田中 淳</v>
      </c>
      <c r="H23" s="94" t="s">
        <v>1389</v>
      </c>
      <c r="I23" s="95" t="s">
        <v>303</v>
      </c>
      <c r="J23" s="109">
        <v>1962</v>
      </c>
      <c r="K23" s="110">
        <f t="shared" si="1"/>
        <v>51</v>
      </c>
      <c r="L23" s="94" t="str">
        <f t="shared" si="2"/>
        <v>OK</v>
      </c>
      <c r="M23" s="113"/>
      <c r="N23" s="112"/>
      <c r="O23" s="112"/>
      <c r="P23" s="112"/>
      <c r="Q23" s="112"/>
    </row>
    <row r="24" spans="1:17" ht="12" customHeight="1">
      <c r="A24" s="88" t="s">
        <v>1448</v>
      </c>
      <c r="B24" s="96" t="s">
        <v>1449</v>
      </c>
      <c r="C24" s="97" t="s">
        <v>1450</v>
      </c>
      <c r="D24" s="94" t="s">
        <v>1389</v>
      </c>
      <c r="E24" s="95"/>
      <c r="F24" s="88" t="s">
        <v>1448</v>
      </c>
      <c r="G24" s="85" t="str">
        <f t="shared" si="0"/>
        <v>別宮敏朗</v>
      </c>
      <c r="H24" s="94" t="s">
        <v>1389</v>
      </c>
      <c r="I24" s="95" t="s">
        <v>303</v>
      </c>
      <c r="J24" s="88">
        <v>1947</v>
      </c>
      <c r="K24" s="110">
        <f t="shared" si="1"/>
        <v>66</v>
      </c>
      <c r="L24" s="94" t="str">
        <f t="shared" si="2"/>
        <v>OK</v>
      </c>
      <c r="M24" s="113"/>
      <c r="N24" s="112"/>
      <c r="O24" s="112"/>
      <c r="P24" s="112"/>
      <c r="Q24" s="112"/>
    </row>
    <row r="25" spans="1:17" ht="12" customHeight="1">
      <c r="A25" s="88" t="s">
        <v>1451</v>
      </c>
      <c r="B25" s="96" t="s">
        <v>1452</v>
      </c>
      <c r="C25" s="97" t="s">
        <v>1453</v>
      </c>
      <c r="D25" s="94" t="s">
        <v>1389</v>
      </c>
      <c r="E25" s="95"/>
      <c r="F25" s="88" t="s">
        <v>1451</v>
      </c>
      <c r="G25" s="85" t="str">
        <f t="shared" si="0"/>
        <v>松岡俊孝</v>
      </c>
      <c r="H25" s="94" t="s">
        <v>1389</v>
      </c>
      <c r="I25" s="95" t="s">
        <v>303</v>
      </c>
      <c r="J25" s="88"/>
      <c r="K25" s="110">
        <f t="shared" si="1"/>
      </c>
      <c r="L25" s="94" t="str">
        <f t="shared" si="2"/>
        <v>OK</v>
      </c>
      <c r="M25" s="113"/>
      <c r="N25" s="112"/>
      <c r="O25" s="112"/>
      <c r="P25" s="112"/>
      <c r="Q25" s="112"/>
    </row>
    <row r="26" spans="1:17" ht="12" customHeight="1">
      <c r="A26" s="88" t="s">
        <v>1454</v>
      </c>
      <c r="B26" s="96" t="s">
        <v>1455</v>
      </c>
      <c r="C26" s="97" t="s">
        <v>1456</v>
      </c>
      <c r="D26" s="94" t="s">
        <v>1389</v>
      </c>
      <c r="E26" s="95"/>
      <c r="F26" s="88" t="s">
        <v>1454</v>
      </c>
      <c r="G26" s="85" t="str">
        <f t="shared" si="0"/>
        <v>水谷 透</v>
      </c>
      <c r="H26" s="94" t="s">
        <v>1389</v>
      </c>
      <c r="I26" s="95" t="s">
        <v>303</v>
      </c>
      <c r="J26" s="88"/>
      <c r="K26" s="110">
        <f t="shared" si="1"/>
      </c>
      <c r="L26" s="94" t="str">
        <f t="shared" si="2"/>
        <v>OK</v>
      </c>
      <c r="M26" s="113"/>
      <c r="N26" s="112"/>
      <c r="O26" s="112"/>
      <c r="P26" s="112"/>
      <c r="Q26" s="112"/>
    </row>
    <row r="27" spans="1:17" ht="12" customHeight="1">
      <c r="A27" s="88" t="s">
        <v>1457</v>
      </c>
      <c r="B27" s="96" t="s">
        <v>1458</v>
      </c>
      <c r="C27" s="97" t="s">
        <v>1459</v>
      </c>
      <c r="D27" s="94" t="s">
        <v>1389</v>
      </c>
      <c r="E27" s="95"/>
      <c r="F27" s="88" t="s">
        <v>1457</v>
      </c>
      <c r="G27" s="85" t="str">
        <f t="shared" si="0"/>
        <v>宮本佳明</v>
      </c>
      <c r="H27" s="94" t="s">
        <v>1389</v>
      </c>
      <c r="I27" s="95" t="s">
        <v>303</v>
      </c>
      <c r="J27" s="88"/>
      <c r="K27" s="110">
        <f t="shared" si="1"/>
      </c>
      <c r="L27" s="94" t="str">
        <f t="shared" si="2"/>
        <v>OK</v>
      </c>
      <c r="M27" s="113"/>
      <c r="N27" s="112"/>
      <c r="O27" s="112"/>
      <c r="P27" s="112"/>
      <c r="Q27" s="112"/>
    </row>
    <row r="28" spans="1:17" ht="12" customHeight="1">
      <c r="A28" s="88" t="s">
        <v>1460</v>
      </c>
      <c r="B28" s="96" t="s">
        <v>1461</v>
      </c>
      <c r="C28" s="97" t="s">
        <v>1462</v>
      </c>
      <c r="D28" s="94" t="s">
        <v>1389</v>
      </c>
      <c r="E28" s="95"/>
      <c r="F28" s="88" t="s">
        <v>1460</v>
      </c>
      <c r="G28" s="85" t="str">
        <f t="shared" si="0"/>
        <v>坂口直也</v>
      </c>
      <c r="H28" s="94" t="s">
        <v>1389</v>
      </c>
      <c r="I28" s="95" t="s">
        <v>303</v>
      </c>
      <c r="J28" s="109">
        <v>1971</v>
      </c>
      <c r="K28" s="110">
        <f t="shared" si="1"/>
        <v>42</v>
      </c>
      <c r="L28" s="94" t="str">
        <f t="shared" si="2"/>
        <v>OK</v>
      </c>
      <c r="M28" s="113"/>
      <c r="N28" s="112"/>
      <c r="O28" s="112"/>
      <c r="P28" s="112"/>
      <c r="Q28" s="112"/>
    </row>
    <row r="29" spans="1:17" ht="12" customHeight="1">
      <c r="A29" s="88" t="s">
        <v>1463</v>
      </c>
      <c r="B29" s="96" t="s">
        <v>314</v>
      </c>
      <c r="C29" s="97" t="s">
        <v>1464</v>
      </c>
      <c r="D29" s="94" t="s">
        <v>1389</v>
      </c>
      <c r="E29" s="95"/>
      <c r="F29" s="88" t="s">
        <v>1463</v>
      </c>
      <c r="G29" s="85" t="str">
        <f t="shared" si="0"/>
        <v>佐藤和弘</v>
      </c>
      <c r="H29" s="94" t="s">
        <v>1389</v>
      </c>
      <c r="I29" s="95" t="s">
        <v>303</v>
      </c>
      <c r="J29" s="109"/>
      <c r="K29" s="110">
        <f t="shared" si="1"/>
      </c>
      <c r="L29" s="94" t="str">
        <f t="shared" si="2"/>
        <v>OK</v>
      </c>
      <c r="M29" s="113"/>
      <c r="N29" s="112"/>
      <c r="O29" s="112"/>
      <c r="P29" s="112"/>
      <c r="Q29" s="112"/>
    </row>
    <row r="30" spans="1:17" ht="12" customHeight="1">
      <c r="A30" s="88" t="s">
        <v>1465</v>
      </c>
      <c r="B30" s="96" t="s">
        <v>1323</v>
      </c>
      <c r="C30" s="97" t="s">
        <v>1324</v>
      </c>
      <c r="D30" s="94" t="s">
        <v>1389</v>
      </c>
      <c r="E30" s="95"/>
      <c r="F30" s="88" t="s">
        <v>1465</v>
      </c>
      <c r="G30" s="85" t="str">
        <f t="shared" si="0"/>
        <v>中田富憲</v>
      </c>
      <c r="H30" s="94" t="s">
        <v>1389</v>
      </c>
      <c r="I30" s="95" t="s">
        <v>303</v>
      </c>
      <c r="J30" s="109"/>
      <c r="K30" s="110">
        <f t="shared" si="1"/>
      </c>
      <c r="L30" s="94" t="str">
        <f t="shared" si="2"/>
        <v>OK</v>
      </c>
      <c r="M30" s="113"/>
      <c r="N30" s="112"/>
      <c r="O30" s="112"/>
      <c r="P30" s="112"/>
      <c r="Q30" s="112"/>
    </row>
    <row r="31" spans="1:17" ht="12" customHeight="1">
      <c r="A31" s="88" t="s">
        <v>1466</v>
      </c>
      <c r="B31" s="100" t="s">
        <v>1467</v>
      </c>
      <c r="C31" s="101" t="s">
        <v>1468</v>
      </c>
      <c r="D31" s="94" t="s">
        <v>1389</v>
      </c>
      <c r="E31" s="95"/>
      <c r="F31" s="88" t="s">
        <v>1466</v>
      </c>
      <c r="G31" s="85" t="str">
        <f t="shared" si="0"/>
        <v>梅田陽子</v>
      </c>
      <c r="H31" s="94" t="s">
        <v>1389</v>
      </c>
      <c r="I31" s="95" t="s">
        <v>328</v>
      </c>
      <c r="J31" s="88"/>
      <c r="K31" s="110">
        <f t="shared" si="1"/>
      </c>
      <c r="L31" s="94" t="str">
        <f t="shared" si="2"/>
        <v>OK</v>
      </c>
      <c r="M31" s="113"/>
      <c r="N31" s="112"/>
      <c r="O31" s="112"/>
      <c r="P31" s="112"/>
      <c r="Q31" s="112"/>
    </row>
    <row r="32" spans="1:17" ht="12" customHeight="1">
      <c r="A32" s="88" t="s">
        <v>1469</v>
      </c>
      <c r="B32" s="100" t="s">
        <v>427</v>
      </c>
      <c r="C32" s="101" t="s">
        <v>1470</v>
      </c>
      <c r="D32" s="94" t="s">
        <v>1389</v>
      </c>
      <c r="E32" s="95"/>
      <c r="F32" s="88" t="s">
        <v>1469</v>
      </c>
      <c r="G32" s="85" t="str">
        <f t="shared" si="0"/>
        <v>片岡すぐる</v>
      </c>
      <c r="H32" s="94" t="s">
        <v>1389</v>
      </c>
      <c r="I32" s="95" t="s">
        <v>328</v>
      </c>
      <c r="J32" s="88"/>
      <c r="K32" s="110">
        <f t="shared" si="1"/>
      </c>
      <c r="L32" s="94" t="str">
        <f t="shared" si="2"/>
        <v>OK</v>
      </c>
      <c r="M32" s="111" t="s">
        <v>431</v>
      </c>
      <c r="N32" s="112"/>
      <c r="O32" s="112"/>
      <c r="P32" s="112"/>
      <c r="Q32" s="112"/>
    </row>
    <row r="33" spans="1:17" ht="12" customHeight="1">
      <c r="A33" s="88" t="s">
        <v>1471</v>
      </c>
      <c r="B33" s="100" t="s">
        <v>638</v>
      </c>
      <c r="C33" s="101" t="s">
        <v>1472</v>
      </c>
      <c r="D33" s="94" t="s">
        <v>1389</v>
      </c>
      <c r="E33" s="95"/>
      <c r="F33" s="88" t="s">
        <v>1471</v>
      </c>
      <c r="G33" s="85" t="str">
        <f t="shared" si="0"/>
        <v>清水亜紀子</v>
      </c>
      <c r="H33" s="94" t="s">
        <v>1389</v>
      </c>
      <c r="I33" s="95" t="s">
        <v>328</v>
      </c>
      <c r="J33" s="88"/>
      <c r="K33" s="110">
        <f t="shared" si="1"/>
      </c>
      <c r="L33" s="94" t="str">
        <f t="shared" si="2"/>
        <v>OK</v>
      </c>
      <c r="M33" s="113"/>
      <c r="N33" s="112"/>
      <c r="O33" s="112"/>
      <c r="P33" s="112"/>
      <c r="Q33" s="112"/>
    </row>
    <row r="34" spans="1:17" ht="12" customHeight="1">
      <c r="A34" s="88" t="s">
        <v>1473</v>
      </c>
      <c r="B34" s="100" t="s">
        <v>553</v>
      </c>
      <c r="C34" s="101" t="s">
        <v>1474</v>
      </c>
      <c r="D34" s="94" t="s">
        <v>1389</v>
      </c>
      <c r="E34" s="95"/>
      <c r="F34" s="88" t="s">
        <v>1473</v>
      </c>
      <c r="G34" s="85" t="str">
        <f t="shared" si="0"/>
        <v>桜井美智枝</v>
      </c>
      <c r="H34" s="94" t="s">
        <v>1389</v>
      </c>
      <c r="I34" s="95" t="s">
        <v>328</v>
      </c>
      <c r="J34" s="88"/>
      <c r="K34" s="110">
        <f t="shared" si="1"/>
      </c>
      <c r="L34" s="94" t="str">
        <f t="shared" si="2"/>
        <v>OK</v>
      </c>
      <c r="M34" s="113"/>
      <c r="N34" s="112"/>
      <c r="O34" s="112"/>
      <c r="P34" s="112"/>
      <c r="Q34" s="112"/>
    </row>
    <row r="35" spans="1:17" ht="12" customHeight="1">
      <c r="A35" s="88" t="s">
        <v>1475</v>
      </c>
      <c r="B35" s="100" t="s">
        <v>623</v>
      </c>
      <c r="C35" s="101" t="s">
        <v>1476</v>
      </c>
      <c r="D35" s="94" t="s">
        <v>1389</v>
      </c>
      <c r="E35" s="95"/>
      <c r="F35" s="88" t="s">
        <v>1475</v>
      </c>
      <c r="G35" s="85" t="str">
        <f t="shared" si="0"/>
        <v>鈴木春美</v>
      </c>
      <c r="H35" s="94" t="s">
        <v>1389</v>
      </c>
      <c r="I35" s="95" t="s">
        <v>328</v>
      </c>
      <c r="J35" s="88"/>
      <c r="K35" s="110">
        <f t="shared" si="1"/>
      </c>
      <c r="L35" s="94" t="str">
        <f aca="true" t="shared" si="3" ref="L35:L71">IF(G35="","",IF(COUNTIF($G$3:$G$613,G35)&gt;1,"2重登録","OK"))</f>
        <v>OK</v>
      </c>
      <c r="M35" s="111" t="s">
        <v>431</v>
      </c>
      <c r="N35" s="112"/>
      <c r="O35" s="112"/>
      <c r="P35" s="112"/>
      <c r="Q35" s="112"/>
    </row>
    <row r="36" spans="1:17" ht="12" customHeight="1">
      <c r="A36" s="88" t="s">
        <v>1477</v>
      </c>
      <c r="B36" s="100" t="s">
        <v>611</v>
      </c>
      <c r="C36" s="101" t="s">
        <v>668</v>
      </c>
      <c r="D36" s="94" t="s">
        <v>1389</v>
      </c>
      <c r="E36" s="95"/>
      <c r="F36" s="88" t="s">
        <v>1477</v>
      </c>
      <c r="G36" s="85" t="str">
        <f t="shared" si="0"/>
        <v>津田伸子</v>
      </c>
      <c r="H36" s="94" t="s">
        <v>1389</v>
      </c>
      <c r="I36" s="95" t="s">
        <v>328</v>
      </c>
      <c r="J36" s="88"/>
      <c r="K36" s="110">
        <f t="shared" si="1"/>
      </c>
      <c r="L36" s="94" t="str">
        <f t="shared" si="3"/>
        <v>OK</v>
      </c>
      <c r="M36" s="113"/>
      <c r="N36" s="112"/>
      <c r="O36" s="112"/>
      <c r="P36" s="112"/>
      <c r="Q36" s="112"/>
    </row>
    <row r="37" spans="1:17" ht="12" customHeight="1">
      <c r="A37" s="88" t="s">
        <v>1478</v>
      </c>
      <c r="B37" s="100" t="s">
        <v>1352</v>
      </c>
      <c r="C37" s="101" t="s">
        <v>1353</v>
      </c>
      <c r="D37" s="94" t="s">
        <v>1389</v>
      </c>
      <c r="E37" s="95"/>
      <c r="F37" s="88" t="s">
        <v>1478</v>
      </c>
      <c r="G37" s="85" t="str">
        <f t="shared" si="0"/>
        <v>植垣貴美子</v>
      </c>
      <c r="H37" s="94" t="s">
        <v>1389</v>
      </c>
      <c r="I37" s="95" t="s">
        <v>328</v>
      </c>
      <c r="J37" s="88"/>
      <c r="K37" s="110">
        <f t="shared" si="1"/>
      </c>
      <c r="L37" s="94" t="str">
        <f t="shared" si="3"/>
        <v>OK</v>
      </c>
      <c r="M37" s="113"/>
      <c r="N37" s="112"/>
      <c r="O37" s="112"/>
      <c r="P37" s="112"/>
      <c r="Q37" s="112"/>
    </row>
    <row r="38" spans="1:17" ht="12" customHeight="1">
      <c r="A38" s="88" t="s">
        <v>1479</v>
      </c>
      <c r="B38" s="100" t="s">
        <v>418</v>
      </c>
      <c r="C38" s="101" t="s">
        <v>1480</v>
      </c>
      <c r="D38" s="94" t="s">
        <v>1389</v>
      </c>
      <c r="E38" s="95"/>
      <c r="F38" s="88" t="s">
        <v>1479</v>
      </c>
      <c r="G38" s="85" t="str">
        <f t="shared" si="0"/>
        <v>藤原真紀子</v>
      </c>
      <c r="H38" s="94" t="s">
        <v>1389</v>
      </c>
      <c r="I38" s="95" t="s">
        <v>328</v>
      </c>
      <c r="J38" s="88"/>
      <c r="K38" s="110">
        <f t="shared" si="1"/>
      </c>
      <c r="L38" s="94" t="str">
        <f t="shared" si="3"/>
        <v>OK</v>
      </c>
      <c r="M38" s="111" t="s">
        <v>431</v>
      </c>
      <c r="N38" s="112"/>
      <c r="O38" s="112"/>
      <c r="P38" s="112"/>
      <c r="Q38" s="112"/>
    </row>
    <row r="39" spans="1:17" ht="12" customHeight="1">
      <c r="A39" s="88" t="s">
        <v>1481</v>
      </c>
      <c r="B39" s="100" t="s">
        <v>1126</v>
      </c>
      <c r="C39" s="101" t="s">
        <v>803</v>
      </c>
      <c r="D39" s="94" t="s">
        <v>1389</v>
      </c>
      <c r="E39" s="95"/>
      <c r="F39" s="88" t="s">
        <v>1481</v>
      </c>
      <c r="G39" s="85" t="str">
        <f t="shared" si="0"/>
        <v>松田順子</v>
      </c>
      <c r="H39" s="94" t="s">
        <v>1389</v>
      </c>
      <c r="I39" s="95" t="s">
        <v>328</v>
      </c>
      <c r="J39" s="88"/>
      <c r="K39" s="110">
        <f t="shared" si="1"/>
      </c>
      <c r="L39" s="94" t="str">
        <f t="shared" si="3"/>
        <v>OK</v>
      </c>
      <c r="M39" s="111" t="s">
        <v>431</v>
      </c>
      <c r="N39" s="112"/>
      <c r="O39" s="112"/>
      <c r="P39" s="112"/>
      <c r="Q39" s="112"/>
    </row>
    <row r="40" spans="1:17" ht="12" customHeight="1">
      <c r="A40" s="88" t="s">
        <v>1482</v>
      </c>
      <c r="B40" s="102" t="s">
        <v>1483</v>
      </c>
      <c r="C40" s="103" t="s">
        <v>1484</v>
      </c>
      <c r="D40" s="94" t="s">
        <v>1389</v>
      </c>
      <c r="E40" s="95"/>
      <c r="F40" s="88" t="s">
        <v>1482</v>
      </c>
      <c r="G40" s="85" t="str">
        <f t="shared" si="0"/>
        <v>更家真佐子</v>
      </c>
      <c r="H40" s="94" t="s">
        <v>1389</v>
      </c>
      <c r="I40" s="95" t="s">
        <v>328</v>
      </c>
      <c r="J40" s="88"/>
      <c r="K40" s="110">
        <f t="shared" si="1"/>
      </c>
      <c r="L40" s="94" t="str">
        <f t="shared" si="3"/>
        <v>OK</v>
      </c>
      <c r="M40" s="113"/>
      <c r="N40" s="112"/>
      <c r="O40" s="112"/>
      <c r="P40" s="112"/>
      <c r="Q40" s="112"/>
    </row>
    <row r="41" spans="1:17" ht="12" customHeight="1">
      <c r="A41" s="88" t="s">
        <v>1485</v>
      </c>
      <c r="B41" s="104" t="s">
        <v>536</v>
      </c>
      <c r="C41" s="105" t="s">
        <v>1486</v>
      </c>
      <c r="D41" s="94" t="s">
        <v>1389</v>
      </c>
      <c r="E41" s="95"/>
      <c r="F41" s="88" t="s">
        <v>1485</v>
      </c>
      <c r="G41" s="85" t="str">
        <f t="shared" si="0"/>
        <v>田中和幸</v>
      </c>
      <c r="H41" s="94" t="s">
        <v>1389</v>
      </c>
      <c r="I41" s="95" t="s">
        <v>303</v>
      </c>
      <c r="J41" s="88">
        <v>1965</v>
      </c>
      <c r="K41" s="110">
        <f t="shared" si="1"/>
        <v>48</v>
      </c>
      <c r="L41" s="94" t="str">
        <f t="shared" si="3"/>
        <v>OK</v>
      </c>
      <c r="M41" s="113"/>
      <c r="N41" s="112"/>
      <c r="O41" s="112"/>
      <c r="P41" s="112"/>
      <c r="Q41" s="112"/>
    </row>
    <row r="42" spans="1:17" ht="12" customHeight="1">
      <c r="A42" s="88"/>
      <c r="B42" s="104"/>
      <c r="C42" s="105"/>
      <c r="D42" s="94"/>
      <c r="E42" s="95"/>
      <c r="F42" s="88"/>
      <c r="H42" s="94"/>
      <c r="I42" s="95"/>
      <c r="J42" s="88"/>
      <c r="K42" s="110"/>
      <c r="L42" s="94">
        <f t="shared" si="3"/>
      </c>
      <c r="M42" s="113"/>
      <c r="N42" s="112"/>
      <c r="O42" s="112"/>
      <c r="P42" s="112"/>
      <c r="Q42" s="112"/>
    </row>
    <row r="43" spans="1:17" ht="12" customHeight="1">
      <c r="A43" s="88"/>
      <c r="B43" s="104"/>
      <c r="C43" s="105"/>
      <c r="D43" s="94"/>
      <c r="E43" s="95"/>
      <c r="F43" s="88"/>
      <c r="H43" s="94"/>
      <c r="I43" s="95"/>
      <c r="J43" s="88"/>
      <c r="K43" s="110"/>
      <c r="L43" s="94">
        <f t="shared" si="3"/>
      </c>
      <c r="M43" s="113"/>
      <c r="N43" s="112"/>
      <c r="O43" s="112"/>
      <c r="P43" s="112"/>
      <c r="Q43" s="112"/>
    </row>
    <row r="44" spans="1:17" ht="12" customHeight="1">
      <c r="A44" s="88"/>
      <c r="B44" s="104"/>
      <c r="C44" s="105"/>
      <c r="D44" s="94"/>
      <c r="E44" s="95"/>
      <c r="F44" s="88"/>
      <c r="H44" s="94"/>
      <c r="I44" s="95"/>
      <c r="J44" s="88"/>
      <c r="K44" s="110"/>
      <c r="L44" s="94">
        <f t="shared" si="3"/>
      </c>
      <c r="M44" s="113"/>
      <c r="N44" s="112"/>
      <c r="O44" s="112"/>
      <c r="P44" s="112"/>
      <c r="Q44" s="112"/>
    </row>
    <row r="45" spans="1:17" ht="12" customHeight="1">
      <c r="A45" s="88"/>
      <c r="B45" s="104"/>
      <c r="C45" s="105"/>
      <c r="D45" s="94"/>
      <c r="E45" s="95"/>
      <c r="F45" s="88"/>
      <c r="H45" s="94"/>
      <c r="I45" s="95"/>
      <c r="J45" s="88"/>
      <c r="K45" s="110"/>
      <c r="L45" s="94">
        <f t="shared" si="3"/>
      </c>
      <c r="M45" s="113"/>
      <c r="N45" s="112"/>
      <c r="O45" s="112"/>
      <c r="P45" s="112"/>
      <c r="Q45" s="112"/>
    </row>
    <row r="46" spans="1:17" ht="12" customHeight="1">
      <c r="A46" s="88"/>
      <c r="B46" s="104"/>
      <c r="C46" s="105"/>
      <c r="D46" s="94"/>
      <c r="E46" s="95"/>
      <c r="F46" s="88"/>
      <c r="H46" s="94"/>
      <c r="I46" s="95"/>
      <c r="J46" s="88"/>
      <c r="K46" s="110"/>
      <c r="L46" s="94">
        <f t="shared" si="3"/>
      </c>
      <c r="M46" s="113"/>
      <c r="N46" s="112"/>
      <c r="O46" s="112"/>
      <c r="P46" s="112"/>
      <c r="Q46" s="112"/>
    </row>
    <row r="47" spans="1:17" ht="12" customHeight="1">
      <c r="A47" s="88"/>
      <c r="B47" s="104"/>
      <c r="C47" s="105"/>
      <c r="D47" s="94"/>
      <c r="E47" s="95"/>
      <c r="F47" s="88"/>
      <c r="H47" s="94"/>
      <c r="I47" s="95"/>
      <c r="J47" s="88"/>
      <c r="K47" s="110"/>
      <c r="L47" s="94">
        <f t="shared" si="3"/>
      </c>
      <c r="M47" s="113"/>
      <c r="N47" s="112"/>
      <c r="O47" s="112"/>
      <c r="P47" s="112"/>
      <c r="Q47" s="112"/>
    </row>
    <row r="48" spans="1:17" ht="12" customHeight="1">
      <c r="A48" s="88"/>
      <c r="B48" s="104"/>
      <c r="C48" s="105"/>
      <c r="D48" s="94"/>
      <c r="E48" s="95"/>
      <c r="F48" s="88"/>
      <c r="H48" s="94"/>
      <c r="I48" s="95"/>
      <c r="J48" s="88"/>
      <c r="K48" s="110"/>
      <c r="L48" s="94">
        <f t="shared" si="3"/>
      </c>
      <c r="M48" s="113"/>
      <c r="N48" s="112"/>
      <c r="O48" s="112"/>
      <c r="P48" s="112"/>
      <c r="Q48" s="112"/>
    </row>
    <row r="49" spans="1:17" ht="12" customHeight="1">
      <c r="A49" s="88"/>
      <c r="B49" s="104"/>
      <c r="C49" s="105"/>
      <c r="D49" s="94"/>
      <c r="E49" s="95"/>
      <c r="F49" s="88"/>
      <c r="H49" s="94"/>
      <c r="I49" s="95"/>
      <c r="J49" s="88"/>
      <c r="K49" s="110"/>
      <c r="L49" s="94">
        <f t="shared" si="3"/>
      </c>
      <c r="M49" s="113"/>
      <c r="N49" s="112"/>
      <c r="O49" s="112"/>
      <c r="P49" s="112"/>
      <c r="Q49" s="112"/>
    </row>
    <row r="50" spans="1:17" ht="12" customHeight="1">
      <c r="A50" s="88"/>
      <c r="B50" s="104"/>
      <c r="C50" s="105"/>
      <c r="D50" s="94"/>
      <c r="E50" s="95"/>
      <c r="F50" s="88"/>
      <c r="H50" s="94"/>
      <c r="I50" s="95"/>
      <c r="J50" s="88"/>
      <c r="K50" s="110"/>
      <c r="L50" s="94">
        <f t="shared" si="3"/>
      </c>
      <c r="M50" s="113"/>
      <c r="N50" s="112"/>
      <c r="O50" s="112"/>
      <c r="P50" s="112"/>
      <c r="Q50" s="112"/>
    </row>
    <row r="51" spans="1:17" ht="12" customHeight="1">
      <c r="A51" s="88"/>
      <c r="B51" s="104"/>
      <c r="C51" s="105"/>
      <c r="D51" s="94"/>
      <c r="E51" s="95"/>
      <c r="F51" s="88"/>
      <c r="H51" s="94"/>
      <c r="I51" s="95"/>
      <c r="J51" s="88"/>
      <c r="K51" s="110"/>
      <c r="L51" s="94">
        <f t="shared" si="3"/>
      </c>
      <c r="M51" s="113"/>
      <c r="N51" s="112"/>
      <c r="O51" s="112"/>
      <c r="P51" s="112"/>
      <c r="Q51" s="112"/>
    </row>
    <row r="52" spans="1:17" ht="12" customHeight="1">
      <c r="A52" s="88"/>
      <c r="B52" s="104"/>
      <c r="C52" s="105"/>
      <c r="D52" s="94"/>
      <c r="E52" s="95"/>
      <c r="F52" s="88"/>
      <c r="H52" s="94"/>
      <c r="I52" s="95"/>
      <c r="J52" s="88"/>
      <c r="K52" s="110"/>
      <c r="L52" s="94">
        <f t="shared" si="3"/>
      </c>
      <c r="M52" s="113"/>
      <c r="N52" s="112"/>
      <c r="O52" s="112"/>
      <c r="P52" s="112"/>
      <c r="Q52" s="112"/>
    </row>
    <row r="53" spans="1:17" ht="12" customHeight="1">
      <c r="A53" s="88"/>
      <c r="B53" s="104"/>
      <c r="C53" s="105"/>
      <c r="D53" s="94"/>
      <c r="E53" s="95"/>
      <c r="F53" s="88"/>
      <c r="H53" s="94"/>
      <c r="I53" s="95"/>
      <c r="J53" s="88"/>
      <c r="K53" s="110"/>
      <c r="L53" s="94">
        <f t="shared" si="3"/>
      </c>
      <c r="M53" s="113"/>
      <c r="N53" s="112"/>
      <c r="O53" s="112"/>
      <c r="P53" s="112"/>
      <c r="Q53" s="112"/>
    </row>
    <row r="54" spans="1:17" ht="12" customHeight="1">
      <c r="A54" s="88"/>
      <c r="B54" s="104"/>
      <c r="C54" s="105"/>
      <c r="D54" s="94"/>
      <c r="E54" s="95"/>
      <c r="F54" s="88"/>
      <c r="H54" s="94"/>
      <c r="I54" s="95"/>
      <c r="J54" s="88"/>
      <c r="K54" s="110"/>
      <c r="L54" s="94">
        <f t="shared" si="3"/>
      </c>
      <c r="M54" s="113"/>
      <c r="N54" s="112"/>
      <c r="O54" s="112"/>
      <c r="P54" s="112"/>
      <c r="Q54" s="112"/>
    </row>
    <row r="55" spans="1:17" ht="12" customHeight="1">
      <c r="A55" s="88"/>
      <c r="B55" s="104"/>
      <c r="C55" s="105"/>
      <c r="D55" s="94"/>
      <c r="E55" s="95"/>
      <c r="F55" s="88"/>
      <c r="H55" s="94"/>
      <c r="I55" s="95"/>
      <c r="J55" s="88"/>
      <c r="K55" s="110"/>
      <c r="L55" s="94">
        <f t="shared" si="3"/>
      </c>
      <c r="M55" s="113"/>
      <c r="N55" s="112"/>
      <c r="O55" s="112"/>
      <c r="P55" s="112"/>
      <c r="Q55" s="112"/>
    </row>
    <row r="56" spans="1:17" ht="12" customHeight="1">
      <c r="A56" s="88"/>
      <c r="B56" s="104"/>
      <c r="C56" s="105"/>
      <c r="D56" s="94"/>
      <c r="E56" s="95"/>
      <c r="F56" s="88"/>
      <c r="H56" s="94"/>
      <c r="I56" s="95"/>
      <c r="J56" s="88"/>
      <c r="K56" s="110"/>
      <c r="L56" s="94">
        <f t="shared" si="3"/>
      </c>
      <c r="M56" s="113"/>
      <c r="N56" s="112"/>
      <c r="O56" s="112"/>
      <c r="P56" s="112"/>
      <c r="Q56" s="112"/>
    </row>
    <row r="57" spans="1:17" ht="12" customHeight="1">
      <c r="A57" s="88"/>
      <c r="B57" s="104"/>
      <c r="C57" s="105"/>
      <c r="D57" s="94"/>
      <c r="E57" s="95"/>
      <c r="F57" s="88"/>
      <c r="H57" s="94"/>
      <c r="I57" s="95"/>
      <c r="J57" s="88"/>
      <c r="K57" s="110"/>
      <c r="L57" s="94">
        <f t="shared" si="3"/>
      </c>
      <c r="M57" s="113"/>
      <c r="N57" s="112"/>
      <c r="O57" s="112"/>
      <c r="P57" s="112"/>
      <c r="Q57" s="112"/>
    </row>
    <row r="58" spans="1:17" ht="12" customHeight="1">
      <c r="A58" s="88"/>
      <c r="B58" s="104"/>
      <c r="C58" s="105"/>
      <c r="D58" s="94"/>
      <c r="E58" s="95"/>
      <c r="F58" s="88"/>
      <c r="H58" s="94"/>
      <c r="I58" s="95"/>
      <c r="J58" s="88"/>
      <c r="K58" s="110"/>
      <c r="L58" s="94">
        <f t="shared" si="3"/>
      </c>
      <c r="M58" s="113"/>
      <c r="N58" s="112"/>
      <c r="O58" s="112"/>
      <c r="P58" s="112"/>
      <c r="Q58" s="112"/>
    </row>
    <row r="59" spans="1:17" ht="12" customHeight="1">
      <c r="A59" s="88"/>
      <c r="B59" s="104"/>
      <c r="C59" s="105"/>
      <c r="D59" s="94"/>
      <c r="E59" s="95"/>
      <c r="F59" s="88"/>
      <c r="H59" s="94"/>
      <c r="I59" s="95"/>
      <c r="J59" s="88"/>
      <c r="K59" s="110"/>
      <c r="L59" s="94">
        <f t="shared" si="3"/>
      </c>
      <c r="M59" s="113"/>
      <c r="N59" s="112"/>
      <c r="O59" s="112"/>
      <c r="P59" s="112"/>
      <c r="Q59" s="112"/>
    </row>
    <row r="60" spans="1:17" ht="12" customHeight="1">
      <c r="A60" s="88"/>
      <c r="B60" s="104"/>
      <c r="C60" s="105"/>
      <c r="D60" s="94"/>
      <c r="E60" s="95"/>
      <c r="F60" s="88"/>
      <c r="H60" s="94"/>
      <c r="I60" s="95"/>
      <c r="J60" s="88"/>
      <c r="K60" s="110"/>
      <c r="L60" s="94">
        <f t="shared" si="3"/>
      </c>
      <c r="M60" s="113"/>
      <c r="N60" s="112"/>
      <c r="O60" s="112"/>
      <c r="P60" s="112"/>
      <c r="Q60" s="112"/>
    </row>
    <row r="61" spans="1:17" ht="12" customHeight="1">
      <c r="A61" s="88"/>
      <c r="B61" s="104"/>
      <c r="C61" s="105"/>
      <c r="D61" s="94"/>
      <c r="E61" s="95"/>
      <c r="F61" s="88"/>
      <c r="H61" s="94"/>
      <c r="I61" s="95"/>
      <c r="J61" s="88"/>
      <c r="K61" s="110"/>
      <c r="L61" s="94">
        <f t="shared" si="3"/>
      </c>
      <c r="M61" s="113"/>
      <c r="N61" s="112"/>
      <c r="O61" s="112"/>
      <c r="P61" s="112"/>
      <c r="Q61" s="112"/>
    </row>
    <row r="62" spans="1:17" ht="12" customHeight="1">
      <c r="A62" s="88"/>
      <c r="B62" s="104"/>
      <c r="C62" s="105"/>
      <c r="D62" s="94"/>
      <c r="E62" s="95"/>
      <c r="F62" s="88"/>
      <c r="H62" s="94"/>
      <c r="I62" s="95"/>
      <c r="J62" s="88"/>
      <c r="K62" s="110"/>
      <c r="L62" s="94">
        <f t="shared" si="3"/>
      </c>
      <c r="M62" s="113"/>
      <c r="N62" s="112"/>
      <c r="O62" s="112"/>
      <c r="P62" s="112"/>
      <c r="Q62" s="112"/>
    </row>
    <row r="63" spans="1:17" ht="12" customHeight="1">
      <c r="A63" s="88"/>
      <c r="B63" s="104"/>
      <c r="C63" s="105"/>
      <c r="D63" s="94"/>
      <c r="E63" s="95"/>
      <c r="F63" s="88"/>
      <c r="H63" s="94"/>
      <c r="I63" s="95"/>
      <c r="J63" s="88"/>
      <c r="K63" s="110"/>
      <c r="L63" s="94">
        <f t="shared" si="3"/>
      </c>
      <c r="M63" s="113"/>
      <c r="N63" s="112"/>
      <c r="O63" s="112"/>
      <c r="P63" s="112"/>
      <c r="Q63" s="112"/>
    </row>
    <row r="64" spans="1:17" ht="13.5">
      <c r="A64" s="94"/>
      <c r="B64" s="87"/>
      <c r="C64" s="87"/>
      <c r="D64" s="87"/>
      <c r="F64" s="94"/>
      <c r="G64" s="106"/>
      <c r="H64" s="107"/>
      <c r="I64" s="107"/>
      <c r="J64" s="114"/>
      <c r="K64" s="114"/>
      <c r="L64" s="94">
        <f t="shared" si="3"/>
      </c>
      <c r="N64" s="89"/>
      <c r="O64" s="89"/>
      <c r="P64" s="89"/>
      <c r="Q64" s="89"/>
    </row>
    <row r="65" spans="1:17" ht="13.5">
      <c r="A65" s="94"/>
      <c r="B65" s="87"/>
      <c r="C65" s="87"/>
      <c r="D65" s="87"/>
      <c r="F65" s="94"/>
      <c r="G65" s="106"/>
      <c r="H65" s="107"/>
      <c r="I65" s="107"/>
      <c r="J65" s="114"/>
      <c r="K65" s="114"/>
      <c r="L65" s="94">
        <f t="shared" si="3"/>
      </c>
      <c r="N65" s="89"/>
      <c r="O65" s="89"/>
      <c r="P65" s="89"/>
      <c r="Q65" s="89"/>
    </row>
    <row r="66" spans="1:17" ht="13.5">
      <c r="A66" s="94"/>
      <c r="B66" s="87"/>
      <c r="C66" s="87"/>
      <c r="D66" s="87"/>
      <c r="F66" s="94"/>
      <c r="G66" s="106"/>
      <c r="H66" s="107"/>
      <c r="I66" s="107"/>
      <c r="J66" s="114"/>
      <c r="K66" s="114"/>
      <c r="L66" s="94">
        <f t="shared" si="3"/>
      </c>
      <c r="N66" s="89"/>
      <c r="O66" s="89"/>
      <c r="P66" s="89"/>
      <c r="Q66" s="89"/>
    </row>
    <row r="67" spans="1:17" ht="13.5">
      <c r="A67" s="94"/>
      <c r="B67" s="87"/>
      <c r="C67" s="87"/>
      <c r="D67" s="87"/>
      <c r="F67" s="94"/>
      <c r="G67" s="106"/>
      <c r="H67" s="107"/>
      <c r="I67" s="107"/>
      <c r="J67" s="114"/>
      <c r="K67" s="114"/>
      <c r="L67" s="94">
        <f t="shared" si="3"/>
      </c>
      <c r="N67" s="89"/>
      <c r="O67" s="89"/>
      <c r="P67" s="89"/>
      <c r="Q67" s="89"/>
    </row>
    <row r="68" spans="1:17" ht="13.5">
      <c r="A68" s="94"/>
      <c r="B68" s="87"/>
      <c r="C68" s="87"/>
      <c r="D68" s="87"/>
      <c r="F68" s="94"/>
      <c r="G68" s="106"/>
      <c r="H68" s="107"/>
      <c r="I68" s="107"/>
      <c r="J68" s="114"/>
      <c r="K68" s="114"/>
      <c r="L68" s="94">
        <f t="shared" si="3"/>
      </c>
      <c r="N68" s="89"/>
      <c r="O68" s="89"/>
      <c r="P68" s="89"/>
      <c r="Q68" s="89"/>
    </row>
    <row r="69" spans="1:17" ht="13.5">
      <c r="A69" s="94"/>
      <c r="B69" s="87"/>
      <c r="C69" s="87"/>
      <c r="D69" s="87"/>
      <c r="F69" s="94"/>
      <c r="G69" s="106"/>
      <c r="H69" s="107"/>
      <c r="I69" s="107"/>
      <c r="J69" s="114"/>
      <c r="K69" s="114"/>
      <c r="L69" s="94">
        <f t="shared" si="3"/>
      </c>
      <c r="N69" s="89"/>
      <c r="O69" s="89"/>
      <c r="P69" s="89"/>
      <c r="Q69" s="89"/>
    </row>
    <row r="70" spans="1:17" ht="13.5">
      <c r="A70" s="94"/>
      <c r="B70" s="87"/>
      <c r="C70" s="87"/>
      <c r="D70" s="87"/>
      <c r="F70" s="94"/>
      <c r="G70" s="106"/>
      <c r="H70" s="107"/>
      <c r="I70" s="107"/>
      <c r="J70" s="114"/>
      <c r="K70" s="114"/>
      <c r="L70" s="94">
        <f t="shared" si="3"/>
      </c>
      <c r="N70" s="89"/>
      <c r="O70" s="89"/>
      <c r="P70" s="89"/>
      <c r="Q70" s="89"/>
    </row>
    <row r="71" spans="1:17" ht="13.5">
      <c r="A71" s="94"/>
      <c r="B71" s="87"/>
      <c r="C71" s="87"/>
      <c r="D71" s="87"/>
      <c r="F71" s="94"/>
      <c r="G71" s="106"/>
      <c r="H71" s="107"/>
      <c r="I71" s="107"/>
      <c r="J71" s="114"/>
      <c r="K71" s="114"/>
      <c r="L71" s="94">
        <f t="shared" si="3"/>
      </c>
      <c r="N71" s="89"/>
      <c r="O71" s="89"/>
      <c r="P71" s="89"/>
      <c r="Q71" s="89"/>
    </row>
    <row r="72" spans="1:17" ht="13.5">
      <c r="A72" s="94"/>
      <c r="B72" s="87"/>
      <c r="C72" s="87"/>
      <c r="D72" s="87"/>
      <c r="F72" s="94"/>
      <c r="G72" s="85" t="s">
        <v>1390</v>
      </c>
      <c r="H72" s="85" t="s">
        <v>1391</v>
      </c>
      <c r="I72" s="94"/>
      <c r="J72" s="114"/>
      <c r="K72" s="114"/>
      <c r="L72" s="94"/>
      <c r="N72" s="89"/>
      <c r="O72" s="89"/>
      <c r="P72" s="89"/>
      <c r="Q72" s="89"/>
    </row>
    <row r="73" spans="1:17" ht="13.5">
      <c r="A73" s="94"/>
      <c r="B73" s="87"/>
      <c r="C73" s="87"/>
      <c r="D73" s="87"/>
      <c r="F73" s="94">
        <f>A73</f>
        <v>0</v>
      </c>
      <c r="G73" s="90">
        <f>COUNTIF(M$75:M$110,"東近江市")</f>
        <v>2</v>
      </c>
      <c r="H73" s="91">
        <f>(G73/RIGHT(F111,2))</f>
        <v>0.05405405405405406</v>
      </c>
      <c r="I73" s="94"/>
      <c r="J73" s="114"/>
      <c r="K73" s="114"/>
      <c r="L73" s="94"/>
      <c r="N73" s="89"/>
      <c r="O73" s="89"/>
      <c r="P73" s="89"/>
      <c r="Q73" s="89"/>
    </row>
    <row r="74" spans="1:17" s="81" customFormat="1" ht="13.5">
      <c r="A74" s="106"/>
      <c r="B74" s="787" t="s">
        <v>1487</v>
      </c>
      <c r="C74" s="787"/>
      <c r="D74" s="115"/>
      <c r="E74" s="115"/>
      <c r="F74" s="116"/>
      <c r="G74" s="106" t="s">
        <v>357</v>
      </c>
      <c r="H74" s="115"/>
      <c r="I74" s="115"/>
      <c r="J74" s="124"/>
      <c r="K74" s="125"/>
      <c r="L74" s="126" t="str">
        <f>IF(G74="","",IF(COUNTIF($G$3:$G$613,G74)&gt;1,"2重登録","OK"))</f>
        <v>OK</v>
      </c>
      <c r="M74" s="106"/>
      <c r="N74" s="115"/>
      <c r="O74" s="115"/>
      <c r="P74" s="115"/>
      <c r="Q74" s="115"/>
    </row>
    <row r="75" spans="1:17" ht="13.5">
      <c r="A75" s="117" t="s">
        <v>1488</v>
      </c>
      <c r="B75" s="117" t="s">
        <v>355</v>
      </c>
      <c r="C75" s="117" t="s">
        <v>356</v>
      </c>
      <c r="D75" s="117" t="s">
        <v>357</v>
      </c>
      <c r="E75" s="118"/>
      <c r="F75" s="94" t="str">
        <f aca="true" t="shared" si="4" ref="F75:F112">A75</f>
        <v>B01</v>
      </c>
      <c r="G75" s="85" t="str">
        <f aca="true" t="shared" si="5" ref="G75:G112">B75&amp;C75</f>
        <v>池端誠治</v>
      </c>
      <c r="H75" s="117" t="s">
        <v>357</v>
      </c>
      <c r="I75" s="94" t="s">
        <v>303</v>
      </c>
      <c r="J75" s="88">
        <v>1972</v>
      </c>
      <c r="K75" s="110">
        <f aca="true" t="shared" si="6" ref="K75:K112">IF(J75="","",(2013-J75))</f>
        <v>41</v>
      </c>
      <c r="L75" s="94" t="str">
        <f aca="true" t="shared" si="7" ref="L75:L112">IF(G75="","",IF(COUNTIF($G$3:$G$445,G75)&gt;1,"2重登録","OK"))</f>
        <v>OK</v>
      </c>
      <c r="M75" s="88" t="s">
        <v>304</v>
      </c>
      <c r="N75" s="112"/>
      <c r="O75" s="112"/>
      <c r="P75" s="112"/>
      <c r="Q75" s="112"/>
    </row>
    <row r="76" spans="1:17" ht="13.5">
      <c r="A76" s="117" t="s">
        <v>1489</v>
      </c>
      <c r="B76" s="117" t="s">
        <v>362</v>
      </c>
      <c r="C76" s="117" t="s">
        <v>363</v>
      </c>
      <c r="D76" s="117" t="s">
        <v>357</v>
      </c>
      <c r="E76" s="118"/>
      <c r="F76" s="94" t="str">
        <f t="shared" si="4"/>
        <v>B02</v>
      </c>
      <c r="G76" s="85" t="str">
        <f t="shared" si="5"/>
        <v>佐野望</v>
      </c>
      <c r="H76" s="117" t="s">
        <v>357</v>
      </c>
      <c r="I76" s="94" t="s">
        <v>303</v>
      </c>
      <c r="J76" s="88">
        <v>1982</v>
      </c>
      <c r="K76" s="110">
        <f t="shared" si="6"/>
        <v>31</v>
      </c>
      <c r="L76" s="94" t="str">
        <f t="shared" si="7"/>
        <v>OK</v>
      </c>
      <c r="M76" s="88" t="s">
        <v>304</v>
      </c>
      <c r="N76" s="112"/>
      <c r="O76" s="112"/>
      <c r="P76" s="112"/>
      <c r="Q76" s="112"/>
    </row>
    <row r="77" spans="1:17" ht="13.5">
      <c r="A77" s="117" t="s">
        <v>1490</v>
      </c>
      <c r="B77" s="117" t="s">
        <v>1491</v>
      </c>
      <c r="C77" s="117" t="s">
        <v>1492</v>
      </c>
      <c r="D77" s="117" t="s">
        <v>357</v>
      </c>
      <c r="E77" s="118"/>
      <c r="F77" s="94" t="str">
        <f t="shared" si="4"/>
        <v>B03</v>
      </c>
      <c r="G77" s="85" t="str">
        <f t="shared" si="5"/>
        <v>荻野義之</v>
      </c>
      <c r="H77" s="117" t="s">
        <v>357</v>
      </c>
      <c r="I77" s="94" t="s">
        <v>303</v>
      </c>
      <c r="J77" s="88">
        <v>1983</v>
      </c>
      <c r="K77" s="110">
        <f t="shared" si="6"/>
        <v>30</v>
      </c>
      <c r="L77" s="94" t="str">
        <f t="shared" si="7"/>
        <v>OK</v>
      </c>
      <c r="M77" s="88" t="s">
        <v>408</v>
      </c>
      <c r="N77" s="112"/>
      <c r="O77" s="112"/>
      <c r="P77" s="112"/>
      <c r="Q77" s="112"/>
    </row>
    <row r="78" spans="1:17" ht="13.5">
      <c r="A78" s="117" t="s">
        <v>1493</v>
      </c>
      <c r="B78" s="117" t="s">
        <v>842</v>
      </c>
      <c r="C78" s="117" t="s">
        <v>843</v>
      </c>
      <c r="D78" s="117" t="s">
        <v>357</v>
      </c>
      <c r="E78" s="118"/>
      <c r="F78" s="94" t="str">
        <f t="shared" si="4"/>
        <v>B04</v>
      </c>
      <c r="G78" s="85" t="str">
        <f t="shared" si="5"/>
        <v>押谷繁樹</v>
      </c>
      <c r="H78" s="117" t="s">
        <v>357</v>
      </c>
      <c r="I78" s="94" t="s">
        <v>303</v>
      </c>
      <c r="J78" s="88">
        <v>1981</v>
      </c>
      <c r="K78" s="110">
        <f t="shared" si="6"/>
        <v>32</v>
      </c>
      <c r="L78" s="94" t="str">
        <f t="shared" si="7"/>
        <v>OK</v>
      </c>
      <c r="M78" s="88" t="s">
        <v>350</v>
      </c>
      <c r="N78" s="112"/>
      <c r="O78" s="112"/>
      <c r="P78" s="112"/>
      <c r="Q78" s="112"/>
    </row>
    <row r="79" spans="1:17" ht="13.5">
      <c r="A79" s="117" t="s">
        <v>1494</v>
      </c>
      <c r="B79" s="117" t="s">
        <v>1495</v>
      </c>
      <c r="C79" s="117" t="s">
        <v>1496</v>
      </c>
      <c r="D79" s="117" t="s">
        <v>357</v>
      </c>
      <c r="E79" s="118"/>
      <c r="F79" s="94" t="str">
        <f t="shared" si="4"/>
        <v>B05</v>
      </c>
      <c r="G79" s="85" t="str">
        <f t="shared" si="5"/>
        <v>金山載亨</v>
      </c>
      <c r="H79" s="117" t="s">
        <v>357</v>
      </c>
      <c r="I79" s="94" t="s">
        <v>303</v>
      </c>
      <c r="J79" s="88">
        <v>1975</v>
      </c>
      <c r="K79" s="110">
        <f t="shared" si="6"/>
        <v>38</v>
      </c>
      <c r="L79" s="94" t="str">
        <f t="shared" si="7"/>
        <v>OK</v>
      </c>
      <c r="M79" s="88" t="s">
        <v>304</v>
      </c>
      <c r="N79" s="112"/>
      <c r="O79" s="112"/>
      <c r="P79" s="112"/>
      <c r="Q79" s="112"/>
    </row>
    <row r="80" spans="1:17" ht="13.5">
      <c r="A80" s="117" t="s">
        <v>1497</v>
      </c>
      <c r="B80" s="117" t="s">
        <v>358</v>
      </c>
      <c r="C80" s="117" t="s">
        <v>89</v>
      </c>
      <c r="D80" s="117" t="s">
        <v>357</v>
      </c>
      <c r="E80" s="118"/>
      <c r="F80" s="94" t="str">
        <f t="shared" si="4"/>
        <v>B06</v>
      </c>
      <c r="G80" s="85" t="str">
        <f t="shared" si="5"/>
        <v>金谷太郎</v>
      </c>
      <c r="H80" s="117" t="s">
        <v>357</v>
      </c>
      <c r="I80" s="94" t="s">
        <v>303</v>
      </c>
      <c r="J80" s="88">
        <v>1976</v>
      </c>
      <c r="K80" s="110">
        <f t="shared" si="6"/>
        <v>37</v>
      </c>
      <c r="L80" s="94" t="str">
        <f t="shared" si="7"/>
        <v>OK</v>
      </c>
      <c r="M80" s="88" t="s">
        <v>304</v>
      </c>
      <c r="N80" s="112"/>
      <c r="O80" s="112"/>
      <c r="P80" s="112"/>
      <c r="Q80" s="112"/>
    </row>
    <row r="81" spans="1:17" ht="13.5">
      <c r="A81" s="117" t="s">
        <v>1498</v>
      </c>
      <c r="B81" s="117" t="s">
        <v>1499</v>
      </c>
      <c r="C81" s="117" t="s">
        <v>1500</v>
      </c>
      <c r="D81" s="117" t="s">
        <v>357</v>
      </c>
      <c r="E81" s="118"/>
      <c r="F81" s="94" t="str">
        <f t="shared" si="4"/>
        <v>B07</v>
      </c>
      <c r="G81" s="85" t="str">
        <f t="shared" si="5"/>
        <v>小菅真一</v>
      </c>
      <c r="H81" s="117" t="s">
        <v>357</v>
      </c>
      <c r="I81" s="94" t="s">
        <v>303</v>
      </c>
      <c r="J81" s="88">
        <v>1982</v>
      </c>
      <c r="K81" s="110">
        <f t="shared" si="6"/>
        <v>31</v>
      </c>
      <c r="L81" s="94" t="str">
        <f t="shared" si="7"/>
        <v>OK</v>
      </c>
      <c r="M81" s="88" t="s">
        <v>304</v>
      </c>
      <c r="N81" s="112"/>
      <c r="O81" s="112"/>
      <c r="P81" s="112"/>
      <c r="Q81" s="112"/>
    </row>
    <row r="82" spans="1:17" ht="13.5">
      <c r="A82" s="117" t="s">
        <v>1501</v>
      </c>
      <c r="B82" s="117" t="s">
        <v>1502</v>
      </c>
      <c r="C82" s="117" t="s">
        <v>1503</v>
      </c>
      <c r="D82" s="117" t="s">
        <v>357</v>
      </c>
      <c r="E82" s="118"/>
      <c r="F82" s="94" t="str">
        <f t="shared" si="4"/>
        <v>B08</v>
      </c>
      <c r="G82" s="85" t="str">
        <f t="shared" si="5"/>
        <v>但中昭三</v>
      </c>
      <c r="H82" s="117" t="s">
        <v>357</v>
      </c>
      <c r="I82" s="94" t="s">
        <v>303</v>
      </c>
      <c r="J82" s="88">
        <v>1955</v>
      </c>
      <c r="K82" s="110">
        <f t="shared" si="6"/>
        <v>58</v>
      </c>
      <c r="L82" s="94" t="str">
        <f t="shared" si="7"/>
        <v>OK</v>
      </c>
      <c r="M82" s="122" t="s">
        <v>431</v>
      </c>
      <c r="N82" s="112"/>
      <c r="O82" s="112"/>
      <c r="P82" s="112"/>
      <c r="Q82" s="112"/>
    </row>
    <row r="83" spans="1:17" ht="13.5">
      <c r="A83" s="117" t="s">
        <v>1504</v>
      </c>
      <c r="B83" s="119" t="s">
        <v>365</v>
      </c>
      <c r="C83" s="119" t="s">
        <v>366</v>
      </c>
      <c r="D83" s="117" t="s">
        <v>357</v>
      </c>
      <c r="E83" s="118"/>
      <c r="F83" s="94" t="str">
        <f t="shared" si="4"/>
        <v>B09</v>
      </c>
      <c r="G83" s="85" t="str">
        <f t="shared" si="5"/>
        <v>谷口友宏</v>
      </c>
      <c r="H83" s="117" t="s">
        <v>357</v>
      </c>
      <c r="I83" s="94" t="s">
        <v>303</v>
      </c>
      <c r="J83" s="88">
        <v>1980</v>
      </c>
      <c r="K83" s="110">
        <f t="shared" si="6"/>
        <v>33</v>
      </c>
      <c r="L83" s="94" t="str">
        <f t="shared" si="7"/>
        <v>OK</v>
      </c>
      <c r="M83" s="88" t="s">
        <v>304</v>
      </c>
      <c r="N83" s="112"/>
      <c r="O83" s="112"/>
      <c r="P83" s="112"/>
      <c r="Q83" s="112"/>
    </row>
    <row r="84" spans="1:17" ht="13.5">
      <c r="A84" s="117" t="s">
        <v>1505</v>
      </c>
      <c r="B84" s="117" t="s">
        <v>1506</v>
      </c>
      <c r="C84" s="117" t="s">
        <v>1507</v>
      </c>
      <c r="D84" s="117" t="s">
        <v>357</v>
      </c>
      <c r="E84" s="118"/>
      <c r="F84" s="94" t="str">
        <f t="shared" si="4"/>
        <v>B10</v>
      </c>
      <c r="G84" s="85" t="str">
        <f t="shared" si="5"/>
        <v>辻 義規</v>
      </c>
      <c r="H84" s="117" t="s">
        <v>357</v>
      </c>
      <c r="I84" s="94" t="s">
        <v>303</v>
      </c>
      <c r="J84" s="88">
        <v>1973</v>
      </c>
      <c r="K84" s="110">
        <f t="shared" si="6"/>
        <v>40</v>
      </c>
      <c r="L84" s="94" t="str">
        <f t="shared" si="7"/>
        <v>OK</v>
      </c>
      <c r="M84" s="88" t="s">
        <v>304</v>
      </c>
      <c r="N84" s="112"/>
      <c r="O84" s="112"/>
      <c r="P84" s="112"/>
      <c r="Q84" s="112"/>
    </row>
    <row r="85" spans="1:17" ht="13.5">
      <c r="A85" s="117" t="s">
        <v>1508</v>
      </c>
      <c r="B85" s="117" t="s">
        <v>372</v>
      </c>
      <c r="C85" s="117" t="s">
        <v>373</v>
      </c>
      <c r="D85" s="117" t="s">
        <v>357</v>
      </c>
      <c r="E85" s="118"/>
      <c r="F85" s="94" t="str">
        <f t="shared" si="4"/>
        <v>B11</v>
      </c>
      <c r="G85" s="85" t="str">
        <f t="shared" si="5"/>
        <v>成宮康弘</v>
      </c>
      <c r="H85" s="117" t="s">
        <v>357</v>
      </c>
      <c r="I85" s="94" t="s">
        <v>303</v>
      </c>
      <c r="J85" s="88">
        <v>1970</v>
      </c>
      <c r="K85" s="110">
        <f t="shared" si="6"/>
        <v>43</v>
      </c>
      <c r="L85" s="94" t="str">
        <f t="shared" si="7"/>
        <v>OK</v>
      </c>
      <c r="M85" s="88" t="s">
        <v>304</v>
      </c>
      <c r="N85" s="112"/>
      <c r="O85" s="112"/>
      <c r="P85" s="112"/>
      <c r="Q85" s="112"/>
    </row>
    <row r="86" spans="1:17" ht="13.5">
      <c r="A86" s="117" t="s">
        <v>1509</v>
      </c>
      <c r="B86" s="117" t="s">
        <v>375</v>
      </c>
      <c r="C86" s="117" t="s">
        <v>376</v>
      </c>
      <c r="D86" s="117" t="s">
        <v>357</v>
      </c>
      <c r="E86" s="118"/>
      <c r="F86" s="94" t="str">
        <f t="shared" si="4"/>
        <v>B12</v>
      </c>
      <c r="G86" s="85" t="str">
        <f t="shared" si="5"/>
        <v>西川昌一</v>
      </c>
      <c r="H86" s="117" t="s">
        <v>357</v>
      </c>
      <c r="I86" s="94" t="s">
        <v>303</v>
      </c>
      <c r="J86" s="88">
        <v>1970</v>
      </c>
      <c r="K86" s="110">
        <f t="shared" si="6"/>
        <v>43</v>
      </c>
      <c r="L86" s="94" t="str">
        <f t="shared" si="7"/>
        <v>OK</v>
      </c>
      <c r="M86" s="88" t="s">
        <v>343</v>
      </c>
      <c r="N86" s="112"/>
      <c r="O86" s="112"/>
      <c r="P86" s="112"/>
      <c r="Q86" s="112"/>
    </row>
    <row r="87" spans="1:17" ht="13.5">
      <c r="A87" s="117" t="s">
        <v>1510</v>
      </c>
      <c r="B87" s="117" t="s">
        <v>664</v>
      </c>
      <c r="C87" s="117" t="s">
        <v>1511</v>
      </c>
      <c r="D87" s="117" t="s">
        <v>357</v>
      </c>
      <c r="E87" s="118"/>
      <c r="F87" s="94" t="str">
        <f t="shared" si="4"/>
        <v>B13</v>
      </c>
      <c r="G87" s="85" t="str">
        <f t="shared" si="5"/>
        <v>西村康二郎</v>
      </c>
      <c r="H87" s="117" t="s">
        <v>357</v>
      </c>
      <c r="I87" s="94" t="s">
        <v>303</v>
      </c>
      <c r="J87" s="88">
        <v>1957</v>
      </c>
      <c r="K87" s="110">
        <f t="shared" si="6"/>
        <v>56</v>
      </c>
      <c r="L87" s="94" t="str">
        <f t="shared" si="7"/>
        <v>OK</v>
      </c>
      <c r="M87" s="88" t="s">
        <v>343</v>
      </c>
      <c r="N87" s="112"/>
      <c r="O87" s="112"/>
      <c r="P87" s="112"/>
      <c r="Q87" s="112"/>
    </row>
    <row r="88" spans="1:17" ht="13.5">
      <c r="A88" s="117" t="s">
        <v>1512</v>
      </c>
      <c r="B88" s="117" t="s">
        <v>412</v>
      </c>
      <c r="C88" s="117" t="s">
        <v>1513</v>
      </c>
      <c r="D88" s="117" t="s">
        <v>357</v>
      </c>
      <c r="E88" s="118"/>
      <c r="F88" s="94" t="str">
        <f t="shared" si="4"/>
        <v>B14</v>
      </c>
      <c r="G88" s="85" t="str">
        <f t="shared" si="5"/>
        <v>橋本一紀</v>
      </c>
      <c r="H88" s="117" t="s">
        <v>357</v>
      </c>
      <c r="I88" s="94" t="s">
        <v>303</v>
      </c>
      <c r="J88" s="88">
        <v>1977</v>
      </c>
      <c r="K88" s="110">
        <f t="shared" si="6"/>
        <v>36</v>
      </c>
      <c r="L88" s="94" t="str">
        <f t="shared" si="7"/>
        <v>OK</v>
      </c>
      <c r="M88" s="88" t="s">
        <v>350</v>
      </c>
      <c r="N88" s="112"/>
      <c r="O88" s="112"/>
      <c r="P88" s="112"/>
      <c r="Q88" s="112"/>
    </row>
    <row r="89" spans="1:17" ht="13.5">
      <c r="A89" s="117" t="s">
        <v>1514</v>
      </c>
      <c r="B89" s="117" t="s">
        <v>378</v>
      </c>
      <c r="C89" s="117" t="s">
        <v>379</v>
      </c>
      <c r="D89" s="117" t="s">
        <v>357</v>
      </c>
      <c r="E89" s="118"/>
      <c r="F89" s="94" t="str">
        <f t="shared" si="4"/>
        <v>B15</v>
      </c>
      <c r="G89" s="85" t="str">
        <f t="shared" si="5"/>
        <v>古市卓志</v>
      </c>
      <c r="H89" s="117" t="s">
        <v>357</v>
      </c>
      <c r="I89" s="94" t="s">
        <v>303</v>
      </c>
      <c r="J89" s="88">
        <v>1974</v>
      </c>
      <c r="K89" s="110">
        <f t="shared" si="6"/>
        <v>39</v>
      </c>
      <c r="L89" s="94" t="str">
        <f t="shared" si="7"/>
        <v>OK</v>
      </c>
      <c r="M89" s="88" t="s">
        <v>304</v>
      </c>
      <c r="N89" s="112"/>
      <c r="O89" s="112"/>
      <c r="P89" s="112"/>
      <c r="Q89" s="112"/>
    </row>
    <row r="90" spans="1:17" ht="13.5">
      <c r="A90" s="117" t="s">
        <v>1515</v>
      </c>
      <c r="B90" s="117" t="s">
        <v>596</v>
      </c>
      <c r="C90" s="117" t="s">
        <v>1516</v>
      </c>
      <c r="D90" s="117" t="s">
        <v>357</v>
      </c>
      <c r="E90" s="118"/>
      <c r="F90" s="94" t="str">
        <f t="shared" si="4"/>
        <v>B16</v>
      </c>
      <c r="G90" s="85" t="str">
        <f t="shared" si="5"/>
        <v>松本啓吾</v>
      </c>
      <c r="H90" s="117" t="s">
        <v>357</v>
      </c>
      <c r="I90" s="94" t="s">
        <v>303</v>
      </c>
      <c r="J90" s="88">
        <v>1981</v>
      </c>
      <c r="K90" s="110">
        <f t="shared" si="6"/>
        <v>32</v>
      </c>
      <c r="L90" s="94" t="str">
        <f t="shared" si="7"/>
        <v>OK</v>
      </c>
      <c r="M90" s="88" t="s">
        <v>304</v>
      </c>
      <c r="N90" s="112"/>
      <c r="O90" s="112"/>
      <c r="P90" s="112"/>
      <c r="Q90" s="112"/>
    </row>
    <row r="91" spans="1:17" ht="13.5">
      <c r="A91" s="117" t="s">
        <v>1517</v>
      </c>
      <c r="B91" s="117" t="s">
        <v>384</v>
      </c>
      <c r="C91" s="117" t="s">
        <v>385</v>
      </c>
      <c r="D91" s="117" t="s">
        <v>357</v>
      </c>
      <c r="E91" s="118"/>
      <c r="F91" s="94" t="str">
        <f t="shared" si="4"/>
        <v>B17</v>
      </c>
      <c r="G91" s="85" t="str">
        <f t="shared" si="5"/>
        <v>村上知孝</v>
      </c>
      <c r="H91" s="117" t="s">
        <v>357</v>
      </c>
      <c r="I91" s="94" t="s">
        <v>303</v>
      </c>
      <c r="J91" s="88"/>
      <c r="K91" s="110">
        <f t="shared" si="6"/>
      </c>
      <c r="L91" s="94" t="str">
        <f t="shared" si="7"/>
        <v>OK</v>
      </c>
      <c r="M91" s="88" t="s">
        <v>336</v>
      </c>
      <c r="N91" s="112"/>
      <c r="O91" s="112"/>
      <c r="P91" s="112"/>
      <c r="Q91" s="112"/>
    </row>
    <row r="92" spans="1:17" ht="13.5">
      <c r="A92" s="117" t="s">
        <v>1518</v>
      </c>
      <c r="B92" s="117" t="s">
        <v>386</v>
      </c>
      <c r="C92" s="117" t="s">
        <v>387</v>
      </c>
      <c r="D92" s="117" t="s">
        <v>357</v>
      </c>
      <c r="E92" s="118"/>
      <c r="F92" s="94" t="str">
        <f t="shared" si="4"/>
        <v>B18</v>
      </c>
      <c r="G92" s="85" t="str">
        <f t="shared" si="5"/>
        <v>八木篤司</v>
      </c>
      <c r="H92" s="117" t="s">
        <v>357</v>
      </c>
      <c r="I92" s="94" t="s">
        <v>303</v>
      </c>
      <c r="J92" s="88">
        <v>1973</v>
      </c>
      <c r="K92" s="110">
        <f t="shared" si="6"/>
        <v>40</v>
      </c>
      <c r="L92" s="94" t="str">
        <f t="shared" si="7"/>
        <v>OK</v>
      </c>
      <c r="M92" s="88" t="s">
        <v>304</v>
      </c>
      <c r="N92" s="112"/>
      <c r="O92" s="112"/>
      <c r="P92" s="112"/>
      <c r="Q92" s="112"/>
    </row>
    <row r="93" spans="1:17" ht="13.5">
      <c r="A93" s="117" t="s">
        <v>1519</v>
      </c>
      <c r="B93" s="117" t="s">
        <v>893</v>
      </c>
      <c r="C93" s="117" t="s">
        <v>1520</v>
      </c>
      <c r="D93" s="117" t="s">
        <v>357</v>
      </c>
      <c r="E93" s="118"/>
      <c r="F93" s="94" t="str">
        <f t="shared" si="4"/>
        <v>B19</v>
      </c>
      <c r="G93" s="85" t="str">
        <f t="shared" si="5"/>
        <v>山口和雄</v>
      </c>
      <c r="H93" s="117" t="s">
        <v>357</v>
      </c>
      <c r="I93" s="94" t="s">
        <v>303</v>
      </c>
      <c r="J93" s="88">
        <v>1975</v>
      </c>
      <c r="K93" s="110">
        <f t="shared" si="6"/>
        <v>38</v>
      </c>
      <c r="L93" s="94" t="str">
        <f t="shared" si="7"/>
        <v>OK</v>
      </c>
      <c r="M93" s="88" t="s">
        <v>304</v>
      </c>
      <c r="N93" s="112"/>
      <c r="O93" s="112"/>
      <c r="P93" s="112"/>
      <c r="Q93" s="112"/>
    </row>
    <row r="94" spans="1:17" ht="13.5">
      <c r="A94" s="117" t="s">
        <v>1521</v>
      </c>
      <c r="B94" s="117" t="s">
        <v>1522</v>
      </c>
      <c r="C94" s="117" t="s">
        <v>390</v>
      </c>
      <c r="D94" s="117" t="s">
        <v>357</v>
      </c>
      <c r="E94" s="118"/>
      <c r="F94" s="94" t="str">
        <f t="shared" si="4"/>
        <v>B20</v>
      </c>
      <c r="G94" s="85" t="str">
        <f t="shared" si="5"/>
        <v>山﨑正雄</v>
      </c>
      <c r="H94" s="117" t="s">
        <v>357</v>
      </c>
      <c r="I94" s="94" t="s">
        <v>303</v>
      </c>
      <c r="J94" s="88">
        <v>1982</v>
      </c>
      <c r="K94" s="110">
        <f t="shared" si="6"/>
        <v>31</v>
      </c>
      <c r="L94" s="94" t="str">
        <f t="shared" si="7"/>
        <v>OK</v>
      </c>
      <c r="M94" s="88" t="s">
        <v>350</v>
      </c>
      <c r="N94" s="112"/>
      <c r="O94" s="112"/>
      <c r="P94" s="112"/>
      <c r="Q94" s="112"/>
    </row>
    <row r="95" spans="1:17" ht="13.5">
      <c r="A95" s="117" t="s">
        <v>1523</v>
      </c>
      <c r="B95" s="120"/>
      <c r="C95" s="120"/>
      <c r="D95" s="117" t="s">
        <v>357</v>
      </c>
      <c r="E95" s="118"/>
      <c r="F95" s="94" t="str">
        <f t="shared" si="4"/>
        <v>B21</v>
      </c>
      <c r="G95" s="85">
        <f t="shared" si="5"/>
      </c>
      <c r="H95" s="117" t="s">
        <v>357</v>
      </c>
      <c r="I95" s="95"/>
      <c r="J95" s="88"/>
      <c r="K95" s="110">
        <f t="shared" si="6"/>
      </c>
      <c r="L95" s="94">
        <f t="shared" si="7"/>
      </c>
      <c r="M95" s="88"/>
      <c r="N95" s="112"/>
      <c r="O95" s="112"/>
      <c r="P95" s="112"/>
      <c r="Q95" s="112"/>
    </row>
    <row r="96" spans="1:17" ht="13.5">
      <c r="A96" s="117" t="s">
        <v>1524</v>
      </c>
      <c r="B96" s="121" t="s">
        <v>392</v>
      </c>
      <c r="C96" s="121" t="s">
        <v>393</v>
      </c>
      <c r="D96" s="117" t="s">
        <v>357</v>
      </c>
      <c r="E96" s="118"/>
      <c r="F96" s="94" t="str">
        <f t="shared" si="4"/>
        <v>B22</v>
      </c>
      <c r="G96" s="122" t="str">
        <f t="shared" si="5"/>
        <v>伊吹邦子</v>
      </c>
      <c r="H96" s="117" t="s">
        <v>357</v>
      </c>
      <c r="I96" s="94" t="s">
        <v>328</v>
      </c>
      <c r="J96" s="88">
        <v>1969</v>
      </c>
      <c r="K96" s="110">
        <f t="shared" si="6"/>
        <v>44</v>
      </c>
      <c r="L96" s="94" t="str">
        <f t="shared" si="7"/>
        <v>OK</v>
      </c>
      <c r="M96" s="88" t="s">
        <v>304</v>
      </c>
      <c r="N96" s="112"/>
      <c r="O96" s="112"/>
      <c r="P96" s="112"/>
      <c r="Q96" s="112"/>
    </row>
    <row r="97" spans="1:17" ht="13.5">
      <c r="A97" s="117" t="s">
        <v>1525</v>
      </c>
      <c r="B97" s="121" t="s">
        <v>395</v>
      </c>
      <c r="C97" s="121" t="s">
        <v>396</v>
      </c>
      <c r="D97" s="117" t="s">
        <v>357</v>
      </c>
      <c r="E97" s="118"/>
      <c r="F97" s="94" t="str">
        <f t="shared" si="4"/>
        <v>B23</v>
      </c>
      <c r="G97" s="122" t="str">
        <f t="shared" si="5"/>
        <v>木村美香</v>
      </c>
      <c r="H97" s="117" t="s">
        <v>357</v>
      </c>
      <c r="I97" s="94" t="s">
        <v>328</v>
      </c>
      <c r="J97" s="88">
        <v>1962</v>
      </c>
      <c r="K97" s="110">
        <f t="shared" si="6"/>
        <v>51</v>
      </c>
      <c r="L97" s="94" t="str">
        <f t="shared" si="7"/>
        <v>OK</v>
      </c>
      <c r="M97" s="88" t="s">
        <v>343</v>
      </c>
      <c r="N97" s="112"/>
      <c r="O97" s="112"/>
      <c r="P97" s="112"/>
      <c r="Q97" s="112"/>
    </row>
    <row r="98" spans="1:17" ht="13.5">
      <c r="A98" s="117" t="s">
        <v>1526</v>
      </c>
      <c r="B98" s="121" t="s">
        <v>398</v>
      </c>
      <c r="C98" s="121" t="s">
        <v>399</v>
      </c>
      <c r="D98" s="117" t="s">
        <v>357</v>
      </c>
      <c r="E98" s="118"/>
      <c r="F98" s="94" t="str">
        <f t="shared" si="4"/>
        <v>B24</v>
      </c>
      <c r="G98" s="122" t="str">
        <f t="shared" si="5"/>
        <v>近藤直美</v>
      </c>
      <c r="H98" s="117" t="s">
        <v>357</v>
      </c>
      <c r="I98" s="94" t="s">
        <v>328</v>
      </c>
      <c r="J98" s="88">
        <v>1963</v>
      </c>
      <c r="K98" s="110">
        <f t="shared" si="6"/>
        <v>50</v>
      </c>
      <c r="L98" s="94" t="str">
        <f t="shared" si="7"/>
        <v>OK</v>
      </c>
      <c r="M98" s="88" t="s">
        <v>304</v>
      </c>
      <c r="N98" s="112"/>
      <c r="O98" s="112"/>
      <c r="P98" s="112"/>
      <c r="Q98" s="112"/>
    </row>
    <row r="99" spans="1:17" ht="13.5">
      <c r="A99" s="117" t="s">
        <v>1527</v>
      </c>
      <c r="B99" s="121" t="s">
        <v>401</v>
      </c>
      <c r="C99" s="121" t="s">
        <v>402</v>
      </c>
      <c r="D99" s="117" t="s">
        <v>357</v>
      </c>
      <c r="E99" s="118"/>
      <c r="F99" s="94" t="str">
        <f t="shared" si="4"/>
        <v>B25</v>
      </c>
      <c r="G99" s="122" t="str">
        <f t="shared" si="5"/>
        <v>佐竹昌子</v>
      </c>
      <c r="H99" s="117" t="s">
        <v>357</v>
      </c>
      <c r="I99" s="94" t="s">
        <v>328</v>
      </c>
      <c r="J99" s="88">
        <v>1958</v>
      </c>
      <c r="K99" s="110">
        <f t="shared" si="6"/>
        <v>55</v>
      </c>
      <c r="L99" s="94" t="str">
        <f t="shared" si="7"/>
        <v>OK</v>
      </c>
      <c r="M99" s="88" t="s">
        <v>304</v>
      </c>
      <c r="N99" s="112"/>
      <c r="O99" s="112"/>
      <c r="P99" s="112"/>
      <c r="Q99" s="112"/>
    </row>
    <row r="100" spans="1:17" ht="13.5">
      <c r="A100" s="117" t="s">
        <v>1528</v>
      </c>
      <c r="B100" s="121" t="s">
        <v>1529</v>
      </c>
      <c r="C100" s="121" t="s">
        <v>1530</v>
      </c>
      <c r="D100" s="117" t="s">
        <v>357</v>
      </c>
      <c r="E100" s="118"/>
      <c r="F100" s="94" t="str">
        <f t="shared" si="4"/>
        <v>B26</v>
      </c>
      <c r="G100" s="122" t="str">
        <f t="shared" si="5"/>
        <v>茶谷なおみ</v>
      </c>
      <c r="H100" s="117" t="s">
        <v>357</v>
      </c>
      <c r="I100" s="94" t="s">
        <v>328</v>
      </c>
      <c r="J100" s="88">
        <v>1957</v>
      </c>
      <c r="K100" s="110">
        <f t="shared" si="6"/>
        <v>56</v>
      </c>
      <c r="L100" s="94" t="str">
        <f t="shared" si="7"/>
        <v>OK</v>
      </c>
      <c r="M100" s="88" t="s">
        <v>408</v>
      </c>
      <c r="N100" s="112"/>
      <c r="O100" s="112"/>
      <c r="P100" s="112"/>
      <c r="Q100" s="112"/>
    </row>
    <row r="101" spans="1:17" ht="13.5">
      <c r="A101" s="117" t="s">
        <v>1531</v>
      </c>
      <c r="B101" s="121" t="s">
        <v>317</v>
      </c>
      <c r="C101" s="121" t="s">
        <v>407</v>
      </c>
      <c r="D101" s="117" t="s">
        <v>357</v>
      </c>
      <c r="E101" s="118"/>
      <c r="F101" s="94" t="str">
        <f t="shared" si="4"/>
        <v>B27</v>
      </c>
      <c r="G101" s="122" t="str">
        <f t="shared" si="5"/>
        <v>中村千春</v>
      </c>
      <c r="H101" s="117" t="s">
        <v>357</v>
      </c>
      <c r="I101" s="94" t="s">
        <v>328</v>
      </c>
      <c r="J101" s="88">
        <v>1961</v>
      </c>
      <c r="K101" s="110">
        <f t="shared" si="6"/>
        <v>52</v>
      </c>
      <c r="L101" s="94" t="str">
        <f t="shared" si="7"/>
        <v>OK</v>
      </c>
      <c r="M101" s="88" t="s">
        <v>408</v>
      </c>
      <c r="N101" s="112"/>
      <c r="O101" s="112"/>
      <c r="P101" s="112"/>
      <c r="Q101" s="112"/>
    </row>
    <row r="102" spans="1:17" ht="13.5">
      <c r="A102" s="117" t="s">
        <v>1532</v>
      </c>
      <c r="B102" s="121" t="s">
        <v>1533</v>
      </c>
      <c r="C102" s="121" t="s">
        <v>1534</v>
      </c>
      <c r="D102" s="117" t="s">
        <v>357</v>
      </c>
      <c r="E102" s="118"/>
      <c r="F102" s="94" t="str">
        <f t="shared" si="4"/>
        <v>B28</v>
      </c>
      <c r="G102" s="122" t="str">
        <f t="shared" si="5"/>
        <v>西村 操</v>
      </c>
      <c r="H102" s="117" t="s">
        <v>357</v>
      </c>
      <c r="I102" s="94" t="s">
        <v>328</v>
      </c>
      <c r="J102" s="88">
        <v>1959</v>
      </c>
      <c r="K102" s="110">
        <f t="shared" si="6"/>
        <v>54</v>
      </c>
      <c r="L102" s="94" t="str">
        <f t="shared" si="7"/>
        <v>OK</v>
      </c>
      <c r="M102" s="88" t="s">
        <v>343</v>
      </c>
      <c r="N102" s="112"/>
      <c r="O102" s="112"/>
      <c r="P102" s="112"/>
      <c r="Q102" s="112"/>
    </row>
    <row r="103" spans="1:17" ht="13.5">
      <c r="A103" s="117" t="s">
        <v>1535</v>
      </c>
      <c r="B103" s="121" t="s">
        <v>412</v>
      </c>
      <c r="C103" s="121" t="s">
        <v>1536</v>
      </c>
      <c r="D103" s="117" t="s">
        <v>357</v>
      </c>
      <c r="E103" s="118"/>
      <c r="F103" s="94" t="str">
        <f t="shared" si="4"/>
        <v>B29</v>
      </c>
      <c r="G103" s="122" t="str">
        <f t="shared" si="5"/>
        <v>橋本真里</v>
      </c>
      <c r="H103" s="117" t="s">
        <v>357</v>
      </c>
      <c r="I103" s="94" t="s">
        <v>328</v>
      </c>
      <c r="J103" s="88">
        <v>1977</v>
      </c>
      <c r="K103" s="110">
        <f t="shared" si="6"/>
        <v>36</v>
      </c>
      <c r="L103" s="94" t="str">
        <f t="shared" si="7"/>
        <v>OK</v>
      </c>
      <c r="M103" s="88" t="s">
        <v>350</v>
      </c>
      <c r="N103" s="112"/>
      <c r="O103" s="112"/>
      <c r="P103" s="112"/>
      <c r="Q103" s="112"/>
    </row>
    <row r="104" spans="1:17" ht="13.5">
      <c r="A104" s="117" t="s">
        <v>1537</v>
      </c>
      <c r="B104" s="121" t="s">
        <v>536</v>
      </c>
      <c r="C104" s="121" t="s">
        <v>1538</v>
      </c>
      <c r="D104" s="117" t="s">
        <v>357</v>
      </c>
      <c r="E104" s="118"/>
      <c r="F104" s="94" t="str">
        <f t="shared" si="4"/>
        <v>B30</v>
      </c>
      <c r="G104" s="122" t="str">
        <f t="shared" si="5"/>
        <v>田中都</v>
      </c>
      <c r="H104" s="117" t="s">
        <v>357</v>
      </c>
      <c r="I104" s="94" t="s">
        <v>328</v>
      </c>
      <c r="J104" s="88">
        <v>1970</v>
      </c>
      <c r="K104" s="110">
        <f t="shared" si="6"/>
        <v>43</v>
      </c>
      <c r="L104" s="94" t="str">
        <f t="shared" si="7"/>
        <v>OK</v>
      </c>
      <c r="M104" s="88" t="s">
        <v>751</v>
      </c>
      <c r="N104" s="112"/>
      <c r="O104" s="112"/>
      <c r="P104" s="112"/>
      <c r="Q104" s="112"/>
    </row>
    <row r="105" spans="1:17" ht="13.5">
      <c r="A105" s="117" t="s">
        <v>1539</v>
      </c>
      <c r="B105" s="121" t="s">
        <v>415</v>
      </c>
      <c r="C105" s="121" t="s">
        <v>416</v>
      </c>
      <c r="D105" s="117" t="s">
        <v>357</v>
      </c>
      <c r="E105" s="118"/>
      <c r="F105" s="94" t="str">
        <f t="shared" si="4"/>
        <v>B31</v>
      </c>
      <c r="G105" s="122" t="str">
        <f t="shared" si="5"/>
        <v>藤田博美</v>
      </c>
      <c r="H105" s="117" t="s">
        <v>357</v>
      </c>
      <c r="I105" s="94" t="s">
        <v>328</v>
      </c>
      <c r="J105" s="88">
        <v>1970</v>
      </c>
      <c r="K105" s="110">
        <f t="shared" si="6"/>
        <v>43</v>
      </c>
      <c r="L105" s="94" t="str">
        <f t="shared" si="7"/>
        <v>OK</v>
      </c>
      <c r="M105" s="88" t="s">
        <v>304</v>
      </c>
      <c r="N105" s="112"/>
      <c r="O105" s="112"/>
      <c r="P105" s="112"/>
      <c r="Q105" s="112"/>
    </row>
    <row r="106" spans="1:17" ht="13.5">
      <c r="A106" s="117" t="s">
        <v>1540</v>
      </c>
      <c r="B106" s="121" t="s">
        <v>418</v>
      </c>
      <c r="C106" s="121" t="s">
        <v>419</v>
      </c>
      <c r="D106" s="117" t="s">
        <v>357</v>
      </c>
      <c r="E106" s="118"/>
      <c r="F106" s="94" t="str">
        <f t="shared" si="4"/>
        <v>B32</v>
      </c>
      <c r="G106" s="122" t="str">
        <f t="shared" si="5"/>
        <v>藤原泰子</v>
      </c>
      <c r="H106" s="117" t="s">
        <v>357</v>
      </c>
      <c r="I106" s="94" t="s">
        <v>328</v>
      </c>
      <c r="J106" s="88">
        <v>1965</v>
      </c>
      <c r="K106" s="110">
        <f t="shared" si="6"/>
        <v>48</v>
      </c>
      <c r="L106" s="94" t="str">
        <f t="shared" si="7"/>
        <v>OK</v>
      </c>
      <c r="M106" s="88" t="s">
        <v>408</v>
      </c>
      <c r="N106" s="112"/>
      <c r="O106" s="112"/>
      <c r="P106" s="112"/>
      <c r="Q106" s="112"/>
    </row>
    <row r="107" spans="1:17" ht="13.5">
      <c r="A107" s="117" t="s">
        <v>1541</v>
      </c>
      <c r="B107" s="121" t="s">
        <v>596</v>
      </c>
      <c r="C107" s="121" t="s">
        <v>1542</v>
      </c>
      <c r="D107" s="117" t="s">
        <v>357</v>
      </c>
      <c r="E107" s="118"/>
      <c r="F107" s="94" t="str">
        <f t="shared" si="4"/>
        <v>B33</v>
      </c>
      <c r="G107" s="122" t="str">
        <f t="shared" si="5"/>
        <v>松本麻由</v>
      </c>
      <c r="H107" s="117" t="s">
        <v>357</v>
      </c>
      <c r="I107" s="94" t="s">
        <v>328</v>
      </c>
      <c r="J107" s="88">
        <v>1983</v>
      </c>
      <c r="K107" s="110">
        <f t="shared" si="6"/>
        <v>30</v>
      </c>
      <c r="L107" s="94" t="str">
        <f t="shared" si="7"/>
        <v>OK</v>
      </c>
      <c r="M107" s="88" t="s">
        <v>447</v>
      </c>
      <c r="N107" s="112"/>
      <c r="O107" s="112"/>
      <c r="P107" s="112"/>
      <c r="Q107" s="112"/>
    </row>
    <row r="108" spans="1:17" ht="13.5">
      <c r="A108" s="117" t="s">
        <v>1543</v>
      </c>
      <c r="B108" s="121" t="s">
        <v>1020</v>
      </c>
      <c r="C108" s="121" t="s">
        <v>807</v>
      </c>
      <c r="D108" s="117" t="s">
        <v>357</v>
      </c>
      <c r="E108" s="118"/>
      <c r="F108" s="94" t="str">
        <f t="shared" si="4"/>
        <v>B34</v>
      </c>
      <c r="G108" s="122" t="str">
        <f t="shared" si="5"/>
        <v>村田由子</v>
      </c>
      <c r="H108" s="117" t="s">
        <v>357</v>
      </c>
      <c r="I108" s="94" t="s">
        <v>328</v>
      </c>
      <c r="J108" s="88">
        <v>1960</v>
      </c>
      <c r="K108" s="110">
        <f t="shared" si="6"/>
        <v>53</v>
      </c>
      <c r="L108" s="94" t="str">
        <f t="shared" si="7"/>
        <v>OK</v>
      </c>
      <c r="M108" s="122" t="s">
        <v>431</v>
      </c>
      <c r="N108" s="112"/>
      <c r="O108" s="112"/>
      <c r="P108" s="112"/>
      <c r="Q108" s="112"/>
    </row>
    <row r="109" spans="1:17" ht="13.5">
      <c r="A109" s="117" t="s">
        <v>1544</v>
      </c>
      <c r="B109" s="121" t="s">
        <v>1545</v>
      </c>
      <c r="C109" s="121" t="s">
        <v>422</v>
      </c>
      <c r="D109" s="117" t="s">
        <v>357</v>
      </c>
      <c r="E109" s="118"/>
      <c r="F109" s="94" t="str">
        <f t="shared" si="4"/>
        <v>B35</v>
      </c>
      <c r="G109" s="122" t="str">
        <f t="shared" si="5"/>
        <v>森 薫吏</v>
      </c>
      <c r="H109" s="117" t="s">
        <v>357</v>
      </c>
      <c r="I109" s="94" t="s">
        <v>328</v>
      </c>
      <c r="J109" s="88">
        <v>1964</v>
      </c>
      <c r="K109" s="110">
        <f t="shared" si="6"/>
        <v>49</v>
      </c>
      <c r="L109" s="94" t="str">
        <f t="shared" si="7"/>
        <v>OK</v>
      </c>
      <c r="M109" s="88" t="s">
        <v>343</v>
      </c>
      <c r="N109" s="112"/>
      <c r="O109" s="112"/>
      <c r="P109" s="112"/>
      <c r="Q109" s="112"/>
    </row>
    <row r="110" spans="1:17" ht="13.5">
      <c r="A110" s="117" t="s">
        <v>1546</v>
      </c>
      <c r="B110" s="121" t="s">
        <v>1547</v>
      </c>
      <c r="C110" s="121" t="s">
        <v>1548</v>
      </c>
      <c r="D110" s="117" t="s">
        <v>357</v>
      </c>
      <c r="E110" s="95"/>
      <c r="F110" s="94" t="str">
        <f t="shared" si="4"/>
        <v>B36</v>
      </c>
      <c r="G110" s="122" t="str">
        <f t="shared" si="5"/>
        <v>川端文子</v>
      </c>
      <c r="H110" s="117" t="s">
        <v>357</v>
      </c>
      <c r="I110" s="94" t="s">
        <v>328</v>
      </c>
      <c r="J110" s="88">
        <v>1967</v>
      </c>
      <c r="K110" s="110">
        <f t="shared" si="6"/>
        <v>46</v>
      </c>
      <c r="L110" s="94" t="str">
        <f t="shared" si="7"/>
        <v>OK</v>
      </c>
      <c r="M110" s="88" t="s">
        <v>304</v>
      </c>
      <c r="N110" s="112"/>
      <c r="O110" s="112"/>
      <c r="P110" s="112"/>
      <c r="Q110" s="112"/>
    </row>
    <row r="111" spans="1:17" ht="13.5">
      <c r="A111" s="117" t="s">
        <v>1549</v>
      </c>
      <c r="B111" s="121" t="s">
        <v>1550</v>
      </c>
      <c r="C111" s="121" t="s">
        <v>1551</v>
      </c>
      <c r="D111" s="117" t="s">
        <v>357</v>
      </c>
      <c r="E111" s="95"/>
      <c r="F111" s="94" t="str">
        <f t="shared" si="4"/>
        <v>B37</v>
      </c>
      <c r="G111" s="122" t="str">
        <f t="shared" si="5"/>
        <v>日高眞紀子</v>
      </c>
      <c r="H111" s="117" t="s">
        <v>357</v>
      </c>
      <c r="I111" s="94" t="s">
        <v>328</v>
      </c>
      <c r="J111" s="88">
        <v>1963</v>
      </c>
      <c r="K111" s="110">
        <f t="shared" si="6"/>
        <v>50</v>
      </c>
      <c r="L111" s="94" t="str">
        <f t="shared" si="7"/>
        <v>OK</v>
      </c>
      <c r="M111" s="88" t="s">
        <v>350</v>
      </c>
      <c r="N111" s="112"/>
      <c r="O111" s="112"/>
      <c r="P111" s="112"/>
      <c r="Q111" s="112"/>
    </row>
    <row r="112" spans="1:17" ht="13.5">
      <c r="A112" s="117" t="s">
        <v>1552</v>
      </c>
      <c r="B112" s="121" t="s">
        <v>1553</v>
      </c>
      <c r="C112" s="121" t="s">
        <v>1554</v>
      </c>
      <c r="D112" s="117" t="s">
        <v>357</v>
      </c>
      <c r="E112" s="95"/>
      <c r="F112" s="94" t="str">
        <f t="shared" si="4"/>
        <v>Ｂ38</v>
      </c>
      <c r="G112" s="122" t="str">
        <f t="shared" si="5"/>
        <v>田端加津子</v>
      </c>
      <c r="H112" s="117" t="s">
        <v>357</v>
      </c>
      <c r="I112" s="94" t="s">
        <v>328</v>
      </c>
      <c r="J112" s="88">
        <v>1972</v>
      </c>
      <c r="K112" s="110">
        <f t="shared" si="6"/>
        <v>41</v>
      </c>
      <c r="L112" s="94" t="str">
        <f t="shared" si="7"/>
        <v>OK</v>
      </c>
      <c r="M112" s="88" t="s">
        <v>304</v>
      </c>
      <c r="N112" s="112"/>
      <c r="O112" s="112"/>
      <c r="P112" s="112"/>
      <c r="Q112" s="112"/>
    </row>
    <row r="113" spans="1:17" ht="13.5">
      <c r="A113" s="117"/>
      <c r="B113" s="123"/>
      <c r="C113" s="123"/>
      <c r="D113" s="117"/>
      <c r="E113" s="95"/>
      <c r="F113" s="94"/>
      <c r="G113" s="122"/>
      <c r="H113" s="117"/>
      <c r="I113" s="94"/>
      <c r="J113" s="95"/>
      <c r="K113" s="110"/>
      <c r="L113" s="94">
        <f aca="true" t="shared" si="8" ref="L113:L136">IF(G113="","",IF(COUNTIF($G$3:$G$613,G113)&gt;1,"2重登録","OK"))</f>
      </c>
      <c r="M113" s="88"/>
      <c r="N113" s="89"/>
      <c r="O113" s="89"/>
      <c r="P113" s="112"/>
      <c r="Q113" s="112"/>
    </row>
    <row r="114" spans="1:17" ht="13.5">
      <c r="A114" s="117"/>
      <c r="B114" s="123"/>
      <c r="C114" s="123"/>
      <c r="D114" s="117"/>
      <c r="E114" s="95"/>
      <c r="F114" s="94"/>
      <c r="G114" s="122"/>
      <c r="H114" s="117"/>
      <c r="I114" s="94"/>
      <c r="J114" s="95"/>
      <c r="K114" s="110"/>
      <c r="L114" s="94">
        <f t="shared" si="8"/>
      </c>
      <c r="M114" s="88"/>
      <c r="N114" s="89"/>
      <c r="O114" s="89"/>
      <c r="P114" s="112"/>
      <c r="Q114" s="112"/>
    </row>
    <row r="115" spans="1:17" ht="13.5">
      <c r="A115" s="117"/>
      <c r="B115" s="123"/>
      <c r="C115" s="123"/>
      <c r="D115" s="117"/>
      <c r="E115" s="95"/>
      <c r="F115" s="94"/>
      <c r="G115" s="122"/>
      <c r="H115" s="117"/>
      <c r="I115" s="94"/>
      <c r="J115" s="95"/>
      <c r="K115" s="110"/>
      <c r="L115" s="94">
        <f t="shared" si="8"/>
      </c>
      <c r="M115" s="88"/>
      <c r="N115" s="89"/>
      <c r="O115" s="89"/>
      <c r="P115" s="112"/>
      <c r="Q115" s="112"/>
    </row>
    <row r="116" spans="1:17" ht="13.5">
      <c r="A116" s="117"/>
      <c r="B116" s="123"/>
      <c r="C116" s="123"/>
      <c r="D116" s="117"/>
      <c r="E116" s="95"/>
      <c r="F116" s="94"/>
      <c r="G116" s="122"/>
      <c r="H116" s="117"/>
      <c r="I116" s="94"/>
      <c r="J116" s="95"/>
      <c r="K116" s="110"/>
      <c r="L116" s="94">
        <f t="shared" si="8"/>
      </c>
      <c r="M116" s="88"/>
      <c r="N116" s="89"/>
      <c r="O116" s="89"/>
      <c r="P116" s="112"/>
      <c r="Q116" s="112"/>
    </row>
    <row r="117" spans="1:17" ht="13.5">
      <c r="A117" s="117"/>
      <c r="B117" s="123"/>
      <c r="C117" s="123"/>
      <c r="D117" s="117"/>
      <c r="E117" s="95"/>
      <c r="F117" s="94"/>
      <c r="G117" s="122"/>
      <c r="H117" s="117"/>
      <c r="I117" s="94"/>
      <c r="J117" s="95"/>
      <c r="K117" s="110"/>
      <c r="L117" s="94">
        <f t="shared" si="8"/>
      </c>
      <c r="M117" s="88"/>
      <c r="N117" s="89"/>
      <c r="O117" s="89"/>
      <c r="P117" s="112"/>
      <c r="Q117" s="112"/>
    </row>
    <row r="118" spans="1:17" ht="13.5">
      <c r="A118" s="117"/>
      <c r="B118" s="123"/>
      <c r="C118" s="123"/>
      <c r="D118" s="117"/>
      <c r="E118" s="95"/>
      <c r="F118" s="94"/>
      <c r="G118" s="122"/>
      <c r="H118" s="117"/>
      <c r="I118" s="94"/>
      <c r="J118" s="95"/>
      <c r="K118" s="110"/>
      <c r="L118" s="94">
        <f t="shared" si="8"/>
      </c>
      <c r="M118" s="88"/>
      <c r="N118" s="89"/>
      <c r="O118" s="89"/>
      <c r="P118" s="112"/>
      <c r="Q118" s="112"/>
    </row>
    <row r="119" spans="1:17" ht="13.5">
      <c r="A119" s="117"/>
      <c r="B119" s="123"/>
      <c r="C119" s="123"/>
      <c r="D119" s="117"/>
      <c r="E119" s="95"/>
      <c r="F119" s="94"/>
      <c r="G119" s="122"/>
      <c r="H119" s="117"/>
      <c r="I119" s="94"/>
      <c r="J119" s="95"/>
      <c r="K119" s="110"/>
      <c r="L119" s="94">
        <f t="shared" si="8"/>
      </c>
      <c r="M119" s="88"/>
      <c r="N119" s="89"/>
      <c r="O119" s="89"/>
      <c r="P119" s="112"/>
      <c r="Q119" s="112"/>
    </row>
    <row r="120" spans="1:17" ht="13.5">
      <c r="A120" s="117"/>
      <c r="B120" s="123"/>
      <c r="C120" s="123"/>
      <c r="D120" s="117"/>
      <c r="E120" s="95"/>
      <c r="F120" s="94"/>
      <c r="G120" s="122"/>
      <c r="H120" s="117"/>
      <c r="I120" s="94"/>
      <c r="J120" s="95"/>
      <c r="K120" s="110"/>
      <c r="L120" s="94">
        <f t="shared" si="8"/>
      </c>
      <c r="M120" s="88"/>
      <c r="N120" s="89"/>
      <c r="O120" s="89"/>
      <c r="P120" s="112"/>
      <c r="Q120" s="112"/>
    </row>
    <row r="121" spans="1:17" ht="13.5">
      <c r="A121" s="117"/>
      <c r="B121" s="123"/>
      <c r="C121" s="123"/>
      <c r="D121" s="117"/>
      <c r="E121" s="95"/>
      <c r="F121" s="94"/>
      <c r="G121" s="122"/>
      <c r="H121" s="117"/>
      <c r="I121" s="94"/>
      <c r="J121" s="95"/>
      <c r="K121" s="110"/>
      <c r="L121" s="94">
        <f t="shared" si="8"/>
      </c>
      <c r="M121" s="88"/>
      <c r="N121" s="89"/>
      <c r="O121" s="89"/>
      <c r="P121" s="112"/>
      <c r="Q121" s="112"/>
    </row>
    <row r="122" spans="1:17" ht="13.5">
      <c r="A122" s="117"/>
      <c r="B122" s="123"/>
      <c r="C122" s="123"/>
      <c r="D122" s="117"/>
      <c r="E122" s="95"/>
      <c r="F122" s="94"/>
      <c r="G122" s="122"/>
      <c r="H122" s="117"/>
      <c r="I122" s="94"/>
      <c r="J122" s="95"/>
      <c r="K122" s="110"/>
      <c r="L122" s="94">
        <f t="shared" si="8"/>
      </c>
      <c r="M122" s="88"/>
      <c r="N122" s="89"/>
      <c r="O122" s="89"/>
      <c r="P122" s="112"/>
      <c r="Q122" s="112"/>
    </row>
    <row r="123" spans="1:17" ht="13.5">
      <c r="A123" s="117"/>
      <c r="B123" s="123"/>
      <c r="C123" s="123"/>
      <c r="D123" s="117"/>
      <c r="E123" s="95"/>
      <c r="F123" s="94"/>
      <c r="G123" s="122"/>
      <c r="H123" s="117"/>
      <c r="I123" s="94"/>
      <c r="J123" s="95"/>
      <c r="K123" s="110"/>
      <c r="L123" s="94">
        <f t="shared" si="8"/>
      </c>
      <c r="M123" s="88"/>
      <c r="N123" s="89"/>
      <c r="O123" s="89"/>
      <c r="P123" s="112"/>
      <c r="Q123" s="112"/>
    </row>
    <row r="124" spans="1:17" ht="13.5">
      <c r="A124" s="117"/>
      <c r="B124" s="123"/>
      <c r="C124" s="123"/>
      <c r="D124" s="117"/>
      <c r="E124" s="95"/>
      <c r="F124" s="94"/>
      <c r="G124" s="122"/>
      <c r="H124" s="117"/>
      <c r="I124" s="94"/>
      <c r="J124" s="95"/>
      <c r="K124" s="110"/>
      <c r="L124" s="94">
        <f t="shared" si="8"/>
      </c>
      <c r="M124" s="88"/>
      <c r="N124" s="89"/>
      <c r="O124" s="89"/>
      <c r="P124" s="112"/>
      <c r="Q124" s="112"/>
    </row>
    <row r="125" spans="1:17" ht="13.5">
      <c r="A125" s="117"/>
      <c r="B125" s="123"/>
      <c r="C125" s="123"/>
      <c r="D125" s="117"/>
      <c r="E125" s="95"/>
      <c r="F125" s="94"/>
      <c r="G125" s="122"/>
      <c r="H125" s="117"/>
      <c r="I125" s="94"/>
      <c r="J125" s="95"/>
      <c r="K125" s="110"/>
      <c r="L125" s="94">
        <f t="shared" si="8"/>
      </c>
      <c r="M125" s="88"/>
      <c r="N125" s="89"/>
      <c r="O125" s="89"/>
      <c r="P125" s="112"/>
      <c r="Q125" s="112"/>
    </row>
    <row r="126" spans="1:17" ht="13.5">
      <c r="A126" s="117"/>
      <c r="B126" s="123"/>
      <c r="C126" s="123"/>
      <c r="D126" s="117"/>
      <c r="E126" s="95"/>
      <c r="F126" s="94"/>
      <c r="G126" s="122"/>
      <c r="H126" s="117"/>
      <c r="I126" s="94"/>
      <c r="J126" s="95"/>
      <c r="K126" s="110"/>
      <c r="L126" s="94">
        <f t="shared" si="8"/>
      </c>
      <c r="M126" s="88"/>
      <c r="N126" s="89"/>
      <c r="O126" s="89"/>
      <c r="P126" s="112"/>
      <c r="Q126" s="112"/>
    </row>
    <row r="127" spans="1:17" ht="13.5">
      <c r="A127" s="117"/>
      <c r="B127" s="123"/>
      <c r="C127" s="123"/>
      <c r="D127" s="117"/>
      <c r="E127" s="95"/>
      <c r="F127" s="94"/>
      <c r="G127" s="122"/>
      <c r="H127" s="117"/>
      <c r="I127" s="94"/>
      <c r="J127" s="95"/>
      <c r="K127" s="110"/>
      <c r="L127" s="94">
        <f t="shared" si="8"/>
      </c>
      <c r="M127" s="88"/>
      <c r="N127" s="89"/>
      <c r="O127" s="89"/>
      <c r="P127" s="112"/>
      <c r="Q127" s="112"/>
    </row>
    <row r="128" spans="1:17" ht="13.5">
      <c r="A128" s="117"/>
      <c r="B128" s="123"/>
      <c r="C128" s="123"/>
      <c r="D128" s="117"/>
      <c r="E128" s="95"/>
      <c r="F128" s="94"/>
      <c r="G128" s="122"/>
      <c r="H128" s="117"/>
      <c r="I128" s="94"/>
      <c r="J128" s="95"/>
      <c r="K128" s="110"/>
      <c r="L128" s="94">
        <f t="shared" si="8"/>
      </c>
      <c r="M128" s="88"/>
      <c r="N128" s="89"/>
      <c r="O128" s="89"/>
      <c r="P128" s="112"/>
      <c r="Q128" s="112"/>
    </row>
    <row r="129" spans="1:17" ht="13.5">
      <c r="A129" s="117"/>
      <c r="B129" s="123"/>
      <c r="C129" s="123"/>
      <c r="D129" s="117"/>
      <c r="E129" s="95"/>
      <c r="F129" s="94"/>
      <c r="G129" s="122"/>
      <c r="H129" s="117"/>
      <c r="I129" s="94"/>
      <c r="J129" s="95"/>
      <c r="K129" s="110"/>
      <c r="L129" s="94">
        <f t="shared" si="8"/>
      </c>
      <c r="M129" s="88"/>
      <c r="N129" s="89"/>
      <c r="O129" s="89"/>
      <c r="P129" s="112"/>
      <c r="Q129" s="112"/>
    </row>
    <row r="130" spans="1:17" ht="13.5">
      <c r="A130" s="117"/>
      <c r="B130" s="123"/>
      <c r="C130" s="123"/>
      <c r="D130" s="117"/>
      <c r="E130" s="95"/>
      <c r="F130" s="94"/>
      <c r="G130" s="122"/>
      <c r="H130" s="117"/>
      <c r="I130" s="94"/>
      <c r="J130" s="95"/>
      <c r="K130" s="110"/>
      <c r="L130" s="94">
        <f t="shared" si="8"/>
      </c>
      <c r="M130" s="88"/>
      <c r="N130" s="89"/>
      <c r="O130" s="89"/>
      <c r="P130" s="112"/>
      <c r="Q130" s="112"/>
    </row>
    <row r="131" spans="1:17" ht="13.5">
      <c r="A131" s="117"/>
      <c r="B131" s="123"/>
      <c r="C131" s="123"/>
      <c r="D131" s="117"/>
      <c r="E131" s="95"/>
      <c r="F131" s="94"/>
      <c r="G131" s="122"/>
      <c r="H131" s="117"/>
      <c r="I131" s="94"/>
      <c r="J131" s="95"/>
      <c r="K131" s="110"/>
      <c r="L131" s="94">
        <f t="shared" si="8"/>
      </c>
      <c r="M131" s="88"/>
      <c r="N131" s="89"/>
      <c r="O131" s="89"/>
      <c r="P131" s="112"/>
      <c r="Q131" s="112"/>
    </row>
    <row r="132" spans="1:17" ht="13.5">
      <c r="A132" s="117"/>
      <c r="B132" s="123"/>
      <c r="C132" s="123"/>
      <c r="D132" s="117"/>
      <c r="E132" s="95"/>
      <c r="F132" s="94"/>
      <c r="G132" s="122"/>
      <c r="H132" s="117"/>
      <c r="I132" s="94"/>
      <c r="J132" s="95"/>
      <c r="K132" s="110"/>
      <c r="L132" s="94">
        <f t="shared" si="8"/>
      </c>
      <c r="M132" s="88"/>
      <c r="N132" s="89"/>
      <c r="O132" s="89"/>
      <c r="P132" s="112"/>
      <c r="Q132" s="112"/>
    </row>
    <row r="133" spans="1:17" ht="13.5">
      <c r="A133" s="117"/>
      <c r="B133" s="123"/>
      <c r="C133" s="123"/>
      <c r="D133" s="117"/>
      <c r="E133" s="95"/>
      <c r="F133" s="94"/>
      <c r="G133" s="122"/>
      <c r="H133" s="117"/>
      <c r="I133" s="94"/>
      <c r="J133" s="95"/>
      <c r="K133" s="110"/>
      <c r="L133" s="94">
        <f t="shared" si="8"/>
      </c>
      <c r="M133" s="88"/>
      <c r="N133" s="89"/>
      <c r="O133" s="89"/>
      <c r="P133" s="112"/>
      <c r="Q133" s="112"/>
    </row>
    <row r="134" spans="1:17" ht="13.5">
      <c r="A134" s="117"/>
      <c r="B134" s="123"/>
      <c r="C134" s="123"/>
      <c r="D134" s="117"/>
      <c r="E134" s="95"/>
      <c r="F134" s="94"/>
      <c r="G134" s="122"/>
      <c r="H134" s="117"/>
      <c r="I134" s="94"/>
      <c r="J134" s="95"/>
      <c r="K134" s="110"/>
      <c r="L134" s="94">
        <f t="shared" si="8"/>
      </c>
      <c r="M134" s="88"/>
      <c r="N134" s="89"/>
      <c r="O134" s="89"/>
      <c r="P134" s="112"/>
      <c r="Q134" s="112"/>
    </row>
    <row r="135" spans="1:17" ht="13.5">
      <c r="A135" s="117"/>
      <c r="B135" s="123"/>
      <c r="C135" s="123"/>
      <c r="D135" s="117"/>
      <c r="E135" s="118"/>
      <c r="F135" s="94"/>
      <c r="H135" s="117"/>
      <c r="I135" s="95"/>
      <c r="J135" s="88"/>
      <c r="K135" s="110"/>
      <c r="L135" s="94">
        <f t="shared" si="8"/>
      </c>
      <c r="M135" s="95"/>
      <c r="N135" s="112"/>
      <c r="O135" s="112"/>
      <c r="P135" s="112"/>
      <c r="Q135" s="112"/>
    </row>
    <row r="136" spans="1:17" ht="13.5">
      <c r="A136" s="117"/>
      <c r="B136" s="123"/>
      <c r="C136" s="123"/>
      <c r="D136" s="117"/>
      <c r="E136" s="118"/>
      <c r="F136" s="94"/>
      <c r="H136" s="117"/>
      <c r="I136" s="95"/>
      <c r="J136" s="88"/>
      <c r="K136" s="110"/>
      <c r="L136" s="94">
        <f t="shared" si="8"/>
      </c>
      <c r="M136" s="95"/>
      <c r="N136" s="112"/>
      <c r="O136" s="112"/>
      <c r="P136" s="112"/>
      <c r="Q136" s="112"/>
    </row>
    <row r="137" spans="2:17" ht="13.5">
      <c r="B137" s="87" t="s">
        <v>430</v>
      </c>
      <c r="C137" s="87"/>
      <c r="D137" s="88"/>
      <c r="F137" s="94">
        <f aca="true" t="shared" si="9" ref="F137:F168">A137</f>
        <v>0</v>
      </c>
      <c r="G137" s="85" t="s">
        <v>1390</v>
      </c>
      <c r="H137" s="85" t="s">
        <v>1391</v>
      </c>
      <c r="K137" s="110">
        <f aca="true" t="shared" si="10" ref="K137:K168">IF(J137="","",(2012-J137))</f>
      </c>
      <c r="L137" s="94"/>
      <c r="N137" s="89"/>
      <c r="O137" s="89"/>
      <c r="P137" s="89"/>
      <c r="Q137" s="89"/>
    </row>
    <row r="138" spans="2:17" ht="13.5">
      <c r="B138" s="88" t="s">
        <v>1555</v>
      </c>
      <c r="C138" s="87"/>
      <c r="D138" s="87"/>
      <c r="F138" s="94">
        <f t="shared" si="9"/>
        <v>0</v>
      </c>
      <c r="G138" s="90">
        <f>COUNTIF($M$139:$M$199,"東近江市")</f>
        <v>26</v>
      </c>
      <c r="H138" s="91">
        <f>(G138/RIGHT(A190,2))</f>
        <v>0.5</v>
      </c>
      <c r="K138" s="110">
        <f t="shared" si="10"/>
      </c>
      <c r="L138" s="94"/>
      <c r="N138" s="89"/>
      <c r="O138" s="89"/>
      <c r="P138" s="89"/>
      <c r="Q138" s="89"/>
    </row>
    <row r="139" spans="1:17" s="82" customFormat="1" ht="13.5">
      <c r="A139" s="85" t="s">
        <v>1556</v>
      </c>
      <c r="B139" s="127" t="s">
        <v>427</v>
      </c>
      <c r="C139" s="128" t="s">
        <v>428</v>
      </c>
      <c r="D139" s="88" t="s">
        <v>429</v>
      </c>
      <c r="E139" s="85"/>
      <c r="F139" s="126" t="str">
        <f t="shared" si="9"/>
        <v>C01</v>
      </c>
      <c r="G139" s="85" t="str">
        <f aca="true" t="shared" si="11" ref="G139:G182">B139&amp;C139</f>
        <v>片岡春己</v>
      </c>
      <c r="H139" s="88" t="s">
        <v>430</v>
      </c>
      <c r="I139" s="88" t="s">
        <v>303</v>
      </c>
      <c r="J139" s="141">
        <v>1953</v>
      </c>
      <c r="K139" s="125">
        <f t="shared" si="10"/>
        <v>59</v>
      </c>
      <c r="L139" s="126" t="str">
        <f aca="true" t="shared" si="12" ref="L139:L170">IF(G139="","",IF(COUNTIF($G$3:$G$673,G139)&gt;1,"2重登録","OK"))</f>
        <v>OK</v>
      </c>
      <c r="M139" s="142" t="s">
        <v>431</v>
      </c>
      <c r="N139" s="143"/>
      <c r="O139" s="143"/>
      <c r="P139" s="143"/>
      <c r="Q139" s="143"/>
    </row>
    <row r="140" spans="1:17" s="82" customFormat="1" ht="13.5">
      <c r="A140" s="85" t="s">
        <v>1557</v>
      </c>
      <c r="B140" s="127" t="s">
        <v>599</v>
      </c>
      <c r="C140" s="128" t="s">
        <v>600</v>
      </c>
      <c r="D140" s="88" t="s">
        <v>429</v>
      </c>
      <c r="E140" s="85"/>
      <c r="F140" s="126" t="str">
        <f t="shared" si="9"/>
        <v>C02</v>
      </c>
      <c r="G140" s="85" t="str">
        <f t="shared" si="11"/>
        <v>竹村仁志</v>
      </c>
      <c r="H140" s="88" t="s">
        <v>430</v>
      </c>
      <c r="I140" s="88" t="s">
        <v>303</v>
      </c>
      <c r="J140" s="141">
        <v>1962</v>
      </c>
      <c r="K140" s="125">
        <f t="shared" si="10"/>
        <v>50</v>
      </c>
      <c r="L140" s="126" t="str">
        <f t="shared" si="12"/>
        <v>OK</v>
      </c>
      <c r="M140" s="126" t="s">
        <v>336</v>
      </c>
      <c r="N140" s="143"/>
      <c r="O140" s="143"/>
      <c r="P140" s="143"/>
      <c r="Q140" s="143"/>
    </row>
    <row r="141" spans="1:17" s="82" customFormat="1" ht="13.5">
      <c r="A141" s="85" t="s">
        <v>1558</v>
      </c>
      <c r="B141" s="127" t="s">
        <v>510</v>
      </c>
      <c r="C141" s="128" t="s">
        <v>511</v>
      </c>
      <c r="D141" s="88" t="s">
        <v>429</v>
      </c>
      <c r="E141" s="85"/>
      <c r="F141" s="126" t="str">
        <f t="shared" si="9"/>
        <v>C03</v>
      </c>
      <c r="G141" s="85" t="str">
        <f t="shared" si="11"/>
        <v>奥田康博</v>
      </c>
      <c r="H141" s="88" t="s">
        <v>430</v>
      </c>
      <c r="I141" s="88" t="s">
        <v>303</v>
      </c>
      <c r="J141" s="141">
        <v>1966</v>
      </c>
      <c r="K141" s="125">
        <f t="shared" si="10"/>
        <v>46</v>
      </c>
      <c r="L141" s="126" t="str">
        <f t="shared" si="12"/>
        <v>OK</v>
      </c>
      <c r="M141" s="142" t="s">
        <v>431</v>
      </c>
      <c r="N141" s="143"/>
      <c r="O141" s="143"/>
      <c r="P141" s="143"/>
      <c r="Q141" s="143"/>
    </row>
    <row r="142" spans="1:17" s="82" customFormat="1" ht="13.5">
      <c r="A142" s="85" t="s">
        <v>1559</v>
      </c>
      <c r="B142" s="127" t="s">
        <v>1560</v>
      </c>
      <c r="C142" s="128" t="s">
        <v>1561</v>
      </c>
      <c r="D142" s="88" t="s">
        <v>429</v>
      </c>
      <c r="E142" s="85"/>
      <c r="F142" s="126" t="str">
        <f t="shared" si="9"/>
        <v>C04</v>
      </c>
      <c r="G142" s="85" t="str">
        <f t="shared" si="11"/>
        <v>山村直樹</v>
      </c>
      <c r="H142" s="88" t="s">
        <v>430</v>
      </c>
      <c r="I142" s="88" t="s">
        <v>303</v>
      </c>
      <c r="J142" s="141">
        <v>1986</v>
      </c>
      <c r="K142" s="125">
        <f t="shared" si="10"/>
        <v>26</v>
      </c>
      <c r="L142" s="126" t="str">
        <f t="shared" si="12"/>
        <v>OK</v>
      </c>
      <c r="M142" s="142" t="s">
        <v>431</v>
      </c>
      <c r="N142" s="143"/>
      <c r="O142" s="143"/>
      <c r="P142" s="143"/>
      <c r="Q142" s="143"/>
    </row>
    <row r="143" spans="1:17" s="82" customFormat="1" ht="13.5">
      <c r="A143" s="85" t="s">
        <v>1562</v>
      </c>
      <c r="B143" s="127" t="s">
        <v>433</v>
      </c>
      <c r="C143" s="128" t="s">
        <v>434</v>
      </c>
      <c r="D143" s="88" t="s">
        <v>429</v>
      </c>
      <c r="E143" s="85"/>
      <c r="F143" s="126" t="str">
        <f t="shared" si="9"/>
        <v>C05</v>
      </c>
      <c r="G143" s="85" t="str">
        <f t="shared" si="11"/>
        <v>山本　真</v>
      </c>
      <c r="H143" s="88" t="s">
        <v>430</v>
      </c>
      <c r="I143" s="88" t="s">
        <v>303</v>
      </c>
      <c r="J143" s="141">
        <v>1970</v>
      </c>
      <c r="K143" s="125">
        <f t="shared" si="10"/>
        <v>42</v>
      </c>
      <c r="L143" s="126" t="str">
        <f t="shared" si="12"/>
        <v>OK</v>
      </c>
      <c r="M143" s="126" t="s">
        <v>304</v>
      </c>
      <c r="N143" s="143"/>
      <c r="O143" s="143"/>
      <c r="P143" s="143"/>
      <c r="Q143" s="143"/>
    </row>
    <row r="144" spans="1:17" s="82" customFormat="1" ht="13.5">
      <c r="A144" s="85" t="s">
        <v>1563</v>
      </c>
      <c r="B144" s="127" t="s">
        <v>1564</v>
      </c>
      <c r="C144" s="128" t="s">
        <v>1565</v>
      </c>
      <c r="D144" s="88" t="s">
        <v>429</v>
      </c>
      <c r="E144" s="85"/>
      <c r="F144" s="126" t="str">
        <f t="shared" si="9"/>
        <v>C06</v>
      </c>
      <c r="G144" s="85" t="str">
        <f t="shared" si="11"/>
        <v>上戸幸次</v>
      </c>
      <c r="H144" s="88" t="s">
        <v>430</v>
      </c>
      <c r="I144" s="88" t="s">
        <v>303</v>
      </c>
      <c r="J144" s="141">
        <v>1963</v>
      </c>
      <c r="K144" s="125">
        <f t="shared" si="10"/>
        <v>49</v>
      </c>
      <c r="L144" s="126" t="str">
        <f t="shared" si="12"/>
        <v>OK</v>
      </c>
      <c r="M144" s="126" t="s">
        <v>304</v>
      </c>
      <c r="N144" s="143"/>
      <c r="O144" s="143"/>
      <c r="P144" s="143"/>
      <c r="Q144" s="143"/>
    </row>
    <row r="145" spans="1:17" s="82" customFormat="1" ht="13.5">
      <c r="A145" s="129" t="s">
        <v>1566</v>
      </c>
      <c r="B145" s="130" t="s">
        <v>1567</v>
      </c>
      <c r="C145" s="131" t="s">
        <v>1207</v>
      </c>
      <c r="D145" s="132" t="s">
        <v>429</v>
      </c>
      <c r="E145" s="129"/>
      <c r="F145" s="133" t="str">
        <f t="shared" si="9"/>
        <v>C07</v>
      </c>
      <c r="G145" s="129" t="str">
        <f t="shared" si="11"/>
        <v>潮　義弘</v>
      </c>
      <c r="H145" s="132" t="s">
        <v>430</v>
      </c>
      <c r="I145" s="132" t="s">
        <v>303</v>
      </c>
      <c r="J145" s="144"/>
      <c r="K145" s="145">
        <f t="shared" si="10"/>
      </c>
      <c r="L145" s="133" t="str">
        <f t="shared" si="12"/>
        <v>OK</v>
      </c>
      <c r="M145" s="146" t="s">
        <v>1568</v>
      </c>
      <c r="N145" s="143"/>
      <c r="O145" s="143"/>
      <c r="P145" s="143"/>
      <c r="Q145" s="143"/>
    </row>
    <row r="146" spans="1:17" s="82" customFormat="1" ht="13.5">
      <c r="A146" s="85" t="s">
        <v>1569</v>
      </c>
      <c r="B146" s="127" t="s">
        <v>389</v>
      </c>
      <c r="C146" s="128" t="s">
        <v>513</v>
      </c>
      <c r="D146" s="88" t="s">
        <v>429</v>
      </c>
      <c r="E146" s="85"/>
      <c r="F146" s="126" t="str">
        <f t="shared" si="9"/>
        <v>C08</v>
      </c>
      <c r="G146" s="85" t="str">
        <f t="shared" si="11"/>
        <v>山崎茂智</v>
      </c>
      <c r="H146" s="88" t="s">
        <v>430</v>
      </c>
      <c r="I146" s="88" t="s">
        <v>303</v>
      </c>
      <c r="J146" s="141">
        <v>1963</v>
      </c>
      <c r="K146" s="125">
        <f t="shared" si="10"/>
        <v>49</v>
      </c>
      <c r="L146" s="126" t="str">
        <f t="shared" si="12"/>
        <v>OK</v>
      </c>
      <c r="M146" s="126" t="s">
        <v>514</v>
      </c>
      <c r="N146" s="143"/>
      <c r="O146" s="143"/>
      <c r="P146" s="143"/>
      <c r="Q146" s="143"/>
    </row>
    <row r="147" spans="1:17" s="82" customFormat="1" ht="13.5">
      <c r="A147" s="85" t="s">
        <v>1570</v>
      </c>
      <c r="B147" s="127" t="s">
        <v>516</v>
      </c>
      <c r="C147" s="128" t="s">
        <v>517</v>
      </c>
      <c r="D147" s="88" t="s">
        <v>429</v>
      </c>
      <c r="E147" s="85"/>
      <c r="F147" s="126" t="str">
        <f t="shared" si="9"/>
        <v>C09</v>
      </c>
      <c r="G147" s="85" t="str">
        <f t="shared" si="11"/>
        <v>秋山太助</v>
      </c>
      <c r="H147" s="88" t="s">
        <v>430</v>
      </c>
      <c r="I147" s="88" t="s">
        <v>303</v>
      </c>
      <c r="J147" s="141">
        <v>1975</v>
      </c>
      <c r="K147" s="125">
        <f t="shared" si="10"/>
        <v>37</v>
      </c>
      <c r="L147" s="126" t="str">
        <f t="shared" si="12"/>
        <v>OK</v>
      </c>
      <c r="M147" s="142" t="s">
        <v>431</v>
      </c>
      <c r="N147" s="143"/>
      <c r="O147" s="143"/>
      <c r="P147" s="143"/>
      <c r="Q147" s="143"/>
    </row>
    <row r="148" spans="1:17" s="82" customFormat="1" ht="13.5">
      <c r="A148" s="85" t="s">
        <v>1571</v>
      </c>
      <c r="B148" s="127" t="s">
        <v>519</v>
      </c>
      <c r="C148" s="128" t="s">
        <v>520</v>
      </c>
      <c r="D148" s="88" t="s">
        <v>429</v>
      </c>
      <c r="E148" s="85"/>
      <c r="F148" s="126" t="str">
        <f t="shared" si="9"/>
        <v>C10</v>
      </c>
      <c r="G148" s="85" t="str">
        <f t="shared" si="11"/>
        <v>廣瀬智也</v>
      </c>
      <c r="H148" s="88" t="s">
        <v>430</v>
      </c>
      <c r="I148" s="88" t="s">
        <v>303</v>
      </c>
      <c r="J148" s="141">
        <v>1977</v>
      </c>
      <c r="K148" s="125">
        <f t="shared" si="10"/>
        <v>35</v>
      </c>
      <c r="L148" s="126" t="str">
        <f t="shared" si="12"/>
        <v>OK</v>
      </c>
      <c r="M148" s="142" t="s">
        <v>431</v>
      </c>
      <c r="N148" s="143"/>
      <c r="O148" s="143"/>
      <c r="P148" s="143"/>
      <c r="Q148" s="143"/>
    </row>
    <row r="149" spans="1:17" s="82" customFormat="1" ht="13.5">
      <c r="A149" s="85" t="s">
        <v>1572</v>
      </c>
      <c r="B149" s="127" t="s">
        <v>522</v>
      </c>
      <c r="C149" s="128" t="s">
        <v>523</v>
      </c>
      <c r="D149" s="88" t="s">
        <v>429</v>
      </c>
      <c r="E149" s="85"/>
      <c r="F149" s="126" t="str">
        <f t="shared" si="9"/>
        <v>C11</v>
      </c>
      <c r="G149" s="85" t="str">
        <f t="shared" si="11"/>
        <v>玉川敬三</v>
      </c>
      <c r="H149" s="88" t="s">
        <v>430</v>
      </c>
      <c r="I149" s="88" t="s">
        <v>303</v>
      </c>
      <c r="J149" s="141">
        <v>1969</v>
      </c>
      <c r="K149" s="125">
        <f t="shared" si="10"/>
        <v>43</v>
      </c>
      <c r="L149" s="126" t="str">
        <f t="shared" si="12"/>
        <v>OK</v>
      </c>
      <c r="M149" s="142" t="s">
        <v>431</v>
      </c>
      <c r="N149" s="143"/>
      <c r="O149" s="143"/>
      <c r="P149" s="143"/>
      <c r="Q149" s="143"/>
    </row>
    <row r="150" spans="1:17" s="82" customFormat="1" ht="13.5">
      <c r="A150" s="85" t="s">
        <v>1573</v>
      </c>
      <c r="B150" s="127" t="s">
        <v>525</v>
      </c>
      <c r="C150" s="128" t="s">
        <v>526</v>
      </c>
      <c r="D150" s="88" t="s">
        <v>429</v>
      </c>
      <c r="E150" s="85"/>
      <c r="F150" s="126" t="str">
        <f t="shared" si="9"/>
        <v>C12</v>
      </c>
      <c r="G150" s="85" t="str">
        <f t="shared" si="11"/>
        <v>太田圭亮</v>
      </c>
      <c r="H150" s="88" t="s">
        <v>430</v>
      </c>
      <c r="I150" s="88" t="s">
        <v>303</v>
      </c>
      <c r="J150" s="141">
        <v>1981</v>
      </c>
      <c r="K150" s="125">
        <f t="shared" si="10"/>
        <v>31</v>
      </c>
      <c r="L150" s="126" t="str">
        <f t="shared" si="12"/>
        <v>OK</v>
      </c>
      <c r="M150" s="142" t="s">
        <v>431</v>
      </c>
      <c r="N150" s="143"/>
      <c r="O150" s="143"/>
      <c r="P150" s="143"/>
      <c r="Q150" s="143"/>
    </row>
    <row r="151" spans="1:17" s="82" customFormat="1" ht="13.5">
      <c r="A151" s="85" t="s">
        <v>1574</v>
      </c>
      <c r="B151" s="127" t="s">
        <v>107</v>
      </c>
      <c r="C151" s="128" t="s">
        <v>1575</v>
      </c>
      <c r="D151" s="88" t="s">
        <v>429</v>
      </c>
      <c r="E151" s="85"/>
      <c r="F151" s="126" t="str">
        <f t="shared" si="9"/>
        <v>C13</v>
      </c>
      <c r="G151" s="85" t="str">
        <f t="shared" si="11"/>
        <v>園田智明</v>
      </c>
      <c r="H151" s="88" t="s">
        <v>430</v>
      </c>
      <c r="I151" s="88" t="s">
        <v>303</v>
      </c>
      <c r="J151" s="141">
        <v>1967</v>
      </c>
      <c r="K151" s="125">
        <f t="shared" si="10"/>
        <v>45</v>
      </c>
      <c r="L151" s="126" t="str">
        <f t="shared" si="12"/>
        <v>OK</v>
      </c>
      <c r="M151" s="126" t="s">
        <v>336</v>
      </c>
      <c r="N151" s="143"/>
      <c r="O151" s="143"/>
      <c r="P151" s="143"/>
      <c r="Q151" s="143"/>
    </row>
    <row r="152" spans="1:17" s="82" customFormat="1" ht="13.5">
      <c r="A152" s="85" t="s">
        <v>1576</v>
      </c>
      <c r="B152" s="127" t="s">
        <v>1126</v>
      </c>
      <c r="C152" s="128" t="s">
        <v>1577</v>
      </c>
      <c r="D152" s="88" t="s">
        <v>429</v>
      </c>
      <c r="E152" s="85"/>
      <c r="F152" s="126" t="str">
        <f t="shared" si="9"/>
        <v>C14</v>
      </c>
      <c r="G152" s="85" t="str">
        <f t="shared" si="11"/>
        <v>松田憲次</v>
      </c>
      <c r="H152" s="88" t="s">
        <v>430</v>
      </c>
      <c r="I152" s="88" t="s">
        <v>303</v>
      </c>
      <c r="J152" s="141">
        <v>1964</v>
      </c>
      <c r="K152" s="125">
        <f t="shared" si="10"/>
        <v>48</v>
      </c>
      <c r="L152" s="126" t="str">
        <f t="shared" si="12"/>
        <v>OK</v>
      </c>
      <c r="M152" s="142" t="s">
        <v>431</v>
      </c>
      <c r="N152" s="143"/>
      <c r="O152" s="143"/>
      <c r="P152" s="143"/>
      <c r="Q152" s="143"/>
    </row>
    <row r="153" spans="1:17" s="82" customFormat="1" ht="13.5">
      <c r="A153" s="85" t="s">
        <v>1578</v>
      </c>
      <c r="B153" s="127"/>
      <c r="C153" s="128"/>
      <c r="D153" s="88" t="s">
        <v>429</v>
      </c>
      <c r="E153" s="85"/>
      <c r="F153" s="126" t="str">
        <f t="shared" si="9"/>
        <v>C15</v>
      </c>
      <c r="G153" s="85">
        <f t="shared" si="11"/>
      </c>
      <c r="H153" s="88" t="s">
        <v>430</v>
      </c>
      <c r="I153" s="88" t="s">
        <v>303</v>
      </c>
      <c r="J153" s="141"/>
      <c r="K153" s="125">
        <f t="shared" si="10"/>
      </c>
      <c r="L153" s="126">
        <f t="shared" si="12"/>
      </c>
      <c r="M153" s="126"/>
      <c r="N153" s="143"/>
      <c r="O153" s="143"/>
      <c r="P153" s="143"/>
      <c r="Q153" s="143"/>
    </row>
    <row r="154" spans="1:17" s="82" customFormat="1" ht="13.5">
      <c r="A154" s="85" t="s">
        <v>1579</v>
      </c>
      <c r="B154" s="127" t="s">
        <v>949</v>
      </c>
      <c r="C154" s="128" t="s">
        <v>434</v>
      </c>
      <c r="D154" s="88" t="s">
        <v>429</v>
      </c>
      <c r="E154" s="85"/>
      <c r="F154" s="126" t="str">
        <f t="shared" si="9"/>
        <v>C16</v>
      </c>
      <c r="G154" s="85" t="str">
        <f t="shared" si="11"/>
        <v>児玉　真</v>
      </c>
      <c r="H154" s="88" t="s">
        <v>430</v>
      </c>
      <c r="I154" s="88" t="s">
        <v>303</v>
      </c>
      <c r="J154" s="141">
        <v>1974</v>
      </c>
      <c r="K154" s="125">
        <f t="shared" si="10"/>
        <v>38</v>
      </c>
      <c r="L154" s="126" t="str">
        <f t="shared" si="12"/>
        <v>OK</v>
      </c>
      <c r="M154" s="126" t="s">
        <v>336</v>
      </c>
      <c r="N154" s="143"/>
      <c r="O154" s="143"/>
      <c r="P154" s="143"/>
      <c r="Q154" s="143"/>
    </row>
    <row r="155" spans="1:17" s="82" customFormat="1" ht="13.5">
      <c r="A155" s="85" t="s">
        <v>1580</v>
      </c>
      <c r="B155" s="127" t="s">
        <v>433</v>
      </c>
      <c r="C155" s="128" t="s">
        <v>1581</v>
      </c>
      <c r="D155" s="88" t="s">
        <v>429</v>
      </c>
      <c r="E155" s="85"/>
      <c r="F155" s="126" t="str">
        <f t="shared" si="9"/>
        <v>C17</v>
      </c>
      <c r="G155" s="85" t="str">
        <f t="shared" si="11"/>
        <v>山本　諭</v>
      </c>
      <c r="H155" s="88" t="s">
        <v>430</v>
      </c>
      <c r="I155" s="88" t="s">
        <v>303</v>
      </c>
      <c r="J155" s="141">
        <v>1971</v>
      </c>
      <c r="K155" s="125">
        <f t="shared" si="10"/>
        <v>41</v>
      </c>
      <c r="L155" s="126" t="str">
        <f t="shared" si="12"/>
        <v>OK</v>
      </c>
      <c r="M155" s="142" t="s">
        <v>431</v>
      </c>
      <c r="N155" s="143"/>
      <c r="O155" s="143"/>
      <c r="P155" s="143"/>
      <c r="Q155" s="143"/>
    </row>
    <row r="156" spans="1:17" s="82" customFormat="1" ht="13.5">
      <c r="A156" s="85" t="s">
        <v>1582</v>
      </c>
      <c r="B156" s="127" t="s">
        <v>852</v>
      </c>
      <c r="C156" s="128" t="s">
        <v>854</v>
      </c>
      <c r="D156" s="88" t="s">
        <v>429</v>
      </c>
      <c r="E156" s="85"/>
      <c r="F156" s="126" t="str">
        <f t="shared" si="9"/>
        <v>C18</v>
      </c>
      <c r="G156" s="85" t="str">
        <f t="shared" si="11"/>
        <v>上村　武</v>
      </c>
      <c r="H156" s="88" t="s">
        <v>430</v>
      </c>
      <c r="I156" s="88" t="s">
        <v>303</v>
      </c>
      <c r="J156" s="141">
        <v>1977</v>
      </c>
      <c r="K156" s="125">
        <f t="shared" si="10"/>
        <v>35</v>
      </c>
      <c r="L156" s="126" t="str">
        <f t="shared" si="12"/>
        <v>OK</v>
      </c>
      <c r="M156" s="126" t="s">
        <v>304</v>
      </c>
      <c r="N156" s="143"/>
      <c r="O156" s="143"/>
      <c r="P156" s="143"/>
      <c r="Q156" s="143"/>
    </row>
    <row r="157" spans="1:17" s="82" customFormat="1" ht="13.5">
      <c r="A157" s="85" t="s">
        <v>1583</v>
      </c>
      <c r="B157" s="127" t="s">
        <v>436</v>
      </c>
      <c r="C157" s="128" t="s">
        <v>437</v>
      </c>
      <c r="D157" s="88" t="s">
        <v>429</v>
      </c>
      <c r="E157" s="85"/>
      <c r="F157" s="126" t="str">
        <f t="shared" si="9"/>
        <v>C19</v>
      </c>
      <c r="G157" s="85" t="str">
        <f t="shared" si="11"/>
        <v>西田裕信</v>
      </c>
      <c r="H157" s="88" t="s">
        <v>430</v>
      </c>
      <c r="I157" s="88" t="s">
        <v>303</v>
      </c>
      <c r="J157" s="141">
        <v>1960</v>
      </c>
      <c r="K157" s="125">
        <f t="shared" si="10"/>
        <v>52</v>
      </c>
      <c r="L157" s="126" t="str">
        <f t="shared" si="12"/>
        <v>OK</v>
      </c>
      <c r="M157" s="126" t="s">
        <v>308</v>
      </c>
      <c r="N157" s="143"/>
      <c r="O157" s="143"/>
      <c r="P157" s="143"/>
      <c r="Q157" s="143"/>
    </row>
    <row r="158" spans="1:17" s="82" customFormat="1" ht="13.5">
      <c r="A158" s="85" t="s">
        <v>1584</v>
      </c>
      <c r="B158" s="127" t="s">
        <v>528</v>
      </c>
      <c r="C158" s="128" t="s">
        <v>529</v>
      </c>
      <c r="D158" s="88" t="s">
        <v>429</v>
      </c>
      <c r="E158" s="85"/>
      <c r="F158" s="126" t="str">
        <f t="shared" si="9"/>
        <v>C20</v>
      </c>
      <c r="G158" s="85" t="str">
        <f t="shared" si="11"/>
        <v>馬場英年</v>
      </c>
      <c r="H158" s="88" t="s">
        <v>430</v>
      </c>
      <c r="I158" s="88" t="s">
        <v>303</v>
      </c>
      <c r="J158" s="141">
        <v>1980</v>
      </c>
      <c r="K158" s="125">
        <f t="shared" si="10"/>
        <v>32</v>
      </c>
      <c r="L158" s="126" t="str">
        <f t="shared" si="12"/>
        <v>OK</v>
      </c>
      <c r="M158" s="142" t="s">
        <v>431</v>
      </c>
      <c r="N158" s="143"/>
      <c r="O158" s="143"/>
      <c r="P158" s="143"/>
      <c r="Q158" s="143"/>
    </row>
    <row r="159" spans="1:17" s="82" customFormat="1" ht="13.5">
      <c r="A159" s="85" t="s">
        <v>1585</v>
      </c>
      <c r="B159" s="127"/>
      <c r="C159" s="128"/>
      <c r="D159" s="88" t="s">
        <v>429</v>
      </c>
      <c r="E159" s="85"/>
      <c r="F159" s="126" t="str">
        <f t="shared" si="9"/>
        <v>C21</v>
      </c>
      <c r="G159" s="85">
        <f t="shared" si="11"/>
      </c>
      <c r="H159" s="88" t="s">
        <v>430</v>
      </c>
      <c r="I159" s="88" t="s">
        <v>303</v>
      </c>
      <c r="J159" s="141"/>
      <c r="K159" s="125">
        <f t="shared" si="10"/>
      </c>
      <c r="L159" s="126">
        <f t="shared" si="12"/>
      </c>
      <c r="M159" s="126"/>
      <c r="N159" s="143"/>
      <c r="O159" s="143"/>
      <c r="P159" s="143"/>
      <c r="Q159" s="143"/>
    </row>
    <row r="160" spans="1:17" s="82" customFormat="1" ht="13.5">
      <c r="A160" s="85" t="s">
        <v>1586</v>
      </c>
      <c r="B160" s="127" t="s">
        <v>439</v>
      </c>
      <c r="C160" s="128" t="s">
        <v>440</v>
      </c>
      <c r="D160" s="88" t="s">
        <v>429</v>
      </c>
      <c r="E160" s="85"/>
      <c r="F160" s="126" t="str">
        <f t="shared" si="9"/>
        <v>C22</v>
      </c>
      <c r="G160" s="85" t="str">
        <f t="shared" si="11"/>
        <v>柴谷義信</v>
      </c>
      <c r="H160" s="88" t="s">
        <v>430</v>
      </c>
      <c r="I160" s="88" t="s">
        <v>303</v>
      </c>
      <c r="J160" s="141">
        <v>1962</v>
      </c>
      <c r="K160" s="125">
        <f t="shared" si="10"/>
        <v>50</v>
      </c>
      <c r="L160" s="126" t="str">
        <f t="shared" si="12"/>
        <v>OK</v>
      </c>
      <c r="M160" s="126" t="s">
        <v>304</v>
      </c>
      <c r="N160" s="143"/>
      <c r="O160" s="143"/>
      <c r="P160" s="143"/>
      <c r="Q160" s="143"/>
    </row>
    <row r="161" spans="1:17" s="82" customFormat="1" ht="13.5">
      <c r="A161" s="85" t="s">
        <v>1587</v>
      </c>
      <c r="B161" s="127" t="s">
        <v>1588</v>
      </c>
      <c r="C161" s="128" t="s">
        <v>865</v>
      </c>
      <c r="D161" s="88" t="s">
        <v>429</v>
      </c>
      <c r="E161" s="85"/>
      <c r="F161" s="126" t="str">
        <f t="shared" si="9"/>
        <v>C23</v>
      </c>
      <c r="G161" s="85" t="str">
        <f t="shared" si="11"/>
        <v>井尻善和</v>
      </c>
      <c r="H161" s="88" t="s">
        <v>430</v>
      </c>
      <c r="I161" s="88" t="s">
        <v>303</v>
      </c>
      <c r="J161" s="141">
        <v>1968</v>
      </c>
      <c r="K161" s="125">
        <f t="shared" si="10"/>
        <v>44</v>
      </c>
      <c r="L161" s="126" t="str">
        <f t="shared" si="12"/>
        <v>OK</v>
      </c>
      <c r="M161" s="126" t="s">
        <v>408</v>
      </c>
      <c r="N161" s="143"/>
      <c r="O161" s="143"/>
      <c r="P161" s="143"/>
      <c r="Q161" s="143"/>
    </row>
    <row r="162" spans="1:17" s="82" customFormat="1" ht="13.5">
      <c r="A162" s="85" t="s">
        <v>1589</v>
      </c>
      <c r="B162" s="127"/>
      <c r="C162" s="134"/>
      <c r="D162" s="88" t="s">
        <v>429</v>
      </c>
      <c r="E162" s="85"/>
      <c r="F162" s="126" t="str">
        <f t="shared" si="9"/>
        <v>C24</v>
      </c>
      <c r="G162" s="85">
        <f t="shared" si="11"/>
      </c>
      <c r="H162" s="88" t="s">
        <v>430</v>
      </c>
      <c r="I162" s="88" t="s">
        <v>303</v>
      </c>
      <c r="J162" s="141"/>
      <c r="K162" s="125">
        <f t="shared" si="10"/>
      </c>
      <c r="L162" s="126">
        <f t="shared" si="12"/>
      </c>
      <c r="M162" s="126"/>
      <c r="N162" s="143"/>
      <c r="O162" s="143"/>
      <c r="P162" s="143"/>
      <c r="Q162" s="143"/>
    </row>
    <row r="163" spans="1:17" s="82" customFormat="1" ht="13.5">
      <c r="A163" s="85" t="s">
        <v>1590</v>
      </c>
      <c r="B163" s="127" t="s">
        <v>556</v>
      </c>
      <c r="C163" s="134" t="s">
        <v>557</v>
      </c>
      <c r="D163" s="88" t="s">
        <v>429</v>
      </c>
      <c r="E163" s="85"/>
      <c r="F163" s="126" t="str">
        <f t="shared" si="9"/>
        <v>C25</v>
      </c>
      <c r="G163" s="85" t="str">
        <f t="shared" si="11"/>
        <v>湯本芳明</v>
      </c>
      <c r="H163" s="88" t="s">
        <v>430</v>
      </c>
      <c r="I163" s="88" t="s">
        <v>303</v>
      </c>
      <c r="J163" s="141">
        <v>1952</v>
      </c>
      <c r="K163" s="125">
        <f t="shared" si="10"/>
        <v>60</v>
      </c>
      <c r="L163" s="126" t="str">
        <f t="shared" si="12"/>
        <v>OK</v>
      </c>
      <c r="M163" s="126" t="s">
        <v>336</v>
      </c>
      <c r="N163" s="143"/>
      <c r="O163" s="143"/>
      <c r="P163" s="143"/>
      <c r="Q163" s="143"/>
    </row>
    <row r="164" spans="1:17" s="82" customFormat="1" ht="13.5">
      <c r="A164" s="85" t="s">
        <v>1591</v>
      </c>
      <c r="B164" s="127"/>
      <c r="C164" s="134"/>
      <c r="D164" s="88" t="s">
        <v>429</v>
      </c>
      <c r="E164" s="85"/>
      <c r="F164" s="126" t="str">
        <f t="shared" si="9"/>
        <v>C26</v>
      </c>
      <c r="G164" s="85">
        <f t="shared" si="11"/>
      </c>
      <c r="H164" s="88" t="s">
        <v>430</v>
      </c>
      <c r="I164" s="88" t="s">
        <v>303</v>
      </c>
      <c r="J164" s="141"/>
      <c r="K164" s="125">
        <f t="shared" si="10"/>
      </c>
      <c r="L164" s="126">
        <f t="shared" si="12"/>
      </c>
      <c r="M164" s="126"/>
      <c r="N164" s="143"/>
      <c r="O164" s="143"/>
      <c r="P164" s="143"/>
      <c r="Q164" s="143"/>
    </row>
    <row r="165" spans="1:17" s="82" customFormat="1" ht="13.5">
      <c r="A165" s="85" t="s">
        <v>1592</v>
      </c>
      <c r="B165" s="127"/>
      <c r="C165" s="134"/>
      <c r="D165" s="88" t="s">
        <v>429</v>
      </c>
      <c r="E165" s="85"/>
      <c r="F165" s="126" t="str">
        <f t="shared" si="9"/>
        <v>C27</v>
      </c>
      <c r="G165" s="85">
        <f t="shared" si="11"/>
      </c>
      <c r="H165" s="88" t="s">
        <v>430</v>
      </c>
      <c r="I165" s="88" t="s">
        <v>303</v>
      </c>
      <c r="J165" s="141"/>
      <c r="K165" s="125">
        <f t="shared" si="10"/>
      </c>
      <c r="L165" s="126">
        <f t="shared" si="12"/>
      </c>
      <c r="M165" s="126"/>
      <c r="N165" s="143"/>
      <c r="O165" s="143"/>
      <c r="P165" s="143"/>
      <c r="Q165" s="143"/>
    </row>
    <row r="166" spans="1:17" s="82" customFormat="1" ht="13.5">
      <c r="A166" s="85" t="s">
        <v>1593</v>
      </c>
      <c r="B166" s="127" t="s">
        <v>442</v>
      </c>
      <c r="C166" s="134" t="s">
        <v>443</v>
      </c>
      <c r="D166" s="88" t="s">
        <v>429</v>
      </c>
      <c r="E166" s="85"/>
      <c r="F166" s="126" t="str">
        <f t="shared" si="9"/>
        <v>C28</v>
      </c>
      <c r="G166" s="85" t="str">
        <f t="shared" si="11"/>
        <v>坂元智成</v>
      </c>
      <c r="H166" s="88" t="s">
        <v>430</v>
      </c>
      <c r="I166" s="88" t="s">
        <v>303</v>
      </c>
      <c r="J166" s="141">
        <v>1975</v>
      </c>
      <c r="K166" s="125">
        <f t="shared" si="10"/>
        <v>37</v>
      </c>
      <c r="L166" s="126" t="str">
        <f t="shared" si="12"/>
        <v>OK</v>
      </c>
      <c r="M166" s="142" t="s">
        <v>431</v>
      </c>
      <c r="N166" s="143"/>
      <c r="O166" s="143"/>
      <c r="P166" s="143"/>
      <c r="Q166" s="143"/>
    </row>
    <row r="167" spans="1:17" s="82" customFormat="1" ht="13.5">
      <c r="A167" s="85" t="s">
        <v>1594</v>
      </c>
      <c r="B167" s="127"/>
      <c r="C167" s="134"/>
      <c r="D167" s="88" t="s">
        <v>429</v>
      </c>
      <c r="E167" s="85"/>
      <c r="F167" s="126" t="str">
        <f t="shared" si="9"/>
        <v>C29</v>
      </c>
      <c r="G167" s="85">
        <f t="shared" si="11"/>
      </c>
      <c r="H167" s="88" t="s">
        <v>430</v>
      </c>
      <c r="I167" s="88" t="s">
        <v>303</v>
      </c>
      <c r="J167" s="141"/>
      <c r="K167" s="125">
        <f t="shared" si="10"/>
      </c>
      <c r="L167" s="126">
        <f t="shared" si="12"/>
      </c>
      <c r="M167" s="126"/>
      <c r="N167" s="143"/>
      <c r="O167" s="143"/>
      <c r="P167" s="143"/>
      <c r="Q167" s="143"/>
    </row>
    <row r="168" spans="1:17" s="82" customFormat="1" ht="13.5">
      <c r="A168" s="85" t="s">
        <v>1595</v>
      </c>
      <c r="B168" s="127" t="s">
        <v>565</v>
      </c>
      <c r="C168" s="134" t="s">
        <v>566</v>
      </c>
      <c r="D168" s="88" t="s">
        <v>429</v>
      </c>
      <c r="E168" s="85"/>
      <c r="F168" s="126" t="str">
        <f t="shared" si="9"/>
        <v>C30</v>
      </c>
      <c r="G168" s="85" t="str">
        <f t="shared" si="11"/>
        <v>村尾彰了</v>
      </c>
      <c r="H168" s="88" t="s">
        <v>430</v>
      </c>
      <c r="I168" s="88" t="s">
        <v>303</v>
      </c>
      <c r="J168" s="141">
        <v>1982</v>
      </c>
      <c r="K168" s="125">
        <f t="shared" si="10"/>
        <v>30</v>
      </c>
      <c r="L168" s="126" t="str">
        <f t="shared" si="12"/>
        <v>OK</v>
      </c>
      <c r="M168" s="126" t="s">
        <v>715</v>
      </c>
      <c r="N168" s="143"/>
      <c r="O168" s="143"/>
      <c r="P168" s="143"/>
      <c r="Q168" s="143"/>
    </row>
    <row r="169" spans="1:17" s="82" customFormat="1" ht="13.5">
      <c r="A169" s="85" t="s">
        <v>1596</v>
      </c>
      <c r="B169" s="127" t="s">
        <v>1597</v>
      </c>
      <c r="C169" s="134" t="s">
        <v>446</v>
      </c>
      <c r="D169" s="88" t="s">
        <v>429</v>
      </c>
      <c r="E169" s="85"/>
      <c r="F169" s="126" t="str">
        <f aca="true" t="shared" si="13" ref="F169:F199">A169</f>
        <v>C31</v>
      </c>
      <c r="G169" s="85" t="str">
        <f t="shared" si="11"/>
        <v>荒波順次</v>
      </c>
      <c r="H169" s="88" t="s">
        <v>430</v>
      </c>
      <c r="I169" s="88" t="s">
        <v>303</v>
      </c>
      <c r="J169" s="141">
        <v>1977</v>
      </c>
      <c r="K169" s="125">
        <f aca="true" t="shared" si="14" ref="K169:K199">IF(J169="","",(2012-J169))</f>
        <v>35</v>
      </c>
      <c r="L169" s="126" t="str">
        <f t="shared" si="12"/>
        <v>OK</v>
      </c>
      <c r="M169" s="126" t="s">
        <v>447</v>
      </c>
      <c r="N169" s="143"/>
      <c r="O169" s="143"/>
      <c r="P169" s="143"/>
      <c r="Q169" s="143"/>
    </row>
    <row r="170" spans="1:17" s="82" customFormat="1" ht="13.5">
      <c r="A170" s="85" t="s">
        <v>1598</v>
      </c>
      <c r="B170" s="127" t="s">
        <v>449</v>
      </c>
      <c r="C170" s="134" t="s">
        <v>450</v>
      </c>
      <c r="D170" s="88" t="s">
        <v>429</v>
      </c>
      <c r="E170" s="85"/>
      <c r="F170" s="126" t="str">
        <f t="shared" si="13"/>
        <v>C32</v>
      </c>
      <c r="G170" s="85" t="str">
        <f t="shared" si="11"/>
        <v>中本隆司</v>
      </c>
      <c r="H170" s="88" t="s">
        <v>430</v>
      </c>
      <c r="I170" s="88" t="s">
        <v>303</v>
      </c>
      <c r="J170" s="141">
        <v>1968</v>
      </c>
      <c r="K170" s="125">
        <f t="shared" si="14"/>
        <v>44</v>
      </c>
      <c r="L170" s="126" t="str">
        <f t="shared" si="12"/>
        <v>OK</v>
      </c>
      <c r="M170" s="142" t="s">
        <v>431</v>
      </c>
      <c r="N170" s="143"/>
      <c r="O170" s="143"/>
      <c r="P170" s="143"/>
      <c r="Q170" s="143"/>
    </row>
    <row r="171" spans="1:17" s="82" customFormat="1" ht="13.5">
      <c r="A171" s="85" t="s">
        <v>1599</v>
      </c>
      <c r="B171" s="127" t="s">
        <v>575</v>
      </c>
      <c r="C171" s="134" t="s">
        <v>576</v>
      </c>
      <c r="D171" s="88" t="s">
        <v>429</v>
      </c>
      <c r="E171" s="85"/>
      <c r="F171" s="126" t="str">
        <f t="shared" si="13"/>
        <v>C33</v>
      </c>
      <c r="G171" s="85" t="str">
        <f t="shared" si="11"/>
        <v>住谷岳司</v>
      </c>
      <c r="H171" s="88" t="s">
        <v>430</v>
      </c>
      <c r="I171" s="88" t="s">
        <v>303</v>
      </c>
      <c r="J171" s="141">
        <v>1967</v>
      </c>
      <c r="K171" s="125">
        <f t="shared" si="14"/>
        <v>45</v>
      </c>
      <c r="L171" s="126" t="str">
        <f aca="true" t="shared" si="15" ref="L171:L199">IF(G171="","",IF(COUNTIF($G$3:$G$673,G171)&gt;1,"2重登録","OK"))</f>
        <v>OK</v>
      </c>
      <c r="M171" s="126" t="s">
        <v>577</v>
      </c>
      <c r="N171" s="143"/>
      <c r="O171" s="143"/>
      <c r="P171" s="143"/>
      <c r="Q171" s="143"/>
    </row>
    <row r="172" spans="1:17" s="82" customFormat="1" ht="13.5">
      <c r="A172" s="85" t="s">
        <v>1600</v>
      </c>
      <c r="B172" s="127" t="s">
        <v>579</v>
      </c>
      <c r="C172" s="134" t="s">
        <v>580</v>
      </c>
      <c r="D172" s="88" t="s">
        <v>429</v>
      </c>
      <c r="E172" s="85"/>
      <c r="F172" s="126" t="str">
        <f t="shared" si="13"/>
        <v>C34</v>
      </c>
      <c r="G172" s="85" t="str">
        <f t="shared" si="11"/>
        <v>永田寛教</v>
      </c>
      <c r="H172" s="88" t="s">
        <v>430</v>
      </c>
      <c r="I172" s="88" t="s">
        <v>303</v>
      </c>
      <c r="J172" s="141">
        <v>1981</v>
      </c>
      <c r="K172" s="125">
        <f t="shared" si="14"/>
        <v>31</v>
      </c>
      <c r="L172" s="126" t="str">
        <f t="shared" si="15"/>
        <v>OK</v>
      </c>
      <c r="M172" s="126" t="s">
        <v>508</v>
      </c>
      <c r="N172" s="143"/>
      <c r="O172" s="143"/>
      <c r="P172" s="143"/>
      <c r="Q172" s="143"/>
    </row>
    <row r="173" spans="1:17" s="82" customFormat="1" ht="13.5">
      <c r="A173" s="85" t="s">
        <v>1601</v>
      </c>
      <c r="B173" s="127" t="s">
        <v>1602</v>
      </c>
      <c r="C173" s="134" t="s">
        <v>1603</v>
      </c>
      <c r="D173" s="88" t="s">
        <v>429</v>
      </c>
      <c r="E173" s="85"/>
      <c r="F173" s="126" t="str">
        <f t="shared" si="13"/>
        <v>C35</v>
      </c>
      <c r="G173" s="85" t="str">
        <f t="shared" si="11"/>
        <v>小山　嶺</v>
      </c>
      <c r="H173" s="88" t="s">
        <v>430</v>
      </c>
      <c r="I173" s="88" t="s">
        <v>303</v>
      </c>
      <c r="J173" s="141">
        <v>1986</v>
      </c>
      <c r="K173" s="125">
        <f t="shared" si="14"/>
        <v>26</v>
      </c>
      <c r="L173" s="126" t="str">
        <f t="shared" si="15"/>
        <v>OK</v>
      </c>
      <c r="M173" s="142" t="s">
        <v>431</v>
      </c>
      <c r="N173" s="143"/>
      <c r="O173" s="143"/>
      <c r="P173" s="143"/>
      <c r="Q173" s="143"/>
    </row>
    <row r="174" spans="1:17" s="82" customFormat="1" ht="13.5">
      <c r="A174" s="85" t="s">
        <v>1604</v>
      </c>
      <c r="B174" s="127" t="s">
        <v>452</v>
      </c>
      <c r="C174" s="134" t="s">
        <v>453</v>
      </c>
      <c r="D174" s="88" t="s">
        <v>429</v>
      </c>
      <c r="E174" s="85"/>
      <c r="F174" s="126" t="str">
        <f t="shared" si="13"/>
        <v>C36</v>
      </c>
      <c r="G174" s="85" t="str">
        <f t="shared" si="11"/>
        <v>鉄川聡志</v>
      </c>
      <c r="H174" s="88" t="s">
        <v>430</v>
      </c>
      <c r="I174" s="88" t="s">
        <v>303</v>
      </c>
      <c r="J174" s="141">
        <v>1986</v>
      </c>
      <c r="K174" s="125">
        <f t="shared" si="14"/>
        <v>26</v>
      </c>
      <c r="L174" s="126" t="str">
        <f t="shared" si="15"/>
        <v>OK</v>
      </c>
      <c r="M174" s="126" t="s">
        <v>336</v>
      </c>
      <c r="N174" s="143"/>
      <c r="O174" s="143"/>
      <c r="P174" s="143"/>
      <c r="Q174" s="143"/>
    </row>
    <row r="175" spans="1:17" s="82" customFormat="1" ht="13.5">
      <c r="A175" s="85" t="s">
        <v>1605</v>
      </c>
      <c r="B175" s="127"/>
      <c r="C175" s="134"/>
      <c r="D175" s="88" t="s">
        <v>429</v>
      </c>
      <c r="E175" s="85"/>
      <c r="F175" s="126" t="str">
        <f t="shared" si="13"/>
        <v>C37</v>
      </c>
      <c r="G175" s="85">
        <f t="shared" si="11"/>
      </c>
      <c r="H175" s="88" t="s">
        <v>430</v>
      </c>
      <c r="I175" s="88" t="s">
        <v>303</v>
      </c>
      <c r="J175" s="141"/>
      <c r="K175" s="125">
        <f t="shared" si="14"/>
      </c>
      <c r="L175" s="126">
        <f t="shared" si="15"/>
      </c>
      <c r="M175" s="126"/>
      <c r="N175" s="143"/>
      <c r="O175" s="143"/>
      <c r="P175" s="143"/>
      <c r="Q175" s="143"/>
    </row>
    <row r="176" spans="1:17" s="82" customFormat="1" ht="13.5">
      <c r="A176" s="85" t="s">
        <v>1606</v>
      </c>
      <c r="B176" s="127" t="s">
        <v>1607</v>
      </c>
      <c r="C176" s="134" t="s">
        <v>1608</v>
      </c>
      <c r="D176" s="88" t="s">
        <v>429</v>
      </c>
      <c r="E176" s="85"/>
      <c r="F176" s="126" t="str">
        <f t="shared" si="13"/>
        <v>C38</v>
      </c>
      <c r="G176" s="85" t="str">
        <f t="shared" si="11"/>
        <v>牟田真人</v>
      </c>
      <c r="H176" s="88" t="s">
        <v>430</v>
      </c>
      <c r="I176" s="88" t="s">
        <v>303</v>
      </c>
      <c r="J176" s="141">
        <v>1987</v>
      </c>
      <c r="K176" s="125">
        <f t="shared" si="14"/>
        <v>25</v>
      </c>
      <c r="L176" s="126" t="str">
        <f t="shared" si="15"/>
        <v>OK</v>
      </c>
      <c r="M176" s="142" t="s">
        <v>431</v>
      </c>
      <c r="N176" s="143"/>
      <c r="O176" s="143"/>
      <c r="P176" s="143"/>
      <c r="Q176" s="143"/>
    </row>
    <row r="177" spans="1:17" s="82" customFormat="1" ht="13.5">
      <c r="A177" s="85" t="s">
        <v>1609</v>
      </c>
      <c r="B177" s="127" t="s">
        <v>559</v>
      </c>
      <c r="C177" s="134" t="s">
        <v>560</v>
      </c>
      <c r="D177" s="88" t="s">
        <v>429</v>
      </c>
      <c r="E177" s="85"/>
      <c r="F177" s="126" t="str">
        <f t="shared" si="13"/>
        <v>C39</v>
      </c>
      <c r="G177" s="85" t="str">
        <f t="shared" si="11"/>
        <v>高橋雄祐</v>
      </c>
      <c r="H177" s="88" t="s">
        <v>430</v>
      </c>
      <c r="I177" s="88" t="s">
        <v>303</v>
      </c>
      <c r="J177" s="141">
        <v>1985</v>
      </c>
      <c r="K177" s="125">
        <f t="shared" si="14"/>
        <v>27</v>
      </c>
      <c r="L177" s="126" t="str">
        <f t="shared" si="15"/>
        <v>OK</v>
      </c>
      <c r="M177" s="126" t="s">
        <v>508</v>
      </c>
      <c r="N177" s="143"/>
      <c r="O177" s="143"/>
      <c r="P177" s="143"/>
      <c r="Q177" s="143"/>
    </row>
    <row r="178" spans="1:17" s="82" customFormat="1" ht="13.5">
      <c r="A178" s="85" t="s">
        <v>1610</v>
      </c>
      <c r="B178" s="127" t="s">
        <v>562</v>
      </c>
      <c r="C178" s="134" t="s">
        <v>563</v>
      </c>
      <c r="D178" s="88" t="s">
        <v>429</v>
      </c>
      <c r="E178" s="85"/>
      <c r="F178" s="126" t="str">
        <f t="shared" si="13"/>
        <v>C40</v>
      </c>
      <c r="G178" s="85" t="str">
        <f t="shared" si="11"/>
        <v>吉本泰二</v>
      </c>
      <c r="H178" s="88" t="s">
        <v>430</v>
      </c>
      <c r="I178" s="88" t="s">
        <v>303</v>
      </c>
      <c r="J178" s="141">
        <v>1976</v>
      </c>
      <c r="K178" s="125">
        <f t="shared" si="14"/>
        <v>36</v>
      </c>
      <c r="L178" s="126" t="str">
        <f t="shared" si="15"/>
        <v>OK</v>
      </c>
      <c r="M178" s="142" t="s">
        <v>431</v>
      </c>
      <c r="N178" s="143"/>
      <c r="O178" s="143"/>
      <c r="P178" s="143"/>
      <c r="Q178" s="143"/>
    </row>
    <row r="179" spans="1:17" s="82" customFormat="1" ht="13.5">
      <c r="A179" s="85" t="s">
        <v>1611</v>
      </c>
      <c r="B179" s="127" t="s">
        <v>1612</v>
      </c>
      <c r="C179" s="134" t="s">
        <v>1613</v>
      </c>
      <c r="D179" s="88" t="s">
        <v>429</v>
      </c>
      <c r="E179" s="85"/>
      <c r="F179" s="126" t="str">
        <f t="shared" si="13"/>
        <v>C41</v>
      </c>
      <c r="G179" s="85" t="str">
        <f t="shared" si="11"/>
        <v>名合佑介</v>
      </c>
      <c r="H179" s="88" t="s">
        <v>430</v>
      </c>
      <c r="I179" s="88" t="s">
        <v>303</v>
      </c>
      <c r="J179" s="141">
        <v>1986</v>
      </c>
      <c r="K179" s="125">
        <f t="shared" si="14"/>
        <v>26</v>
      </c>
      <c r="L179" s="126" t="str">
        <f t="shared" si="15"/>
        <v>OK</v>
      </c>
      <c r="M179" s="142" t="s">
        <v>431</v>
      </c>
      <c r="N179" s="143"/>
      <c r="O179" s="143"/>
      <c r="P179" s="143"/>
      <c r="Q179" s="143"/>
    </row>
    <row r="180" spans="1:17" s="82" customFormat="1" ht="13.5">
      <c r="A180" s="85" t="s">
        <v>1614</v>
      </c>
      <c r="B180" s="127" t="s">
        <v>455</v>
      </c>
      <c r="C180" s="134" t="s">
        <v>456</v>
      </c>
      <c r="D180" s="88" t="s">
        <v>429</v>
      </c>
      <c r="E180" s="85"/>
      <c r="F180" s="126" t="str">
        <f t="shared" si="13"/>
        <v>C42</v>
      </c>
      <c r="G180" s="85" t="str">
        <f t="shared" si="11"/>
        <v>宮道祐介</v>
      </c>
      <c r="H180" s="88" t="s">
        <v>430</v>
      </c>
      <c r="I180" s="88" t="s">
        <v>303</v>
      </c>
      <c r="J180" s="141">
        <v>1983</v>
      </c>
      <c r="K180" s="125">
        <f t="shared" si="14"/>
        <v>29</v>
      </c>
      <c r="L180" s="126" t="str">
        <f t="shared" si="15"/>
        <v>OK</v>
      </c>
      <c r="M180" s="126" t="s">
        <v>304</v>
      </c>
      <c r="N180" s="143"/>
      <c r="O180" s="143"/>
      <c r="P180" s="143"/>
      <c r="Q180" s="143"/>
    </row>
    <row r="181" spans="1:17" s="82" customFormat="1" ht="13.5">
      <c r="A181" s="85" t="s">
        <v>1615</v>
      </c>
      <c r="B181" s="127" t="s">
        <v>482</v>
      </c>
      <c r="C181" s="134" t="s">
        <v>483</v>
      </c>
      <c r="D181" s="88" t="s">
        <v>429</v>
      </c>
      <c r="E181" s="85"/>
      <c r="F181" s="126" t="str">
        <f t="shared" si="13"/>
        <v>C43</v>
      </c>
      <c r="G181" s="85" t="str">
        <f t="shared" si="11"/>
        <v>曽我卓矢</v>
      </c>
      <c r="H181" s="88" t="s">
        <v>430</v>
      </c>
      <c r="I181" s="88" t="s">
        <v>303</v>
      </c>
      <c r="J181" s="141">
        <v>1986</v>
      </c>
      <c r="K181" s="125">
        <f t="shared" si="14"/>
        <v>26</v>
      </c>
      <c r="L181" s="126" t="str">
        <f t="shared" si="15"/>
        <v>OK</v>
      </c>
      <c r="M181" s="142" t="s">
        <v>431</v>
      </c>
      <c r="N181" s="143"/>
      <c r="O181" s="143"/>
      <c r="P181" s="143"/>
      <c r="Q181" s="143"/>
    </row>
    <row r="182" spans="1:17" s="82" customFormat="1" ht="13.5">
      <c r="A182" s="85" t="s">
        <v>1616</v>
      </c>
      <c r="B182" s="127"/>
      <c r="C182" s="134"/>
      <c r="D182" s="88" t="s">
        <v>429</v>
      </c>
      <c r="E182" s="85"/>
      <c r="F182" s="126" t="str">
        <f t="shared" si="13"/>
        <v>C44</v>
      </c>
      <c r="G182" s="85">
        <f t="shared" si="11"/>
      </c>
      <c r="H182" s="88" t="s">
        <v>430</v>
      </c>
      <c r="I182" s="88" t="s">
        <v>303</v>
      </c>
      <c r="J182" s="141"/>
      <c r="K182" s="125">
        <f t="shared" si="14"/>
      </c>
      <c r="L182" s="126">
        <f t="shared" si="15"/>
      </c>
      <c r="M182" s="126"/>
      <c r="N182" s="143"/>
      <c r="O182" s="143"/>
      <c r="P182" s="143"/>
      <c r="Q182" s="143"/>
    </row>
    <row r="183" spans="1:17" s="82" customFormat="1" ht="13.5">
      <c r="A183" s="85" t="s">
        <v>1617</v>
      </c>
      <c r="B183" s="127"/>
      <c r="C183" s="134"/>
      <c r="D183" s="88" t="s">
        <v>429</v>
      </c>
      <c r="E183" s="85"/>
      <c r="F183" s="126" t="str">
        <f t="shared" si="13"/>
        <v>C45</v>
      </c>
      <c r="G183" s="85"/>
      <c r="H183" s="88" t="s">
        <v>430</v>
      </c>
      <c r="I183" s="88" t="s">
        <v>303</v>
      </c>
      <c r="J183" s="141"/>
      <c r="K183" s="125">
        <f t="shared" si="14"/>
      </c>
      <c r="L183" s="126">
        <f t="shared" si="15"/>
      </c>
      <c r="M183" s="126"/>
      <c r="N183" s="143"/>
      <c r="O183" s="143"/>
      <c r="P183" s="143"/>
      <c r="Q183" s="143"/>
    </row>
    <row r="184" spans="1:17" s="82" customFormat="1" ht="13.5">
      <c r="A184" s="85" t="s">
        <v>1618</v>
      </c>
      <c r="B184" s="127" t="s">
        <v>458</v>
      </c>
      <c r="C184" s="134" t="s">
        <v>459</v>
      </c>
      <c r="D184" s="88" t="s">
        <v>429</v>
      </c>
      <c r="E184" s="85"/>
      <c r="F184" s="126" t="str">
        <f t="shared" si="13"/>
        <v>C46</v>
      </c>
      <c r="G184" s="85" t="str">
        <f aca="true" t="shared" si="16" ref="G184:G199">B184&amp;C184</f>
        <v>本間靖教</v>
      </c>
      <c r="H184" s="88" t="s">
        <v>430</v>
      </c>
      <c r="I184" s="88" t="s">
        <v>303</v>
      </c>
      <c r="J184" s="141">
        <v>1985</v>
      </c>
      <c r="K184" s="125">
        <f t="shared" si="14"/>
        <v>27</v>
      </c>
      <c r="L184" s="126" t="str">
        <f t="shared" si="15"/>
        <v>OK</v>
      </c>
      <c r="M184" s="142" t="s">
        <v>431</v>
      </c>
      <c r="N184" s="143"/>
      <c r="O184" s="143"/>
      <c r="P184" s="143"/>
      <c r="Q184" s="143"/>
    </row>
    <row r="185" spans="1:17" s="82" customFormat="1" ht="13.5">
      <c r="A185" s="85" t="s">
        <v>1619</v>
      </c>
      <c r="B185" s="135" t="s">
        <v>536</v>
      </c>
      <c r="C185" s="134" t="s">
        <v>537</v>
      </c>
      <c r="D185" s="88" t="s">
        <v>429</v>
      </c>
      <c r="E185" s="85"/>
      <c r="F185" s="126" t="str">
        <f t="shared" si="13"/>
        <v>C47</v>
      </c>
      <c r="G185" s="85" t="str">
        <f t="shared" si="16"/>
        <v>田中正行</v>
      </c>
      <c r="H185" s="88" t="s">
        <v>430</v>
      </c>
      <c r="I185" s="88" t="s">
        <v>303</v>
      </c>
      <c r="J185" s="141">
        <v>1980</v>
      </c>
      <c r="K185" s="125">
        <f t="shared" si="14"/>
        <v>32</v>
      </c>
      <c r="L185" s="126" t="str">
        <f t="shared" si="15"/>
        <v>OK</v>
      </c>
      <c r="M185" s="126" t="s">
        <v>336</v>
      </c>
      <c r="N185" s="143"/>
      <c r="O185" s="143"/>
      <c r="P185" s="143"/>
      <c r="Q185" s="143"/>
    </row>
    <row r="186" spans="1:17" s="82" customFormat="1" ht="13.5">
      <c r="A186" s="85" t="s">
        <v>1620</v>
      </c>
      <c r="B186" s="136" t="s">
        <v>461</v>
      </c>
      <c r="C186" s="137" t="s">
        <v>462</v>
      </c>
      <c r="D186" s="88" t="s">
        <v>429</v>
      </c>
      <c r="E186" s="85"/>
      <c r="F186" s="126" t="str">
        <f t="shared" si="13"/>
        <v>C48</v>
      </c>
      <c r="G186" s="122" t="str">
        <f t="shared" si="16"/>
        <v>並河智加</v>
      </c>
      <c r="H186" s="88" t="s">
        <v>430</v>
      </c>
      <c r="I186" s="88" t="s">
        <v>328</v>
      </c>
      <c r="J186" s="141">
        <v>1979</v>
      </c>
      <c r="K186" s="125">
        <f t="shared" si="14"/>
        <v>33</v>
      </c>
      <c r="L186" s="126" t="str">
        <f t="shared" si="15"/>
        <v>OK</v>
      </c>
      <c r="M186" s="126" t="s">
        <v>304</v>
      </c>
      <c r="N186" s="143"/>
      <c r="O186" s="143"/>
      <c r="P186" s="143"/>
      <c r="Q186" s="143"/>
    </row>
    <row r="187" spans="1:17" s="82" customFormat="1" ht="13.5">
      <c r="A187" s="85" t="s">
        <v>1621</v>
      </c>
      <c r="B187" s="138" t="s">
        <v>1622</v>
      </c>
      <c r="C187" s="139" t="s">
        <v>1623</v>
      </c>
      <c r="D187" s="88" t="s">
        <v>429</v>
      </c>
      <c r="E187" s="85"/>
      <c r="F187" s="126" t="str">
        <f t="shared" si="13"/>
        <v>C49</v>
      </c>
      <c r="G187" s="85" t="str">
        <f t="shared" si="16"/>
        <v>坂居優介</v>
      </c>
      <c r="H187" s="88" t="s">
        <v>430</v>
      </c>
      <c r="I187" s="88" t="s">
        <v>303</v>
      </c>
      <c r="J187" s="141">
        <v>1982</v>
      </c>
      <c r="K187" s="125">
        <f t="shared" si="14"/>
        <v>30</v>
      </c>
      <c r="L187" s="126" t="str">
        <f t="shared" si="15"/>
        <v>OK</v>
      </c>
      <c r="M187" s="126" t="s">
        <v>508</v>
      </c>
      <c r="N187" s="143"/>
      <c r="O187" s="143"/>
      <c r="P187" s="143"/>
      <c r="Q187" s="143"/>
    </row>
    <row r="188" spans="1:17" s="82" customFormat="1" ht="13.5">
      <c r="A188" s="85" t="s">
        <v>1624</v>
      </c>
      <c r="B188" s="138"/>
      <c r="C188" s="140"/>
      <c r="D188" s="88" t="s">
        <v>429</v>
      </c>
      <c r="E188" s="85"/>
      <c r="F188" s="126" t="str">
        <f t="shared" si="13"/>
        <v>C50</v>
      </c>
      <c r="G188" s="85">
        <f t="shared" si="16"/>
      </c>
      <c r="H188" s="88" t="s">
        <v>430</v>
      </c>
      <c r="I188" s="88" t="s">
        <v>303</v>
      </c>
      <c r="J188" s="141"/>
      <c r="K188" s="125">
        <f t="shared" si="14"/>
      </c>
      <c r="L188" s="126">
        <f t="shared" si="15"/>
      </c>
      <c r="M188" s="126"/>
      <c r="N188" s="143"/>
      <c r="O188" s="143"/>
      <c r="P188" s="143"/>
      <c r="Q188" s="143"/>
    </row>
    <row r="189" spans="1:17" s="82" customFormat="1" ht="13.5">
      <c r="A189" s="85" t="s">
        <v>1625</v>
      </c>
      <c r="B189" s="88" t="s">
        <v>1626</v>
      </c>
      <c r="C189" s="88" t="s">
        <v>465</v>
      </c>
      <c r="D189" s="88" t="s">
        <v>429</v>
      </c>
      <c r="E189" s="85"/>
      <c r="F189" s="126" t="str">
        <f t="shared" si="13"/>
        <v>C51</v>
      </c>
      <c r="G189" s="85" t="str">
        <f t="shared" si="16"/>
        <v>橘崇博</v>
      </c>
      <c r="H189" s="88" t="s">
        <v>430</v>
      </c>
      <c r="I189" s="88" t="s">
        <v>303</v>
      </c>
      <c r="J189" s="141">
        <v>1980</v>
      </c>
      <c r="K189" s="125">
        <f t="shared" si="14"/>
        <v>32</v>
      </c>
      <c r="L189" s="126" t="str">
        <f t="shared" si="15"/>
        <v>OK</v>
      </c>
      <c r="M189" s="142" t="s">
        <v>431</v>
      </c>
      <c r="N189" s="143"/>
      <c r="O189" s="143"/>
      <c r="P189" s="143"/>
      <c r="Q189" s="143"/>
    </row>
    <row r="190" spans="1:17" s="82" customFormat="1" ht="13.5">
      <c r="A190" s="85" t="s">
        <v>1627</v>
      </c>
      <c r="B190" s="119" t="s">
        <v>467</v>
      </c>
      <c r="C190" s="119" t="s">
        <v>468</v>
      </c>
      <c r="D190" s="88" t="s">
        <v>429</v>
      </c>
      <c r="E190" s="85"/>
      <c r="F190" s="126" t="str">
        <f t="shared" si="13"/>
        <v>C52</v>
      </c>
      <c r="G190" s="85" t="str">
        <f t="shared" si="16"/>
        <v>岡本　彰</v>
      </c>
      <c r="H190" s="88" t="s">
        <v>430</v>
      </c>
      <c r="I190" s="88" t="s">
        <v>303</v>
      </c>
      <c r="J190" s="141">
        <v>1986</v>
      </c>
      <c r="K190" s="125">
        <f t="shared" si="14"/>
        <v>26</v>
      </c>
      <c r="L190" s="126" t="str">
        <f t="shared" si="15"/>
        <v>OK</v>
      </c>
      <c r="M190" s="126" t="s">
        <v>336</v>
      </c>
      <c r="N190" s="143"/>
      <c r="O190" s="143"/>
      <c r="P190" s="143"/>
      <c r="Q190" s="143"/>
    </row>
    <row r="191" spans="1:17" s="82" customFormat="1" ht="13.5">
      <c r="A191" s="85" t="s">
        <v>1628</v>
      </c>
      <c r="B191" s="119" t="s">
        <v>470</v>
      </c>
      <c r="C191" s="119" t="s">
        <v>471</v>
      </c>
      <c r="D191" s="88" t="s">
        <v>429</v>
      </c>
      <c r="E191" s="85"/>
      <c r="F191" s="126" t="str">
        <f t="shared" si="13"/>
        <v>C53</v>
      </c>
      <c r="G191" s="85" t="str">
        <f t="shared" si="16"/>
        <v>辻井貴大</v>
      </c>
      <c r="H191" s="88" t="s">
        <v>430</v>
      </c>
      <c r="I191" s="88" t="s">
        <v>303</v>
      </c>
      <c r="J191" s="141">
        <v>1992</v>
      </c>
      <c r="K191" s="125">
        <f t="shared" si="14"/>
        <v>20</v>
      </c>
      <c r="L191" s="126" t="str">
        <f t="shared" si="15"/>
        <v>OK</v>
      </c>
      <c r="M191" s="142" t="s">
        <v>431</v>
      </c>
      <c r="N191" s="143"/>
      <c r="O191" s="143"/>
      <c r="P191" s="143"/>
      <c r="Q191" s="143"/>
    </row>
    <row r="192" spans="1:17" s="82" customFormat="1" ht="13.5">
      <c r="A192" s="85" t="s">
        <v>1629</v>
      </c>
      <c r="B192" s="119" t="s">
        <v>491</v>
      </c>
      <c r="C192" s="119" t="s">
        <v>492</v>
      </c>
      <c r="D192" s="88" t="s">
        <v>429</v>
      </c>
      <c r="E192" s="85"/>
      <c r="F192" s="126" t="str">
        <f t="shared" si="13"/>
        <v>C54</v>
      </c>
      <c r="G192" s="85" t="str">
        <f t="shared" si="16"/>
        <v>松島理和</v>
      </c>
      <c r="H192" s="88" t="s">
        <v>430</v>
      </c>
      <c r="I192" s="88" t="s">
        <v>303</v>
      </c>
      <c r="J192" s="141">
        <v>1981</v>
      </c>
      <c r="K192" s="125">
        <f t="shared" si="14"/>
        <v>31</v>
      </c>
      <c r="L192" s="126" t="str">
        <f t="shared" si="15"/>
        <v>OK</v>
      </c>
      <c r="M192" s="126" t="s">
        <v>312</v>
      </c>
      <c r="N192" s="143"/>
      <c r="O192" s="143"/>
      <c r="P192" s="143"/>
      <c r="Q192" s="143"/>
    </row>
    <row r="193" spans="1:17" s="82" customFormat="1" ht="13.5">
      <c r="A193" s="85" t="s">
        <v>533</v>
      </c>
      <c r="B193" s="119" t="s">
        <v>473</v>
      </c>
      <c r="C193" s="119" t="s">
        <v>474</v>
      </c>
      <c r="D193" s="88" t="s">
        <v>429</v>
      </c>
      <c r="E193" s="85"/>
      <c r="F193" s="126" t="str">
        <f t="shared" si="13"/>
        <v>C55</v>
      </c>
      <c r="G193" s="85" t="str">
        <f t="shared" si="16"/>
        <v>寺岡淳平</v>
      </c>
      <c r="H193" s="88" t="s">
        <v>430</v>
      </c>
      <c r="I193" s="88" t="s">
        <v>303</v>
      </c>
      <c r="J193" s="141">
        <v>1990</v>
      </c>
      <c r="K193" s="125">
        <f t="shared" si="14"/>
        <v>22</v>
      </c>
      <c r="L193" s="126" t="str">
        <f t="shared" si="15"/>
        <v>OK</v>
      </c>
      <c r="M193" s="142" t="s">
        <v>431</v>
      </c>
      <c r="N193" s="143"/>
      <c r="O193" s="143"/>
      <c r="P193" s="143"/>
      <c r="Q193" s="143"/>
    </row>
    <row r="194" spans="1:17" s="82" customFormat="1" ht="13.5">
      <c r="A194" s="85" t="s">
        <v>1630</v>
      </c>
      <c r="B194" s="119" t="s">
        <v>1631</v>
      </c>
      <c r="C194" s="119" t="s">
        <v>1632</v>
      </c>
      <c r="D194" s="88" t="s">
        <v>429</v>
      </c>
      <c r="E194" s="85"/>
      <c r="F194" s="126" t="str">
        <f t="shared" si="13"/>
        <v>C56</v>
      </c>
      <c r="G194" s="85" t="str">
        <f t="shared" si="16"/>
        <v>宮林由充</v>
      </c>
      <c r="H194" s="88" t="s">
        <v>430</v>
      </c>
      <c r="I194" s="88" t="s">
        <v>303</v>
      </c>
      <c r="J194" s="141">
        <v>1988</v>
      </c>
      <c r="K194" s="125">
        <f t="shared" si="14"/>
        <v>24</v>
      </c>
      <c r="L194" s="126" t="str">
        <f t="shared" si="15"/>
        <v>OK</v>
      </c>
      <c r="M194" s="142" t="s">
        <v>431</v>
      </c>
      <c r="N194" s="143"/>
      <c r="O194" s="143"/>
      <c r="P194" s="143"/>
      <c r="Q194" s="143"/>
    </row>
    <row r="195" spans="1:17" s="82" customFormat="1" ht="13.5">
      <c r="A195" s="85" t="s">
        <v>506</v>
      </c>
      <c r="B195" s="119" t="s">
        <v>476</v>
      </c>
      <c r="C195" s="119" t="s">
        <v>477</v>
      </c>
      <c r="D195" s="88" t="s">
        <v>429</v>
      </c>
      <c r="E195" s="85"/>
      <c r="F195" s="126" t="str">
        <f t="shared" si="13"/>
        <v>C57</v>
      </c>
      <c r="G195" s="85" t="str">
        <f t="shared" si="16"/>
        <v>牛尾紳之介</v>
      </c>
      <c r="H195" s="88" t="s">
        <v>430</v>
      </c>
      <c r="I195" s="88" t="s">
        <v>303</v>
      </c>
      <c r="J195" s="141">
        <v>1984</v>
      </c>
      <c r="K195" s="125">
        <f t="shared" si="14"/>
        <v>28</v>
      </c>
      <c r="L195" s="126" t="str">
        <f t="shared" si="15"/>
        <v>OK</v>
      </c>
      <c r="M195" s="142" t="s">
        <v>431</v>
      </c>
      <c r="N195" s="143"/>
      <c r="O195" s="143"/>
      <c r="P195" s="143"/>
      <c r="Q195" s="143"/>
    </row>
    <row r="196" spans="1:17" s="82" customFormat="1" ht="13.5">
      <c r="A196" s="85" t="s">
        <v>1633</v>
      </c>
      <c r="B196" s="119" t="s">
        <v>1452</v>
      </c>
      <c r="C196" s="119" t="s">
        <v>1634</v>
      </c>
      <c r="D196" s="88" t="s">
        <v>429</v>
      </c>
      <c r="E196" s="85"/>
      <c r="F196" s="126" t="str">
        <f t="shared" si="13"/>
        <v>C58</v>
      </c>
      <c r="G196" s="85" t="str">
        <f t="shared" si="16"/>
        <v>松岡　遼</v>
      </c>
      <c r="H196" s="88" t="s">
        <v>430</v>
      </c>
      <c r="I196" s="88" t="s">
        <v>303</v>
      </c>
      <c r="J196" s="141">
        <v>1983</v>
      </c>
      <c r="K196" s="125">
        <f t="shared" si="14"/>
        <v>29</v>
      </c>
      <c r="L196" s="126" t="str">
        <f t="shared" si="15"/>
        <v>OK</v>
      </c>
      <c r="M196" s="142" t="s">
        <v>431</v>
      </c>
      <c r="N196" s="143"/>
      <c r="O196" s="143"/>
      <c r="P196" s="143"/>
      <c r="Q196" s="143"/>
    </row>
    <row r="197" spans="1:17" s="82" customFormat="1" ht="13.5">
      <c r="A197" s="85" t="s">
        <v>1635</v>
      </c>
      <c r="B197" s="119" t="s">
        <v>1636</v>
      </c>
      <c r="C197" s="119" t="s">
        <v>1637</v>
      </c>
      <c r="D197" s="88" t="s">
        <v>429</v>
      </c>
      <c r="E197" s="85"/>
      <c r="F197" s="126" t="str">
        <f t="shared" si="13"/>
        <v>C59</v>
      </c>
      <c r="G197" s="85" t="str">
        <f t="shared" si="16"/>
        <v>西裕紀</v>
      </c>
      <c r="H197" s="88" t="s">
        <v>430</v>
      </c>
      <c r="I197" s="88" t="s">
        <v>303</v>
      </c>
      <c r="J197" s="141">
        <v>1974</v>
      </c>
      <c r="K197" s="125">
        <f t="shared" si="14"/>
        <v>38</v>
      </c>
      <c r="L197" s="126" t="str">
        <f t="shared" si="15"/>
        <v>OK</v>
      </c>
      <c r="M197" s="142" t="s">
        <v>431</v>
      </c>
      <c r="N197" s="143"/>
      <c r="O197" s="143"/>
      <c r="P197" s="143"/>
      <c r="Q197" s="143"/>
    </row>
    <row r="198" spans="1:17" s="82" customFormat="1" ht="13.5">
      <c r="A198" s="85" t="s">
        <v>1638</v>
      </c>
      <c r="B198" s="119" t="s">
        <v>531</v>
      </c>
      <c r="C198" s="119" t="s">
        <v>1639</v>
      </c>
      <c r="D198" s="88" t="s">
        <v>429</v>
      </c>
      <c r="E198" s="85"/>
      <c r="F198" s="126" t="str">
        <f t="shared" si="13"/>
        <v>C60</v>
      </c>
      <c r="G198" s="85" t="str">
        <f t="shared" si="16"/>
        <v>石田恵二</v>
      </c>
      <c r="H198" s="88" t="s">
        <v>430</v>
      </c>
      <c r="I198" s="88" t="s">
        <v>303</v>
      </c>
      <c r="J198" s="141">
        <v>1972</v>
      </c>
      <c r="K198" s="125">
        <f t="shared" si="14"/>
        <v>40</v>
      </c>
      <c r="L198" s="126" t="str">
        <f t="shared" si="15"/>
        <v>OK</v>
      </c>
      <c r="M198" s="142" t="s">
        <v>431</v>
      </c>
      <c r="N198" s="143"/>
      <c r="O198" s="143"/>
      <c r="P198" s="143"/>
      <c r="Q198" s="143"/>
    </row>
    <row r="199" spans="1:17" s="82" customFormat="1" ht="13.5">
      <c r="A199" s="85" t="s">
        <v>1640</v>
      </c>
      <c r="B199" s="147" t="s">
        <v>550</v>
      </c>
      <c r="C199" s="147" t="s">
        <v>570</v>
      </c>
      <c r="D199" s="88" t="s">
        <v>429</v>
      </c>
      <c r="E199" s="85"/>
      <c r="F199" s="126" t="str">
        <f t="shared" si="13"/>
        <v>C61</v>
      </c>
      <c r="G199" s="122" t="str">
        <f t="shared" si="16"/>
        <v>浅田亜祐子</v>
      </c>
      <c r="H199" s="88" t="s">
        <v>430</v>
      </c>
      <c r="I199" s="88" t="s">
        <v>328</v>
      </c>
      <c r="J199" s="141">
        <v>1984</v>
      </c>
      <c r="K199" s="125">
        <f t="shared" si="14"/>
        <v>28</v>
      </c>
      <c r="L199" s="126" t="str">
        <f t="shared" si="15"/>
        <v>OK</v>
      </c>
      <c r="M199" s="126" t="s">
        <v>447</v>
      </c>
      <c r="N199" s="143"/>
      <c r="O199" s="143"/>
      <c r="P199" s="143"/>
      <c r="Q199" s="143"/>
    </row>
    <row r="200" spans="1:17" s="82" customFormat="1" ht="13.5">
      <c r="A200" s="85"/>
      <c r="B200" s="148"/>
      <c r="C200" s="148"/>
      <c r="D200" s="88"/>
      <c r="E200" s="85"/>
      <c r="F200" s="126"/>
      <c r="G200" s="85"/>
      <c r="H200" s="87"/>
      <c r="I200" s="87"/>
      <c r="J200" s="141"/>
      <c r="K200" s="125"/>
      <c r="L200" s="126">
        <f>IF(G200="","",IF(COUNTIF($G$3:$G$613,G200)&gt;1,"2重登録","OK"))</f>
      </c>
      <c r="M200" s="155"/>
      <c r="N200" s="143"/>
      <c r="O200" s="143"/>
      <c r="P200" s="143"/>
      <c r="Q200" s="143"/>
    </row>
    <row r="201" spans="2:17" ht="13.5">
      <c r="B201" s="147"/>
      <c r="C201" s="122"/>
      <c r="D201" s="88"/>
      <c r="F201" s="94">
        <f>A201</f>
        <v>0</v>
      </c>
      <c r="G201" s="85" t="s">
        <v>1390</v>
      </c>
      <c r="H201" s="85" t="s">
        <v>1391</v>
      </c>
      <c r="I201" s="88"/>
      <c r="J201" s="141"/>
      <c r="K201" s="110">
        <f>IF(J201="","",(2012-J201))</f>
      </c>
      <c r="L201" s="94"/>
      <c r="N201" s="89"/>
      <c r="O201" s="89"/>
      <c r="P201" s="89"/>
      <c r="Q201" s="89"/>
    </row>
    <row r="202" spans="1:17" ht="13.5">
      <c r="A202" s="89"/>
      <c r="B202" s="89"/>
      <c r="C202" s="89"/>
      <c r="D202" s="89"/>
      <c r="E202" s="89"/>
      <c r="F202" s="94">
        <f>A202</f>
        <v>0</v>
      </c>
      <c r="G202" s="90">
        <f>COUNTIF($M$204:$M$260,"東近江市")</f>
        <v>5</v>
      </c>
      <c r="H202" s="91">
        <f>(G202/RIGHT(A260,2))</f>
        <v>0.08771929824561403</v>
      </c>
      <c r="I202" s="88"/>
      <c r="J202" s="141"/>
      <c r="K202" s="110">
        <f>IF(J202="","",(2012-J202))</f>
      </c>
      <c r="L202" s="94"/>
      <c r="N202" s="89"/>
      <c r="O202" s="89"/>
      <c r="P202" s="89"/>
      <c r="Q202" s="89"/>
    </row>
    <row r="203" spans="2:17" ht="13.5">
      <c r="B203" s="85" t="s">
        <v>1641</v>
      </c>
      <c r="C203" s="89"/>
      <c r="D203" s="89"/>
      <c r="E203" s="89"/>
      <c r="F203" s="89"/>
      <c r="G203" s="85" t="str">
        <f aca="true" t="shared" si="17" ref="G203:G234">B203&amp;C203</f>
        <v>ﾌﾚﾝｽﾞ</v>
      </c>
      <c r="H203" s="89"/>
      <c r="I203" s="89"/>
      <c r="K203" s="110">
        <f>IF(J203="","",(2012-J203))</f>
      </c>
      <c r="L203" s="94" t="str">
        <f aca="true" t="shared" si="18" ref="L203:L234">IF(G203="","",IF(COUNTIF($G$3:$G$613,G203)&gt;1,"2重登録","OK"))</f>
        <v>OK</v>
      </c>
      <c r="N203" s="89"/>
      <c r="O203" s="89"/>
      <c r="P203" s="89"/>
      <c r="Q203" s="89"/>
    </row>
    <row r="204" spans="1:17" ht="13.5">
      <c r="A204" s="84" t="s">
        <v>606</v>
      </c>
      <c r="B204" s="149" t="s">
        <v>1642</v>
      </c>
      <c r="C204" s="150" t="s">
        <v>1072</v>
      </c>
      <c r="D204" s="84" t="s">
        <v>1641</v>
      </c>
      <c r="E204" s="84"/>
      <c r="F204" s="84" t="str">
        <f aca="true" t="shared" si="19" ref="F204:F235">A204</f>
        <v>F01</v>
      </c>
      <c r="G204" s="85" t="str">
        <f t="shared" si="17"/>
        <v>佐藤 潤</v>
      </c>
      <c r="H204" s="84" t="s">
        <v>1641</v>
      </c>
      <c r="I204" s="85" t="s">
        <v>303</v>
      </c>
      <c r="J204" s="86">
        <v>1985</v>
      </c>
      <c r="K204" s="110">
        <f aca="true" t="shared" si="20" ref="K204:K235">IF(J204="","",(2013-J204))</f>
        <v>28</v>
      </c>
      <c r="L204" s="94" t="str">
        <f t="shared" si="18"/>
        <v>OK</v>
      </c>
      <c r="M204" s="85" t="s">
        <v>1643</v>
      </c>
      <c r="N204" s="89"/>
      <c r="O204" s="89"/>
      <c r="P204" s="89"/>
      <c r="Q204" s="89"/>
    </row>
    <row r="205" spans="1:17" ht="13.5">
      <c r="A205" s="84" t="s">
        <v>1644</v>
      </c>
      <c r="B205" s="151" t="s">
        <v>608</v>
      </c>
      <c r="C205" s="152" t="s">
        <v>609</v>
      </c>
      <c r="D205" s="84" t="s">
        <v>1641</v>
      </c>
      <c r="E205" s="84"/>
      <c r="F205" s="84" t="str">
        <f t="shared" si="19"/>
        <v>F02</v>
      </c>
      <c r="G205" s="85" t="str">
        <f t="shared" si="17"/>
        <v>大島巧也</v>
      </c>
      <c r="H205" s="84" t="s">
        <v>1641</v>
      </c>
      <c r="I205" s="85" t="s">
        <v>303</v>
      </c>
      <c r="J205" s="86">
        <v>1989</v>
      </c>
      <c r="K205" s="110">
        <f t="shared" si="20"/>
        <v>24</v>
      </c>
      <c r="L205" s="94" t="str">
        <f t="shared" si="18"/>
        <v>OK</v>
      </c>
      <c r="M205" s="85" t="s">
        <v>508</v>
      </c>
      <c r="N205" s="89"/>
      <c r="O205" s="89"/>
      <c r="P205" s="89"/>
      <c r="Q205" s="89"/>
    </row>
    <row r="206" spans="1:17" ht="13.5">
      <c r="A206" s="84" t="s">
        <v>1645</v>
      </c>
      <c r="B206" s="151" t="s">
        <v>1646</v>
      </c>
      <c r="C206" s="152" t="s">
        <v>1647</v>
      </c>
      <c r="D206" s="84" t="s">
        <v>1641</v>
      </c>
      <c r="E206" s="84"/>
      <c r="F206" s="84" t="str">
        <f t="shared" si="19"/>
        <v>F03</v>
      </c>
      <c r="G206" s="85" t="str">
        <f t="shared" si="17"/>
        <v>上田 哲</v>
      </c>
      <c r="H206" s="84" t="s">
        <v>1641</v>
      </c>
      <c r="I206" s="85" t="s">
        <v>303</v>
      </c>
      <c r="J206" s="86">
        <v>1960</v>
      </c>
      <c r="K206" s="110">
        <f t="shared" si="20"/>
        <v>53</v>
      </c>
      <c r="L206" s="94" t="str">
        <f t="shared" si="18"/>
        <v>OK</v>
      </c>
      <c r="M206" s="122" t="s">
        <v>431</v>
      </c>
      <c r="N206" s="89"/>
      <c r="O206" s="89"/>
      <c r="P206" s="89"/>
      <c r="Q206" s="89"/>
    </row>
    <row r="207" spans="1:17" s="83" customFormat="1" ht="13.5">
      <c r="A207" s="84" t="s">
        <v>1648</v>
      </c>
      <c r="B207" s="151" t="s">
        <v>614</v>
      </c>
      <c r="C207" s="152" t="s">
        <v>615</v>
      </c>
      <c r="D207" s="84" t="s">
        <v>1641</v>
      </c>
      <c r="E207" s="84"/>
      <c r="F207" s="84" t="str">
        <f t="shared" si="19"/>
        <v>F04</v>
      </c>
      <c r="G207" s="85" t="str">
        <f t="shared" si="17"/>
        <v>土肥将博</v>
      </c>
      <c r="H207" s="84" t="s">
        <v>1641</v>
      </c>
      <c r="I207" s="85" t="s">
        <v>303</v>
      </c>
      <c r="J207" s="86">
        <v>1964</v>
      </c>
      <c r="K207" s="125">
        <f t="shared" si="20"/>
        <v>49</v>
      </c>
      <c r="L207" s="126" t="str">
        <f t="shared" si="18"/>
        <v>OK</v>
      </c>
      <c r="M207" s="106" t="s">
        <v>336</v>
      </c>
      <c r="N207" s="156"/>
      <c r="O207" s="156"/>
      <c r="P207" s="156"/>
      <c r="Q207" s="156"/>
    </row>
    <row r="208" spans="1:17" s="83" customFormat="1" ht="13.5">
      <c r="A208" s="84" t="s">
        <v>1649</v>
      </c>
      <c r="B208" s="151" t="s">
        <v>1650</v>
      </c>
      <c r="C208" s="152" t="s">
        <v>1651</v>
      </c>
      <c r="D208" s="84" t="s">
        <v>1641</v>
      </c>
      <c r="E208" s="84"/>
      <c r="F208" s="84" t="str">
        <f t="shared" si="19"/>
        <v>F05</v>
      </c>
      <c r="G208" s="85" t="str">
        <f t="shared" si="17"/>
        <v>大竹秀典</v>
      </c>
      <c r="H208" s="84" t="s">
        <v>1641</v>
      </c>
      <c r="I208" s="85" t="s">
        <v>303</v>
      </c>
      <c r="J208" s="86">
        <v>1986</v>
      </c>
      <c r="K208" s="125">
        <f t="shared" si="20"/>
        <v>27</v>
      </c>
      <c r="L208" s="126" t="str">
        <f t="shared" si="18"/>
        <v>OK</v>
      </c>
      <c r="M208" s="106" t="s">
        <v>350</v>
      </c>
      <c r="N208" s="156"/>
      <c r="O208" s="156"/>
      <c r="P208" s="156"/>
      <c r="Q208" s="156"/>
    </row>
    <row r="209" spans="1:17" s="83" customFormat="1" ht="13.5">
      <c r="A209" s="84" t="s">
        <v>1652</v>
      </c>
      <c r="B209" s="151" t="s">
        <v>1653</v>
      </c>
      <c r="C209" s="152" t="s">
        <v>1654</v>
      </c>
      <c r="D209" s="84" t="s">
        <v>1641</v>
      </c>
      <c r="E209" s="84"/>
      <c r="F209" s="84" t="str">
        <f t="shared" si="19"/>
        <v>F06</v>
      </c>
      <c r="G209" s="85" t="str">
        <f t="shared" si="17"/>
        <v>軽部純一</v>
      </c>
      <c r="H209" s="84" t="s">
        <v>1641</v>
      </c>
      <c r="I209" s="85" t="s">
        <v>303</v>
      </c>
      <c r="J209" s="86">
        <v>1984</v>
      </c>
      <c r="K209" s="125">
        <f t="shared" si="20"/>
        <v>29</v>
      </c>
      <c r="L209" s="126" t="str">
        <f t="shared" si="18"/>
        <v>OK</v>
      </c>
      <c r="M209" s="106" t="s">
        <v>715</v>
      </c>
      <c r="N209" s="156"/>
      <c r="O209" s="156"/>
      <c r="P209" s="156"/>
      <c r="Q209" s="156"/>
    </row>
    <row r="210" spans="1:17" s="83" customFormat="1" ht="13.5">
      <c r="A210" s="84" t="s">
        <v>1655</v>
      </c>
      <c r="B210" s="151" t="s">
        <v>623</v>
      </c>
      <c r="C210" s="152" t="s">
        <v>624</v>
      </c>
      <c r="D210" s="84" t="s">
        <v>1641</v>
      </c>
      <c r="E210" s="84"/>
      <c r="F210" s="84" t="str">
        <f t="shared" si="19"/>
        <v>F07</v>
      </c>
      <c r="G210" s="85" t="str">
        <f t="shared" si="17"/>
        <v>鈴木英夫</v>
      </c>
      <c r="H210" s="84" t="s">
        <v>1641</v>
      </c>
      <c r="I210" s="85" t="s">
        <v>303</v>
      </c>
      <c r="J210" s="86">
        <v>1955</v>
      </c>
      <c r="K210" s="125">
        <f t="shared" si="20"/>
        <v>58</v>
      </c>
      <c r="L210" s="126" t="str">
        <f t="shared" si="18"/>
        <v>OK</v>
      </c>
      <c r="M210" s="157" t="s">
        <v>431</v>
      </c>
      <c r="N210" s="156"/>
      <c r="O210" s="156"/>
      <c r="P210" s="156"/>
      <c r="Q210" s="156"/>
    </row>
    <row r="211" spans="1:17" s="83" customFormat="1" ht="13.5">
      <c r="A211" s="84" t="s">
        <v>1656</v>
      </c>
      <c r="B211" s="151" t="s">
        <v>626</v>
      </c>
      <c r="C211" s="152" t="s">
        <v>1657</v>
      </c>
      <c r="D211" s="84" t="s">
        <v>1641</v>
      </c>
      <c r="E211" s="84"/>
      <c r="F211" s="84" t="str">
        <f t="shared" si="19"/>
        <v>F08</v>
      </c>
      <c r="G211" s="85" t="str">
        <f t="shared" si="17"/>
        <v>長谷出浩</v>
      </c>
      <c r="H211" s="84" t="s">
        <v>1641</v>
      </c>
      <c r="I211" s="85" t="s">
        <v>303</v>
      </c>
      <c r="J211" s="86">
        <v>1960</v>
      </c>
      <c r="K211" s="125">
        <f t="shared" si="20"/>
        <v>53</v>
      </c>
      <c r="L211" s="126" t="str">
        <f t="shared" si="18"/>
        <v>OK</v>
      </c>
      <c r="M211" s="157" t="s">
        <v>431</v>
      </c>
      <c r="N211" s="156"/>
      <c r="O211" s="156"/>
      <c r="P211" s="156"/>
      <c r="Q211" s="156"/>
    </row>
    <row r="212" spans="1:17" s="83" customFormat="1" ht="13.5">
      <c r="A212" s="84" t="s">
        <v>1658</v>
      </c>
      <c r="B212" s="151" t="s">
        <v>628</v>
      </c>
      <c r="C212" s="152" t="s">
        <v>1659</v>
      </c>
      <c r="D212" s="84" t="s">
        <v>1641</v>
      </c>
      <c r="E212" s="84"/>
      <c r="F212" s="84" t="str">
        <f t="shared" si="19"/>
        <v>F09</v>
      </c>
      <c r="G212" s="85" t="str">
        <f t="shared" si="17"/>
        <v>山崎 豊</v>
      </c>
      <c r="H212" s="84" t="s">
        <v>1641</v>
      </c>
      <c r="I212" s="85" t="s">
        <v>303</v>
      </c>
      <c r="J212" s="86">
        <v>1975</v>
      </c>
      <c r="K212" s="125">
        <f t="shared" si="20"/>
        <v>38</v>
      </c>
      <c r="L212" s="126" t="str">
        <f t="shared" si="18"/>
        <v>OK</v>
      </c>
      <c r="M212" s="157" t="s">
        <v>431</v>
      </c>
      <c r="N212" s="156"/>
      <c r="O212" s="156"/>
      <c r="P212" s="156"/>
      <c r="Q212" s="156"/>
    </row>
    <row r="213" spans="1:17" s="83" customFormat="1" ht="13.5">
      <c r="A213" s="84" t="s">
        <v>1660</v>
      </c>
      <c r="B213" s="151" t="s">
        <v>536</v>
      </c>
      <c r="C213" s="152" t="s">
        <v>1661</v>
      </c>
      <c r="D213" s="84" t="s">
        <v>1641</v>
      </c>
      <c r="E213" s="84"/>
      <c r="F213" s="84" t="str">
        <f t="shared" si="19"/>
        <v>F10</v>
      </c>
      <c r="G213" s="85" t="str">
        <f t="shared" si="17"/>
        <v>田中伸一</v>
      </c>
      <c r="H213" s="84" t="s">
        <v>1641</v>
      </c>
      <c r="I213" s="85" t="s">
        <v>303</v>
      </c>
      <c r="J213" s="86">
        <v>1964</v>
      </c>
      <c r="K213" s="125">
        <f t="shared" si="20"/>
        <v>49</v>
      </c>
      <c r="L213" s="126" t="str">
        <f t="shared" si="18"/>
        <v>OK</v>
      </c>
      <c r="M213" s="106" t="s">
        <v>350</v>
      </c>
      <c r="N213" s="156"/>
      <c r="O213" s="156"/>
      <c r="P213" s="156"/>
      <c r="Q213" s="156"/>
    </row>
    <row r="214" spans="1:17" s="83" customFormat="1" ht="13.5">
      <c r="A214" s="84" t="s">
        <v>1662</v>
      </c>
      <c r="B214" s="151" t="s">
        <v>1663</v>
      </c>
      <c r="C214" s="152" t="s">
        <v>1664</v>
      </c>
      <c r="D214" s="84" t="s">
        <v>1641</v>
      </c>
      <c r="E214" s="84"/>
      <c r="F214" s="84" t="str">
        <f t="shared" si="19"/>
        <v>F11</v>
      </c>
      <c r="G214" s="85" t="str">
        <f t="shared" si="17"/>
        <v>米田 靖</v>
      </c>
      <c r="H214" s="84" t="s">
        <v>1641</v>
      </c>
      <c r="I214" s="85" t="s">
        <v>303</v>
      </c>
      <c r="J214" s="86">
        <v>1963</v>
      </c>
      <c r="K214" s="125">
        <f t="shared" si="20"/>
        <v>50</v>
      </c>
      <c r="L214" s="126" t="str">
        <f t="shared" si="18"/>
        <v>OK</v>
      </c>
      <c r="M214" s="106" t="s">
        <v>350</v>
      </c>
      <c r="N214" s="156"/>
      <c r="O214" s="156"/>
      <c r="P214" s="156"/>
      <c r="Q214" s="156"/>
    </row>
    <row r="215" spans="1:17" s="83" customFormat="1" ht="13.5">
      <c r="A215" s="84" t="s">
        <v>1665</v>
      </c>
      <c r="B215" s="151" t="s">
        <v>1666</v>
      </c>
      <c r="C215" s="152" t="s">
        <v>1667</v>
      </c>
      <c r="D215" s="84" t="s">
        <v>1641</v>
      </c>
      <c r="E215" s="84"/>
      <c r="F215" s="84" t="str">
        <f t="shared" si="19"/>
        <v>F12</v>
      </c>
      <c r="G215" s="85" t="str">
        <f t="shared" si="17"/>
        <v>小路  貴</v>
      </c>
      <c r="H215" s="84" t="s">
        <v>1641</v>
      </c>
      <c r="I215" s="85" t="s">
        <v>303</v>
      </c>
      <c r="J215" s="86">
        <v>1970</v>
      </c>
      <c r="K215" s="125">
        <f t="shared" si="20"/>
        <v>43</v>
      </c>
      <c r="L215" s="126" t="str">
        <f t="shared" si="18"/>
        <v>OK</v>
      </c>
      <c r="M215" s="106" t="s">
        <v>343</v>
      </c>
      <c r="N215" s="156"/>
      <c r="O215" s="156"/>
      <c r="P215" s="156"/>
      <c r="Q215" s="156"/>
    </row>
    <row r="216" spans="1:17" s="83" customFormat="1" ht="13.5">
      <c r="A216" s="84" t="s">
        <v>1668</v>
      </c>
      <c r="B216" s="151" t="s">
        <v>1669</v>
      </c>
      <c r="C216" s="152" t="s">
        <v>1670</v>
      </c>
      <c r="D216" s="84" t="s">
        <v>1641</v>
      </c>
      <c r="E216" s="84"/>
      <c r="F216" s="84" t="str">
        <f t="shared" si="19"/>
        <v>F13</v>
      </c>
      <c r="G216" s="85" t="str">
        <f t="shared" si="17"/>
        <v>木嶋健太</v>
      </c>
      <c r="H216" s="84" t="s">
        <v>1641</v>
      </c>
      <c r="I216" s="85" t="s">
        <v>303</v>
      </c>
      <c r="J216" s="86">
        <v>1986</v>
      </c>
      <c r="K216" s="125">
        <f t="shared" si="20"/>
        <v>27</v>
      </c>
      <c r="L216" s="126" t="str">
        <f t="shared" si="18"/>
        <v>OK</v>
      </c>
      <c r="M216" s="106" t="s">
        <v>304</v>
      </c>
      <c r="N216" s="156"/>
      <c r="O216" s="156"/>
      <c r="P216" s="156"/>
      <c r="Q216" s="156"/>
    </row>
    <row r="217" spans="1:17" s="83" customFormat="1" ht="13.5">
      <c r="A217" s="84" t="s">
        <v>1671</v>
      </c>
      <c r="B217" s="151" t="s">
        <v>638</v>
      </c>
      <c r="C217" s="152" t="s">
        <v>639</v>
      </c>
      <c r="D217" s="84" t="s">
        <v>1641</v>
      </c>
      <c r="E217" s="84"/>
      <c r="F217" s="84" t="str">
        <f t="shared" si="19"/>
        <v>F14</v>
      </c>
      <c r="G217" s="85" t="str">
        <f t="shared" si="17"/>
        <v>清水善弘</v>
      </c>
      <c r="H217" s="84" t="s">
        <v>1641</v>
      </c>
      <c r="I217" s="85" t="s">
        <v>303</v>
      </c>
      <c r="J217" s="86">
        <v>1952</v>
      </c>
      <c r="K217" s="125">
        <f t="shared" si="20"/>
        <v>61</v>
      </c>
      <c r="L217" s="126" t="str">
        <f t="shared" si="18"/>
        <v>OK</v>
      </c>
      <c r="M217" s="106" t="s">
        <v>336</v>
      </c>
      <c r="N217" s="156"/>
      <c r="O217" s="156"/>
      <c r="P217" s="156"/>
      <c r="Q217" s="156"/>
    </row>
    <row r="218" spans="1:17" s="83" customFormat="1" ht="13.5">
      <c r="A218" s="84" t="s">
        <v>1672</v>
      </c>
      <c r="B218" s="151" t="s">
        <v>1673</v>
      </c>
      <c r="C218" s="152" t="s">
        <v>1657</v>
      </c>
      <c r="D218" s="84" t="s">
        <v>1641</v>
      </c>
      <c r="E218" s="84"/>
      <c r="F218" s="84" t="str">
        <f t="shared" si="19"/>
        <v>F15</v>
      </c>
      <c r="G218" s="85" t="str">
        <f t="shared" si="17"/>
        <v>田村浩</v>
      </c>
      <c r="H218" s="84" t="s">
        <v>1641</v>
      </c>
      <c r="I218" s="85" t="s">
        <v>303</v>
      </c>
      <c r="J218" s="86">
        <v>1960</v>
      </c>
      <c r="K218" s="125">
        <f t="shared" si="20"/>
        <v>53</v>
      </c>
      <c r="L218" s="126" t="str">
        <f t="shared" si="18"/>
        <v>OK</v>
      </c>
      <c r="M218" s="106" t="s">
        <v>304</v>
      </c>
      <c r="N218" s="156"/>
      <c r="O218" s="156"/>
      <c r="P218" s="156"/>
      <c r="Q218" s="156"/>
    </row>
    <row r="219" spans="1:17" s="83" customFormat="1" ht="13.5">
      <c r="A219" s="84" t="s">
        <v>1674</v>
      </c>
      <c r="B219" s="151" t="s">
        <v>1675</v>
      </c>
      <c r="C219" s="152" t="s">
        <v>1676</v>
      </c>
      <c r="D219" s="84" t="s">
        <v>1641</v>
      </c>
      <c r="E219" s="84"/>
      <c r="F219" s="84" t="str">
        <f t="shared" si="19"/>
        <v>F16</v>
      </c>
      <c r="G219" s="85" t="str">
        <f t="shared" si="17"/>
        <v>辻野泰宏</v>
      </c>
      <c r="H219" s="84" t="s">
        <v>1641</v>
      </c>
      <c r="I219" s="85" t="s">
        <v>303</v>
      </c>
      <c r="J219" s="86">
        <v>1945</v>
      </c>
      <c r="K219" s="125">
        <f t="shared" si="20"/>
        <v>68</v>
      </c>
      <c r="L219" s="126" t="str">
        <f t="shared" si="18"/>
        <v>OK</v>
      </c>
      <c r="M219" s="106" t="s">
        <v>751</v>
      </c>
      <c r="N219" s="156"/>
      <c r="O219" s="156"/>
      <c r="P219" s="156"/>
      <c r="Q219" s="156"/>
    </row>
    <row r="220" spans="1:17" s="83" customFormat="1" ht="13.5">
      <c r="A220" s="84" t="s">
        <v>1677</v>
      </c>
      <c r="B220" s="151" t="s">
        <v>630</v>
      </c>
      <c r="C220" s="152" t="s">
        <v>631</v>
      </c>
      <c r="D220" s="84" t="s">
        <v>1641</v>
      </c>
      <c r="E220" s="84"/>
      <c r="F220" s="84" t="str">
        <f t="shared" si="19"/>
        <v>F17</v>
      </c>
      <c r="G220" s="85" t="str">
        <f t="shared" si="17"/>
        <v>三代康成</v>
      </c>
      <c r="H220" s="84" t="s">
        <v>1641</v>
      </c>
      <c r="I220" s="85" t="s">
        <v>303</v>
      </c>
      <c r="J220" s="86">
        <v>1968</v>
      </c>
      <c r="K220" s="125">
        <f t="shared" si="20"/>
        <v>45</v>
      </c>
      <c r="L220" s="126" t="str">
        <f t="shared" si="18"/>
        <v>OK</v>
      </c>
      <c r="M220" s="106" t="s">
        <v>336</v>
      </c>
      <c r="N220" s="156"/>
      <c r="O220" s="156"/>
      <c r="P220" s="156"/>
      <c r="Q220" s="156"/>
    </row>
    <row r="221" spans="1:17" s="83" customFormat="1" ht="13.5">
      <c r="A221" s="84" t="s">
        <v>1678</v>
      </c>
      <c r="B221" s="151" t="s">
        <v>603</v>
      </c>
      <c r="C221" s="152" t="s">
        <v>632</v>
      </c>
      <c r="D221" s="84" t="s">
        <v>1641</v>
      </c>
      <c r="E221" s="84"/>
      <c r="F221" s="84" t="str">
        <f t="shared" si="19"/>
        <v>F18</v>
      </c>
      <c r="G221" s="85" t="str">
        <f t="shared" si="17"/>
        <v>水本淳史</v>
      </c>
      <c r="H221" s="84" t="s">
        <v>1641</v>
      </c>
      <c r="I221" s="85" t="s">
        <v>303</v>
      </c>
      <c r="J221" s="86">
        <v>1970</v>
      </c>
      <c r="K221" s="125">
        <f t="shared" si="20"/>
        <v>43</v>
      </c>
      <c r="L221" s="126" t="str">
        <f t="shared" si="18"/>
        <v>OK</v>
      </c>
      <c r="M221" s="81" t="s">
        <v>304</v>
      </c>
      <c r="N221" s="156"/>
      <c r="O221" s="156"/>
      <c r="P221" s="156"/>
      <c r="Q221" s="156"/>
    </row>
    <row r="222" spans="1:17" s="83" customFormat="1" ht="13.5">
      <c r="A222" s="84" t="s">
        <v>1679</v>
      </c>
      <c r="B222" s="151" t="s">
        <v>436</v>
      </c>
      <c r="C222" s="152" t="s">
        <v>887</v>
      </c>
      <c r="D222" s="84" t="s">
        <v>1641</v>
      </c>
      <c r="E222" s="84"/>
      <c r="F222" s="84" t="str">
        <f t="shared" si="19"/>
        <v>F19</v>
      </c>
      <c r="G222" s="85" t="str">
        <f t="shared" si="17"/>
        <v>西田和教</v>
      </c>
      <c r="H222" s="84" t="s">
        <v>1641</v>
      </c>
      <c r="I222" s="85" t="s">
        <v>303</v>
      </c>
      <c r="J222" s="86">
        <v>1962</v>
      </c>
      <c r="K222" s="125">
        <f t="shared" si="20"/>
        <v>51</v>
      </c>
      <c r="L222" s="126" t="str">
        <f t="shared" si="18"/>
        <v>OK</v>
      </c>
      <c r="M222" s="106" t="s">
        <v>304</v>
      </c>
      <c r="N222" s="156"/>
      <c r="O222" s="156"/>
      <c r="P222" s="156"/>
      <c r="Q222" s="156"/>
    </row>
    <row r="223" spans="1:17" s="83" customFormat="1" ht="13.5">
      <c r="A223" s="84" t="s">
        <v>1680</v>
      </c>
      <c r="B223" s="151" t="s">
        <v>763</v>
      </c>
      <c r="C223" s="152" t="s">
        <v>1681</v>
      </c>
      <c r="D223" s="84" t="s">
        <v>1641</v>
      </c>
      <c r="E223" s="84"/>
      <c r="F223" s="84" t="str">
        <f t="shared" si="19"/>
        <v>F20</v>
      </c>
      <c r="G223" s="85" t="str">
        <f t="shared" si="17"/>
        <v>久保貴史</v>
      </c>
      <c r="H223" s="84" t="s">
        <v>1641</v>
      </c>
      <c r="I223" s="85" t="s">
        <v>303</v>
      </c>
      <c r="J223" s="86">
        <v>1984</v>
      </c>
      <c r="K223" s="125">
        <f t="shared" si="20"/>
        <v>29</v>
      </c>
      <c r="L223" s="126" t="str">
        <f t="shared" si="18"/>
        <v>OK</v>
      </c>
      <c r="M223" s="106" t="s">
        <v>350</v>
      </c>
      <c r="N223" s="156"/>
      <c r="O223" s="156"/>
      <c r="P223" s="156"/>
      <c r="Q223" s="156"/>
    </row>
    <row r="224" spans="1:17" s="83" customFormat="1" ht="13.5">
      <c r="A224" s="84" t="s">
        <v>1682</v>
      </c>
      <c r="B224" s="151" t="s">
        <v>1683</v>
      </c>
      <c r="C224" s="152" t="s">
        <v>1684</v>
      </c>
      <c r="D224" s="84" t="s">
        <v>1641</v>
      </c>
      <c r="E224" s="84"/>
      <c r="F224" s="84" t="str">
        <f t="shared" si="19"/>
        <v>F21</v>
      </c>
      <c r="G224" s="85" t="str">
        <f t="shared" si="17"/>
        <v>中谷健志</v>
      </c>
      <c r="H224" s="84" t="s">
        <v>1641</v>
      </c>
      <c r="I224" s="85" t="s">
        <v>303</v>
      </c>
      <c r="J224" s="86">
        <v>1981</v>
      </c>
      <c r="K224" s="125">
        <f t="shared" si="20"/>
        <v>32</v>
      </c>
      <c r="L224" s="126" t="str">
        <f t="shared" si="18"/>
        <v>OK</v>
      </c>
      <c r="M224" s="106" t="s">
        <v>350</v>
      </c>
      <c r="N224" s="156"/>
      <c r="O224" s="156"/>
      <c r="P224" s="156"/>
      <c r="Q224" s="156"/>
    </row>
    <row r="225" spans="1:17" s="83" customFormat="1" ht="13.5">
      <c r="A225" s="84" t="s">
        <v>1685</v>
      </c>
      <c r="B225" s="151" t="s">
        <v>1686</v>
      </c>
      <c r="C225" s="152" t="s">
        <v>1687</v>
      </c>
      <c r="D225" s="84" t="s">
        <v>1641</v>
      </c>
      <c r="E225" s="84"/>
      <c r="F225" s="84" t="str">
        <f t="shared" si="19"/>
        <v>F22</v>
      </c>
      <c r="G225" s="85" t="str">
        <f t="shared" si="17"/>
        <v>福岡　孝文</v>
      </c>
      <c r="H225" s="84" t="s">
        <v>1641</v>
      </c>
      <c r="I225" s="85" t="s">
        <v>303</v>
      </c>
      <c r="J225" s="86">
        <v>1974</v>
      </c>
      <c r="K225" s="125">
        <f t="shared" si="20"/>
        <v>39</v>
      </c>
      <c r="L225" s="126" t="str">
        <f t="shared" si="18"/>
        <v>OK</v>
      </c>
      <c r="M225" s="106" t="s">
        <v>312</v>
      </c>
      <c r="N225" s="156"/>
      <c r="O225" s="156"/>
      <c r="P225" s="156"/>
      <c r="Q225" s="156"/>
    </row>
    <row r="226" spans="1:17" s="83" customFormat="1" ht="13.5">
      <c r="A226" s="84" t="s">
        <v>1688</v>
      </c>
      <c r="B226" s="151" t="s">
        <v>647</v>
      </c>
      <c r="C226" s="152" t="s">
        <v>648</v>
      </c>
      <c r="D226" s="84" t="s">
        <v>1641</v>
      </c>
      <c r="E226" s="84"/>
      <c r="F226" s="84" t="str">
        <f t="shared" si="19"/>
        <v>F23</v>
      </c>
      <c r="G226" s="85" t="str">
        <f t="shared" si="17"/>
        <v>森本進太郎</v>
      </c>
      <c r="H226" s="84" t="s">
        <v>1641</v>
      </c>
      <c r="I226" s="85" t="s">
        <v>303</v>
      </c>
      <c r="J226" s="86">
        <v>1971</v>
      </c>
      <c r="K226" s="125">
        <f t="shared" si="20"/>
        <v>42</v>
      </c>
      <c r="L226" s="126" t="str">
        <f t="shared" si="18"/>
        <v>OK</v>
      </c>
      <c r="M226" s="106" t="s">
        <v>592</v>
      </c>
      <c r="N226" s="156"/>
      <c r="O226" s="156"/>
      <c r="P226" s="156"/>
      <c r="Q226" s="156"/>
    </row>
    <row r="227" spans="1:17" s="83" customFormat="1" ht="13.5">
      <c r="A227" s="84" t="s">
        <v>1689</v>
      </c>
      <c r="B227" s="151" t="s">
        <v>1690</v>
      </c>
      <c r="C227" s="152" t="s">
        <v>1691</v>
      </c>
      <c r="D227" s="84" t="s">
        <v>1641</v>
      </c>
      <c r="E227" s="84"/>
      <c r="F227" s="84" t="str">
        <f t="shared" si="19"/>
        <v>F24</v>
      </c>
      <c r="G227" s="85" t="str">
        <f t="shared" si="17"/>
        <v>用田政晴</v>
      </c>
      <c r="H227" s="84" t="s">
        <v>1641</v>
      </c>
      <c r="I227" s="85" t="s">
        <v>303</v>
      </c>
      <c r="J227" s="86">
        <v>1955</v>
      </c>
      <c r="K227" s="125">
        <f t="shared" si="20"/>
        <v>58</v>
      </c>
      <c r="L227" s="126" t="str">
        <f t="shared" si="18"/>
        <v>OK</v>
      </c>
      <c r="M227" s="106" t="s">
        <v>304</v>
      </c>
      <c r="N227" s="156"/>
      <c r="O227" s="156"/>
      <c r="P227" s="156"/>
      <c r="Q227" s="156"/>
    </row>
    <row r="228" spans="1:17" s="83" customFormat="1" ht="13.5">
      <c r="A228" s="84" t="s">
        <v>1692</v>
      </c>
      <c r="B228" s="151" t="s">
        <v>1225</v>
      </c>
      <c r="C228" s="152" t="s">
        <v>1693</v>
      </c>
      <c r="D228" s="84" t="s">
        <v>1641</v>
      </c>
      <c r="E228" s="84"/>
      <c r="F228" s="84" t="str">
        <f t="shared" si="19"/>
        <v>F25</v>
      </c>
      <c r="G228" s="85" t="str">
        <f t="shared" si="17"/>
        <v>北村茂樹</v>
      </c>
      <c r="H228" s="84" t="s">
        <v>1641</v>
      </c>
      <c r="I228" s="85" t="s">
        <v>303</v>
      </c>
      <c r="J228" s="86">
        <v>1951</v>
      </c>
      <c r="K228" s="125">
        <f t="shared" si="20"/>
        <v>62</v>
      </c>
      <c r="L228" s="126" t="str">
        <f t="shared" si="18"/>
        <v>OK</v>
      </c>
      <c r="M228" s="106" t="s">
        <v>304</v>
      </c>
      <c r="N228" s="156"/>
      <c r="O228" s="156"/>
      <c r="P228" s="156"/>
      <c r="Q228" s="156"/>
    </row>
    <row r="229" spans="1:17" s="83" customFormat="1" ht="13.5">
      <c r="A229" s="84" t="s">
        <v>1694</v>
      </c>
      <c r="B229" s="153" t="s">
        <v>1695</v>
      </c>
      <c r="C229" s="154" t="s">
        <v>1696</v>
      </c>
      <c r="D229" s="84" t="s">
        <v>1641</v>
      </c>
      <c r="E229" s="84"/>
      <c r="F229" s="84" t="str">
        <f t="shared" si="19"/>
        <v>F26</v>
      </c>
      <c r="G229" s="85" t="str">
        <f t="shared" si="17"/>
        <v>朝比奈真美</v>
      </c>
      <c r="H229" s="84" t="s">
        <v>1641</v>
      </c>
      <c r="I229" s="85" t="s">
        <v>328</v>
      </c>
      <c r="J229" s="86">
        <v>1962</v>
      </c>
      <c r="K229" s="125">
        <f t="shared" si="20"/>
        <v>51</v>
      </c>
      <c r="L229" s="126" t="str">
        <f t="shared" si="18"/>
        <v>OK</v>
      </c>
      <c r="M229" s="106" t="s">
        <v>304</v>
      </c>
      <c r="N229" s="156"/>
      <c r="O229" s="156"/>
      <c r="P229" s="156"/>
      <c r="Q229" s="156"/>
    </row>
    <row r="230" spans="1:17" s="83" customFormat="1" ht="13.5">
      <c r="A230" s="84" t="s">
        <v>1697</v>
      </c>
      <c r="B230" s="153" t="s">
        <v>670</v>
      </c>
      <c r="C230" s="154" t="s">
        <v>803</v>
      </c>
      <c r="D230" s="84" t="s">
        <v>1641</v>
      </c>
      <c r="E230" s="84"/>
      <c r="F230" s="84" t="str">
        <f t="shared" si="19"/>
        <v>F27</v>
      </c>
      <c r="G230" s="85" t="str">
        <f t="shared" si="17"/>
        <v>岩崎順子</v>
      </c>
      <c r="H230" s="84" t="s">
        <v>1641</v>
      </c>
      <c r="I230" s="85" t="s">
        <v>328</v>
      </c>
      <c r="J230" s="86">
        <v>1977</v>
      </c>
      <c r="K230" s="125">
        <f t="shared" si="20"/>
        <v>36</v>
      </c>
      <c r="L230" s="126" t="str">
        <f t="shared" si="18"/>
        <v>OK</v>
      </c>
      <c r="M230" s="106" t="s">
        <v>312</v>
      </c>
      <c r="N230" s="156"/>
      <c r="O230" s="156"/>
      <c r="P230" s="156"/>
      <c r="Q230" s="156"/>
    </row>
    <row r="231" spans="1:17" s="83" customFormat="1" ht="13.5">
      <c r="A231" s="84" t="s">
        <v>1698</v>
      </c>
      <c r="B231" s="153" t="s">
        <v>1699</v>
      </c>
      <c r="C231" s="154" t="s">
        <v>1700</v>
      </c>
      <c r="D231" s="84" t="s">
        <v>1641</v>
      </c>
      <c r="E231" s="84"/>
      <c r="F231" s="84" t="str">
        <f t="shared" si="19"/>
        <v>F28</v>
      </c>
      <c r="G231" s="85" t="str">
        <f t="shared" si="17"/>
        <v>我孫子幹</v>
      </c>
      <c r="H231" s="84" t="s">
        <v>1641</v>
      </c>
      <c r="I231" s="85" t="s">
        <v>328</v>
      </c>
      <c r="J231" s="86">
        <v>1959</v>
      </c>
      <c r="K231" s="125">
        <f t="shared" si="20"/>
        <v>54</v>
      </c>
      <c r="L231" s="126" t="str">
        <f t="shared" si="18"/>
        <v>OK</v>
      </c>
      <c r="M231" s="106" t="s">
        <v>304</v>
      </c>
      <c r="N231" s="156"/>
      <c r="O231" s="156"/>
      <c r="P231" s="156"/>
      <c r="Q231" s="156"/>
    </row>
    <row r="232" spans="1:17" s="83" customFormat="1" ht="13.5">
      <c r="A232" s="84" t="s">
        <v>1701</v>
      </c>
      <c r="B232" s="153" t="s">
        <v>1702</v>
      </c>
      <c r="C232" s="154" t="s">
        <v>1703</v>
      </c>
      <c r="D232" s="84" t="s">
        <v>1641</v>
      </c>
      <c r="E232" s="84"/>
      <c r="F232" s="84" t="str">
        <f t="shared" si="19"/>
        <v>F29</v>
      </c>
      <c r="G232" s="85" t="str">
        <f t="shared" si="17"/>
        <v>諫早計子</v>
      </c>
      <c r="H232" s="84" t="s">
        <v>1641</v>
      </c>
      <c r="I232" s="85" t="s">
        <v>328</v>
      </c>
      <c r="J232" s="86">
        <v>1960</v>
      </c>
      <c r="K232" s="125">
        <f t="shared" si="20"/>
        <v>53</v>
      </c>
      <c r="L232" s="126" t="str">
        <f t="shared" si="18"/>
        <v>OK</v>
      </c>
      <c r="M232" s="106" t="s">
        <v>508</v>
      </c>
      <c r="N232" s="156"/>
      <c r="O232" s="156"/>
      <c r="P232" s="156"/>
      <c r="Q232" s="156"/>
    </row>
    <row r="233" spans="1:17" s="83" customFormat="1" ht="13.5">
      <c r="A233" s="84" t="s">
        <v>1704</v>
      </c>
      <c r="B233" s="153" t="s">
        <v>670</v>
      </c>
      <c r="C233" s="154" t="s">
        <v>671</v>
      </c>
      <c r="D233" s="84" t="s">
        <v>1641</v>
      </c>
      <c r="E233" s="84"/>
      <c r="F233" s="84" t="str">
        <f t="shared" si="19"/>
        <v>F30</v>
      </c>
      <c r="G233" s="85" t="str">
        <f t="shared" si="17"/>
        <v>岩崎ひとみ</v>
      </c>
      <c r="H233" s="84" t="s">
        <v>1641</v>
      </c>
      <c r="I233" s="85" t="s">
        <v>328</v>
      </c>
      <c r="J233" s="86">
        <v>1976</v>
      </c>
      <c r="K233" s="125">
        <f t="shared" si="20"/>
        <v>37</v>
      </c>
      <c r="L233" s="126" t="str">
        <f t="shared" si="18"/>
        <v>OK</v>
      </c>
      <c r="M233" s="106" t="s">
        <v>304</v>
      </c>
      <c r="N233" s="156"/>
      <c r="O233" s="156"/>
      <c r="P233" s="156"/>
      <c r="Q233" s="156"/>
    </row>
    <row r="234" spans="1:17" s="83" customFormat="1" ht="13.5">
      <c r="A234" s="84" t="s">
        <v>1705</v>
      </c>
      <c r="B234" s="153" t="s">
        <v>1706</v>
      </c>
      <c r="C234" s="154" t="s">
        <v>1707</v>
      </c>
      <c r="D234" s="84" t="s">
        <v>1641</v>
      </c>
      <c r="E234" s="84"/>
      <c r="F234" s="84" t="str">
        <f t="shared" si="19"/>
        <v>F31</v>
      </c>
      <c r="G234" s="85" t="str">
        <f t="shared" si="17"/>
        <v>上田きよみ</v>
      </c>
      <c r="H234" s="84" t="s">
        <v>1641</v>
      </c>
      <c r="I234" s="85" t="s">
        <v>328</v>
      </c>
      <c r="J234" s="86">
        <v>1960</v>
      </c>
      <c r="K234" s="125">
        <f t="shared" si="20"/>
        <v>53</v>
      </c>
      <c r="L234" s="126" t="str">
        <f t="shared" si="18"/>
        <v>OK</v>
      </c>
      <c r="M234" s="157" t="s">
        <v>431</v>
      </c>
      <c r="N234" s="156"/>
      <c r="O234" s="156"/>
      <c r="P234" s="156"/>
      <c r="Q234" s="156"/>
    </row>
    <row r="235" spans="1:17" s="83" customFormat="1" ht="13.5">
      <c r="A235" s="84" t="s">
        <v>1708</v>
      </c>
      <c r="B235" s="153" t="s">
        <v>1225</v>
      </c>
      <c r="C235" s="154" t="s">
        <v>1370</v>
      </c>
      <c r="D235" s="84" t="s">
        <v>1641</v>
      </c>
      <c r="E235" s="84"/>
      <c r="F235" s="84" t="str">
        <f t="shared" si="19"/>
        <v>F32</v>
      </c>
      <c r="G235" s="85" t="str">
        <f aca="true" t="shared" si="21" ref="G235:G261">B235&amp;C235</f>
        <v>北村佳子</v>
      </c>
      <c r="H235" s="84" t="s">
        <v>1641</v>
      </c>
      <c r="I235" s="85" t="s">
        <v>328</v>
      </c>
      <c r="J235" s="86">
        <v>1955</v>
      </c>
      <c r="K235" s="125">
        <f t="shared" si="20"/>
        <v>58</v>
      </c>
      <c r="L235" s="126" t="str">
        <f aca="true" t="shared" si="22" ref="L235:L264">IF(G235="","",IF(COUNTIF($G$3:$G$613,G235)&gt;1,"2重登録","OK"))</f>
        <v>OK</v>
      </c>
      <c r="M235" s="106" t="s">
        <v>304</v>
      </c>
      <c r="N235" s="156"/>
      <c r="O235" s="156"/>
      <c r="P235" s="156"/>
      <c r="Q235" s="156"/>
    </row>
    <row r="236" spans="1:17" s="83" customFormat="1" ht="13.5">
      <c r="A236" s="84" t="s">
        <v>1709</v>
      </c>
      <c r="B236" s="153" t="s">
        <v>1710</v>
      </c>
      <c r="C236" s="154" t="s">
        <v>1711</v>
      </c>
      <c r="D236" s="84" t="s">
        <v>1641</v>
      </c>
      <c r="E236" s="84"/>
      <c r="F236" s="84" t="str">
        <f aca="true" t="shared" si="23" ref="F236:F261">A236</f>
        <v>F33</v>
      </c>
      <c r="G236" s="85" t="str">
        <f t="shared" si="21"/>
        <v>酒居美代子</v>
      </c>
      <c r="H236" s="84" t="s">
        <v>1641</v>
      </c>
      <c r="I236" s="85" t="s">
        <v>328</v>
      </c>
      <c r="J236" s="86">
        <v>1957</v>
      </c>
      <c r="K236" s="125">
        <f aca="true" t="shared" si="24" ref="K236:K261">IF(J236="","",(2013-J236))</f>
        <v>56</v>
      </c>
      <c r="L236" s="126" t="str">
        <f t="shared" si="22"/>
        <v>OK</v>
      </c>
      <c r="M236" s="106" t="s">
        <v>343</v>
      </c>
      <c r="N236" s="156"/>
      <c r="O236" s="156"/>
      <c r="P236" s="156"/>
      <c r="Q236" s="156"/>
    </row>
    <row r="237" spans="1:17" s="83" customFormat="1" ht="13.5">
      <c r="A237" s="84" t="s">
        <v>1712</v>
      </c>
      <c r="B237" s="153" t="s">
        <v>404</v>
      </c>
      <c r="C237" s="154" t="s">
        <v>405</v>
      </c>
      <c r="D237" s="84" t="s">
        <v>1641</v>
      </c>
      <c r="E237" s="84"/>
      <c r="F237" s="84" t="str">
        <f t="shared" si="23"/>
        <v>F34</v>
      </c>
      <c r="G237" s="85" t="str">
        <f t="shared" si="21"/>
        <v>筒井珠世</v>
      </c>
      <c r="H237" s="84" t="s">
        <v>1641</v>
      </c>
      <c r="I237" s="85" t="s">
        <v>328</v>
      </c>
      <c r="J237" s="86">
        <v>1967</v>
      </c>
      <c r="K237" s="125">
        <f t="shared" si="24"/>
        <v>46</v>
      </c>
      <c r="L237" s="126" t="str">
        <f t="shared" si="22"/>
        <v>OK</v>
      </c>
      <c r="M237" s="106" t="s">
        <v>343</v>
      </c>
      <c r="N237" s="156"/>
      <c r="O237" s="156"/>
      <c r="P237" s="156"/>
      <c r="Q237" s="156"/>
    </row>
    <row r="238" spans="1:17" s="83" customFormat="1" ht="13.5">
      <c r="A238" s="84" t="s">
        <v>1713</v>
      </c>
      <c r="B238" s="153" t="s">
        <v>664</v>
      </c>
      <c r="C238" s="154" t="s">
        <v>1024</v>
      </c>
      <c r="D238" s="84" t="s">
        <v>1641</v>
      </c>
      <c r="E238" s="84"/>
      <c r="F238" s="84" t="str">
        <f t="shared" si="23"/>
        <v>F35</v>
      </c>
      <c r="G238" s="85" t="str">
        <f t="shared" si="21"/>
        <v>西村文代</v>
      </c>
      <c r="H238" s="84" t="s">
        <v>1641</v>
      </c>
      <c r="I238" s="85" t="s">
        <v>328</v>
      </c>
      <c r="J238" s="86">
        <v>1964</v>
      </c>
      <c r="K238" s="125">
        <f t="shared" si="24"/>
        <v>49</v>
      </c>
      <c r="L238" s="126" t="str">
        <f t="shared" si="22"/>
        <v>OK</v>
      </c>
      <c r="M238" s="106" t="s">
        <v>304</v>
      </c>
      <c r="N238" s="156"/>
      <c r="O238" s="156"/>
      <c r="P238" s="156"/>
      <c r="Q238" s="156"/>
    </row>
    <row r="239" spans="1:17" s="83" customFormat="1" ht="13.5">
      <c r="A239" s="84" t="s">
        <v>1714</v>
      </c>
      <c r="B239" s="153" t="s">
        <v>930</v>
      </c>
      <c r="C239" s="154" t="s">
        <v>931</v>
      </c>
      <c r="D239" s="84" t="s">
        <v>1641</v>
      </c>
      <c r="E239" s="84"/>
      <c r="F239" s="84" t="str">
        <f t="shared" si="23"/>
        <v>F36</v>
      </c>
      <c r="G239" s="85" t="str">
        <f t="shared" si="21"/>
        <v>布藤江実子</v>
      </c>
      <c r="H239" s="84" t="s">
        <v>1641</v>
      </c>
      <c r="I239" s="85" t="s">
        <v>328</v>
      </c>
      <c r="J239" s="86">
        <v>1965</v>
      </c>
      <c r="K239" s="125">
        <f t="shared" si="24"/>
        <v>48</v>
      </c>
      <c r="L239" s="126" t="str">
        <f t="shared" si="22"/>
        <v>OK</v>
      </c>
      <c r="M239" s="106" t="s">
        <v>304</v>
      </c>
      <c r="N239" s="156"/>
      <c r="O239" s="156"/>
      <c r="P239" s="156"/>
      <c r="Q239" s="156"/>
    </row>
    <row r="240" spans="1:17" s="83" customFormat="1" ht="13.5">
      <c r="A240" s="84" t="s">
        <v>1715</v>
      </c>
      <c r="B240" s="153" t="s">
        <v>682</v>
      </c>
      <c r="C240" s="154" t="s">
        <v>683</v>
      </c>
      <c r="D240" s="84" t="s">
        <v>1641</v>
      </c>
      <c r="E240" s="84"/>
      <c r="F240" s="84" t="str">
        <f t="shared" si="23"/>
        <v>F37</v>
      </c>
      <c r="G240" s="85" t="str">
        <f t="shared" si="21"/>
        <v>廣部節恵</v>
      </c>
      <c r="H240" s="84" t="s">
        <v>1641</v>
      </c>
      <c r="I240" s="85" t="s">
        <v>328</v>
      </c>
      <c r="J240" s="86">
        <v>1961</v>
      </c>
      <c r="K240" s="125">
        <f t="shared" si="24"/>
        <v>52</v>
      </c>
      <c r="L240" s="126" t="str">
        <f t="shared" si="22"/>
        <v>OK</v>
      </c>
      <c r="M240" s="106" t="s">
        <v>304</v>
      </c>
      <c r="N240" s="156"/>
      <c r="O240" s="156"/>
      <c r="P240" s="156"/>
      <c r="Q240" s="156"/>
    </row>
    <row r="241" spans="1:17" s="83" customFormat="1" ht="13.5">
      <c r="A241" s="84" t="s">
        <v>1716</v>
      </c>
      <c r="B241" s="153" t="s">
        <v>1717</v>
      </c>
      <c r="C241" s="154" t="s">
        <v>1718</v>
      </c>
      <c r="D241" s="84" t="s">
        <v>1641</v>
      </c>
      <c r="E241" s="84"/>
      <c r="F241" s="84" t="str">
        <f t="shared" si="23"/>
        <v>F38</v>
      </c>
      <c r="G241" s="85" t="str">
        <f t="shared" si="21"/>
        <v>平岩とも江</v>
      </c>
      <c r="H241" s="84" t="s">
        <v>1641</v>
      </c>
      <c r="I241" s="85" t="s">
        <v>328</v>
      </c>
      <c r="J241" s="86">
        <v>1962</v>
      </c>
      <c r="K241" s="125">
        <f t="shared" si="24"/>
        <v>51</v>
      </c>
      <c r="L241" s="126" t="str">
        <f t="shared" si="22"/>
        <v>OK</v>
      </c>
      <c r="M241" s="106" t="s">
        <v>666</v>
      </c>
      <c r="N241" s="156"/>
      <c r="O241" s="156"/>
      <c r="P241" s="156"/>
      <c r="Q241" s="156"/>
    </row>
    <row r="242" spans="1:17" s="83" customFormat="1" ht="13.5">
      <c r="A242" s="84" t="s">
        <v>1719</v>
      </c>
      <c r="B242" s="153" t="s">
        <v>1720</v>
      </c>
      <c r="C242" s="154" t="s">
        <v>1124</v>
      </c>
      <c r="D242" s="84" t="s">
        <v>1641</v>
      </c>
      <c r="E242" s="84"/>
      <c r="F242" s="84" t="str">
        <f t="shared" si="23"/>
        <v>F39</v>
      </c>
      <c r="G242" s="85" t="str">
        <f t="shared" si="21"/>
        <v>田邊俊子</v>
      </c>
      <c r="H242" s="84" t="s">
        <v>1641</v>
      </c>
      <c r="I242" s="85" t="s">
        <v>328</v>
      </c>
      <c r="J242" s="86">
        <v>1958</v>
      </c>
      <c r="K242" s="125">
        <f t="shared" si="24"/>
        <v>55</v>
      </c>
      <c r="L242" s="126" t="str">
        <f t="shared" si="22"/>
        <v>OK</v>
      </c>
      <c r="M242" s="106" t="s">
        <v>304</v>
      </c>
      <c r="N242" s="156"/>
      <c r="O242" s="156"/>
      <c r="P242" s="156"/>
      <c r="Q242" s="156"/>
    </row>
    <row r="243" spans="1:17" s="83" customFormat="1" ht="13.5">
      <c r="A243" s="84" t="s">
        <v>1721</v>
      </c>
      <c r="B243" s="153" t="s">
        <v>1722</v>
      </c>
      <c r="C243" s="154" t="s">
        <v>1723</v>
      </c>
      <c r="D243" s="84" t="s">
        <v>1641</v>
      </c>
      <c r="E243" s="84"/>
      <c r="F243" s="84" t="str">
        <f t="shared" si="23"/>
        <v>F40</v>
      </c>
      <c r="G243" s="85" t="str">
        <f t="shared" si="21"/>
        <v>藤村加代子</v>
      </c>
      <c r="H243" s="84" t="s">
        <v>1641</v>
      </c>
      <c r="I243" s="85" t="s">
        <v>328</v>
      </c>
      <c r="J243" s="86">
        <v>1963</v>
      </c>
      <c r="K243" s="125">
        <f t="shared" si="24"/>
        <v>50</v>
      </c>
      <c r="L243" s="126" t="str">
        <f t="shared" si="22"/>
        <v>OK</v>
      </c>
      <c r="M243" s="106" t="s">
        <v>304</v>
      </c>
      <c r="N243" s="156"/>
      <c r="O243" s="156"/>
      <c r="P243" s="156"/>
      <c r="Q243" s="156"/>
    </row>
    <row r="244" spans="1:17" s="83" customFormat="1" ht="13.5">
      <c r="A244" s="84" t="s">
        <v>1724</v>
      </c>
      <c r="B244" s="153" t="s">
        <v>381</v>
      </c>
      <c r="C244" s="154" t="s">
        <v>658</v>
      </c>
      <c r="D244" s="84" t="s">
        <v>1641</v>
      </c>
      <c r="E244" s="84"/>
      <c r="F244" s="84" t="str">
        <f t="shared" si="23"/>
        <v>F41</v>
      </c>
      <c r="G244" s="85" t="str">
        <f t="shared" si="21"/>
        <v>松井美和子</v>
      </c>
      <c r="H244" s="84" t="s">
        <v>1641</v>
      </c>
      <c r="I244" s="85" t="s">
        <v>328</v>
      </c>
      <c r="J244" s="86">
        <v>1969</v>
      </c>
      <c r="K244" s="125">
        <f t="shared" si="24"/>
        <v>44</v>
      </c>
      <c r="L244" s="126" t="str">
        <f t="shared" si="22"/>
        <v>OK</v>
      </c>
      <c r="M244" s="106" t="s">
        <v>350</v>
      </c>
      <c r="N244" s="156"/>
      <c r="O244" s="156"/>
      <c r="P244" s="156"/>
      <c r="Q244" s="156"/>
    </row>
    <row r="245" spans="1:17" s="83" customFormat="1" ht="13.5">
      <c r="A245" s="84" t="s">
        <v>1725</v>
      </c>
      <c r="B245" s="153" t="s">
        <v>630</v>
      </c>
      <c r="C245" s="154" t="s">
        <v>660</v>
      </c>
      <c r="D245" s="84" t="s">
        <v>1641</v>
      </c>
      <c r="E245" s="84"/>
      <c r="F245" s="84" t="str">
        <f t="shared" si="23"/>
        <v>F42</v>
      </c>
      <c r="G245" s="85" t="str">
        <f t="shared" si="21"/>
        <v>三代梨絵</v>
      </c>
      <c r="H245" s="84" t="s">
        <v>1641</v>
      </c>
      <c r="I245" s="85" t="s">
        <v>328</v>
      </c>
      <c r="J245" s="86">
        <v>1976</v>
      </c>
      <c r="K245" s="125">
        <f t="shared" si="24"/>
        <v>37</v>
      </c>
      <c r="L245" s="126" t="str">
        <f t="shared" si="22"/>
        <v>OK</v>
      </c>
      <c r="M245" s="106" t="s">
        <v>336</v>
      </c>
      <c r="N245" s="156"/>
      <c r="O245" s="156"/>
      <c r="P245" s="156"/>
      <c r="Q245" s="156"/>
    </row>
    <row r="246" spans="1:17" s="83" customFormat="1" ht="13.5">
      <c r="A246" s="84" t="s">
        <v>1726</v>
      </c>
      <c r="B246" s="153" t="s">
        <v>1372</v>
      </c>
      <c r="C246" s="154" t="s">
        <v>1373</v>
      </c>
      <c r="D246" s="84" t="s">
        <v>1641</v>
      </c>
      <c r="E246" s="84"/>
      <c r="F246" s="84" t="str">
        <f t="shared" si="23"/>
        <v>F43</v>
      </c>
      <c r="G246" s="85" t="str">
        <f t="shared" si="21"/>
        <v>西崎友香</v>
      </c>
      <c r="H246" s="84" t="s">
        <v>1641</v>
      </c>
      <c r="I246" s="85" t="s">
        <v>328</v>
      </c>
      <c r="J246" s="86">
        <v>1980</v>
      </c>
      <c r="K246" s="125">
        <f t="shared" si="24"/>
        <v>33</v>
      </c>
      <c r="L246" s="126" t="str">
        <f t="shared" si="22"/>
        <v>OK</v>
      </c>
      <c r="M246" s="106" t="s">
        <v>304</v>
      </c>
      <c r="N246" s="156"/>
      <c r="O246" s="156"/>
      <c r="P246" s="156"/>
      <c r="Q246" s="156"/>
    </row>
    <row r="247" spans="1:17" s="83" customFormat="1" ht="13.5">
      <c r="A247" s="84" t="s">
        <v>1727</v>
      </c>
      <c r="B247" s="153" t="s">
        <v>473</v>
      </c>
      <c r="C247" s="154" t="s">
        <v>1382</v>
      </c>
      <c r="D247" s="84" t="s">
        <v>1641</v>
      </c>
      <c r="E247" s="84"/>
      <c r="F247" s="84" t="str">
        <f t="shared" si="23"/>
        <v>F44</v>
      </c>
      <c r="G247" s="85" t="str">
        <f t="shared" si="21"/>
        <v>寺岡由美子</v>
      </c>
      <c r="H247" s="84" t="s">
        <v>1641</v>
      </c>
      <c r="I247" s="85" t="s">
        <v>328</v>
      </c>
      <c r="J247" s="86">
        <v>1972</v>
      </c>
      <c r="K247" s="125">
        <f t="shared" si="24"/>
        <v>41</v>
      </c>
      <c r="L247" s="126" t="str">
        <f t="shared" si="22"/>
        <v>OK</v>
      </c>
      <c r="M247" s="106" t="s">
        <v>304</v>
      </c>
      <c r="N247" s="156"/>
      <c r="O247" s="156"/>
      <c r="P247" s="156"/>
      <c r="Q247" s="156"/>
    </row>
    <row r="248" spans="1:17" s="83" customFormat="1" ht="13.5">
      <c r="A248" s="84" t="s">
        <v>1728</v>
      </c>
      <c r="B248" s="153" t="s">
        <v>614</v>
      </c>
      <c r="C248" s="154" t="s">
        <v>662</v>
      </c>
      <c r="D248" s="84" t="s">
        <v>1641</v>
      </c>
      <c r="E248" s="84"/>
      <c r="F248" s="84" t="str">
        <f t="shared" si="23"/>
        <v>F45</v>
      </c>
      <c r="G248" s="85" t="str">
        <f t="shared" si="21"/>
        <v>土肥祐子</v>
      </c>
      <c r="H248" s="84" t="s">
        <v>1641</v>
      </c>
      <c r="I248" s="85" t="s">
        <v>328</v>
      </c>
      <c r="J248" s="86">
        <v>1971</v>
      </c>
      <c r="K248" s="125">
        <f t="shared" si="24"/>
        <v>42</v>
      </c>
      <c r="L248" s="126" t="str">
        <f t="shared" si="22"/>
        <v>OK</v>
      </c>
      <c r="M248" s="106" t="s">
        <v>336</v>
      </c>
      <c r="N248" s="156"/>
      <c r="O248" s="156"/>
      <c r="P248" s="156"/>
      <c r="Q248" s="156"/>
    </row>
    <row r="249" spans="1:17" s="83" customFormat="1" ht="13.5">
      <c r="A249" s="84" t="s">
        <v>1729</v>
      </c>
      <c r="B249" s="153" t="s">
        <v>1128</v>
      </c>
      <c r="C249" s="154" t="s">
        <v>1129</v>
      </c>
      <c r="D249" s="84" t="s">
        <v>1641</v>
      </c>
      <c r="E249" s="84"/>
      <c r="F249" s="84" t="str">
        <f t="shared" si="23"/>
        <v>F46</v>
      </c>
      <c r="G249" s="85" t="str">
        <f t="shared" si="21"/>
        <v>本池清子</v>
      </c>
      <c r="H249" s="84" t="s">
        <v>1641</v>
      </c>
      <c r="I249" s="85" t="s">
        <v>328</v>
      </c>
      <c r="J249" s="86">
        <v>1967</v>
      </c>
      <c r="K249" s="125">
        <f t="shared" si="24"/>
        <v>46</v>
      </c>
      <c r="L249" s="126" t="str">
        <f t="shared" si="22"/>
        <v>OK</v>
      </c>
      <c r="M249" s="106" t="s">
        <v>866</v>
      </c>
      <c r="N249" s="156"/>
      <c r="O249" s="156"/>
      <c r="P249" s="156"/>
      <c r="Q249" s="156"/>
    </row>
    <row r="250" spans="1:17" s="83" customFormat="1" ht="13.5">
      <c r="A250" s="84" t="s">
        <v>1730</v>
      </c>
      <c r="B250" s="153" t="s">
        <v>1180</v>
      </c>
      <c r="C250" s="154" t="s">
        <v>1731</v>
      </c>
      <c r="D250" s="84" t="s">
        <v>1641</v>
      </c>
      <c r="E250" s="84"/>
      <c r="F250" s="84" t="str">
        <f t="shared" si="23"/>
        <v>F47</v>
      </c>
      <c r="G250" s="85" t="str">
        <f t="shared" si="21"/>
        <v>中川由紀子</v>
      </c>
      <c r="H250" s="84" t="s">
        <v>1641</v>
      </c>
      <c r="I250" s="85" t="s">
        <v>328</v>
      </c>
      <c r="J250" s="86">
        <v>1965</v>
      </c>
      <c r="K250" s="125">
        <f t="shared" si="24"/>
        <v>48</v>
      </c>
      <c r="L250" s="126" t="str">
        <f t="shared" si="22"/>
        <v>OK</v>
      </c>
      <c r="M250" s="106" t="s">
        <v>304</v>
      </c>
      <c r="N250" s="156"/>
      <c r="O250" s="156"/>
      <c r="P250" s="156"/>
      <c r="Q250" s="156"/>
    </row>
    <row r="251" spans="1:17" s="83" customFormat="1" ht="13.5">
      <c r="A251" s="84" t="s">
        <v>1732</v>
      </c>
      <c r="B251" s="153" t="s">
        <v>1733</v>
      </c>
      <c r="C251" s="154" t="s">
        <v>917</v>
      </c>
      <c r="D251" s="84" t="s">
        <v>1641</v>
      </c>
      <c r="E251" s="84"/>
      <c r="F251" s="84" t="str">
        <f t="shared" si="23"/>
        <v>F48</v>
      </c>
      <c r="G251" s="85" t="str">
        <f t="shared" si="21"/>
        <v>家倉美弥子</v>
      </c>
      <c r="H251" s="84" t="s">
        <v>1641</v>
      </c>
      <c r="I251" s="85" t="s">
        <v>328</v>
      </c>
      <c r="J251" s="86">
        <v>1977</v>
      </c>
      <c r="K251" s="125">
        <f t="shared" si="24"/>
        <v>36</v>
      </c>
      <c r="L251" s="126" t="str">
        <f t="shared" si="22"/>
        <v>OK</v>
      </c>
      <c r="M251" s="106" t="s">
        <v>350</v>
      </c>
      <c r="N251" s="156"/>
      <c r="O251" s="156"/>
      <c r="P251" s="156"/>
      <c r="Q251" s="156"/>
    </row>
    <row r="252" spans="1:17" s="83" customFormat="1" ht="13.5">
      <c r="A252" s="84" t="s">
        <v>1734</v>
      </c>
      <c r="B252" s="153" t="s">
        <v>1690</v>
      </c>
      <c r="C252" s="154" t="s">
        <v>1468</v>
      </c>
      <c r="D252" s="84" t="s">
        <v>1641</v>
      </c>
      <c r="E252" s="84"/>
      <c r="F252" s="84" t="str">
        <f t="shared" si="23"/>
        <v>F49</v>
      </c>
      <c r="G252" s="85" t="str">
        <f t="shared" si="21"/>
        <v>用田陽子</v>
      </c>
      <c r="H252" s="84" t="s">
        <v>1641</v>
      </c>
      <c r="I252" s="85" t="s">
        <v>328</v>
      </c>
      <c r="J252" s="86">
        <v>1957</v>
      </c>
      <c r="K252" s="125">
        <f t="shared" si="24"/>
        <v>56</v>
      </c>
      <c r="L252" s="126" t="str">
        <f t="shared" si="22"/>
        <v>OK</v>
      </c>
      <c r="M252" s="106" t="s">
        <v>304</v>
      </c>
      <c r="N252" s="156"/>
      <c r="O252" s="156"/>
      <c r="P252" s="156"/>
      <c r="Q252" s="156"/>
    </row>
    <row r="253" spans="1:17" s="83" customFormat="1" ht="13.5">
      <c r="A253" s="84" t="s">
        <v>1735</v>
      </c>
      <c r="B253" s="153" t="s">
        <v>685</v>
      </c>
      <c r="C253" s="154" t="s">
        <v>686</v>
      </c>
      <c r="D253" s="84" t="s">
        <v>1641</v>
      </c>
      <c r="E253" s="84"/>
      <c r="F253" s="84" t="str">
        <f t="shared" si="23"/>
        <v>F50</v>
      </c>
      <c r="G253" s="85" t="str">
        <f t="shared" si="21"/>
        <v>吉岡京子</v>
      </c>
      <c r="H253" s="84" t="s">
        <v>1641</v>
      </c>
      <c r="I253" s="85" t="s">
        <v>328</v>
      </c>
      <c r="J253" s="86">
        <v>1959</v>
      </c>
      <c r="K253" s="125">
        <f t="shared" si="24"/>
        <v>54</v>
      </c>
      <c r="L253" s="126" t="str">
        <f t="shared" si="22"/>
        <v>OK</v>
      </c>
      <c r="M253" s="106" t="s">
        <v>751</v>
      </c>
      <c r="N253" s="156"/>
      <c r="O253" s="156"/>
      <c r="P253" s="156"/>
      <c r="Q253" s="156"/>
    </row>
    <row r="254" spans="1:17" s="83" customFormat="1" ht="13.5">
      <c r="A254" s="84" t="s">
        <v>1736</v>
      </c>
      <c r="B254" s="153" t="s">
        <v>1737</v>
      </c>
      <c r="C254" s="154" t="s">
        <v>327</v>
      </c>
      <c r="D254" s="84" t="s">
        <v>1641</v>
      </c>
      <c r="E254" s="84"/>
      <c r="F254" s="84" t="str">
        <f t="shared" si="23"/>
        <v>Ｆ51</v>
      </c>
      <c r="G254" s="85" t="str">
        <f t="shared" si="21"/>
        <v>斎田優子</v>
      </c>
      <c r="H254" s="84" t="s">
        <v>1641</v>
      </c>
      <c r="I254" s="85" t="s">
        <v>328</v>
      </c>
      <c r="J254" s="86">
        <v>1970</v>
      </c>
      <c r="K254" s="125">
        <f t="shared" si="24"/>
        <v>43</v>
      </c>
      <c r="L254" s="126" t="str">
        <f t="shared" si="22"/>
        <v>OK</v>
      </c>
      <c r="M254" s="106" t="s">
        <v>304</v>
      </c>
      <c r="N254" s="156"/>
      <c r="O254" s="156"/>
      <c r="P254" s="156"/>
      <c r="Q254" s="156"/>
    </row>
    <row r="255" spans="1:17" s="83" customFormat="1" ht="13.5">
      <c r="A255" s="84" t="s">
        <v>1738</v>
      </c>
      <c r="B255" s="153" t="s">
        <v>345</v>
      </c>
      <c r="C255" s="154" t="s">
        <v>346</v>
      </c>
      <c r="D255" s="84" t="s">
        <v>1641</v>
      </c>
      <c r="E255" s="84"/>
      <c r="F255" s="84" t="str">
        <f t="shared" si="23"/>
        <v>Ｆ52</v>
      </c>
      <c r="G255" s="85" t="str">
        <f t="shared" si="21"/>
        <v>三原啓子</v>
      </c>
      <c r="H255" s="84" t="s">
        <v>1641</v>
      </c>
      <c r="I255" s="85" t="s">
        <v>328</v>
      </c>
      <c r="J255" s="86">
        <v>1964</v>
      </c>
      <c r="K255" s="125">
        <f t="shared" si="24"/>
        <v>49</v>
      </c>
      <c r="L255" s="126" t="str">
        <f t="shared" si="22"/>
        <v>OK</v>
      </c>
      <c r="M255" s="106" t="s">
        <v>304</v>
      </c>
      <c r="N255" s="156"/>
      <c r="O255" s="156"/>
      <c r="P255" s="156"/>
      <c r="Q255" s="156"/>
    </row>
    <row r="256" spans="1:17" s="83" customFormat="1" ht="13.5">
      <c r="A256" s="84" t="s">
        <v>1739</v>
      </c>
      <c r="B256" s="153" t="s">
        <v>1740</v>
      </c>
      <c r="C256" s="154" t="s">
        <v>1741</v>
      </c>
      <c r="D256" s="84" t="s">
        <v>1641</v>
      </c>
      <c r="E256" s="84"/>
      <c r="F256" s="84" t="str">
        <f t="shared" si="23"/>
        <v>Ｆ53</v>
      </c>
      <c r="G256" s="85" t="str">
        <f t="shared" si="21"/>
        <v>宮田幸子</v>
      </c>
      <c r="H256" s="84" t="s">
        <v>1641</v>
      </c>
      <c r="I256" s="85" t="s">
        <v>328</v>
      </c>
      <c r="J256" s="86">
        <v>1960</v>
      </c>
      <c r="K256" s="125">
        <f t="shared" si="24"/>
        <v>53</v>
      </c>
      <c r="L256" s="126" t="str">
        <f t="shared" si="22"/>
        <v>OK</v>
      </c>
      <c r="M256" s="106" t="s">
        <v>514</v>
      </c>
      <c r="N256" s="156"/>
      <c r="O256" s="156"/>
      <c r="P256" s="156"/>
      <c r="Q256" s="156"/>
    </row>
    <row r="257" spans="1:17" s="83" customFormat="1" ht="13.5">
      <c r="A257" s="84" t="s">
        <v>1742</v>
      </c>
      <c r="B257" s="153" t="s">
        <v>1743</v>
      </c>
      <c r="C257" s="154" t="s">
        <v>416</v>
      </c>
      <c r="D257" s="84" t="s">
        <v>1641</v>
      </c>
      <c r="E257" s="84"/>
      <c r="F257" s="84" t="str">
        <f t="shared" si="23"/>
        <v>Ｆ54</v>
      </c>
      <c r="G257" s="85" t="str">
        <f t="shared" si="21"/>
        <v>松嶋博美</v>
      </c>
      <c r="H257" s="84" t="s">
        <v>1641</v>
      </c>
      <c r="I257" s="85" t="s">
        <v>328</v>
      </c>
      <c r="J257" s="86">
        <v>1970</v>
      </c>
      <c r="K257" s="125">
        <f t="shared" si="24"/>
        <v>43</v>
      </c>
      <c r="L257" s="126" t="str">
        <f t="shared" si="22"/>
        <v>OK</v>
      </c>
      <c r="M257" s="106" t="s">
        <v>350</v>
      </c>
      <c r="N257" s="156"/>
      <c r="O257" s="156"/>
      <c r="P257" s="156"/>
      <c r="Q257" s="156"/>
    </row>
    <row r="258" spans="1:17" s="83" customFormat="1" ht="13.5">
      <c r="A258" s="84" t="s">
        <v>1744</v>
      </c>
      <c r="B258" s="153" t="s">
        <v>1683</v>
      </c>
      <c r="C258" s="154" t="s">
        <v>1745</v>
      </c>
      <c r="D258" s="84" t="s">
        <v>1641</v>
      </c>
      <c r="E258" s="84"/>
      <c r="F258" s="84" t="str">
        <f t="shared" si="23"/>
        <v>Ｆ55</v>
      </c>
      <c r="G258" s="85" t="str">
        <f t="shared" si="21"/>
        <v>中谷美奈子</v>
      </c>
      <c r="H258" s="84" t="s">
        <v>1641</v>
      </c>
      <c r="I258" s="85" t="s">
        <v>328</v>
      </c>
      <c r="J258" s="86">
        <v>1962</v>
      </c>
      <c r="K258" s="125">
        <f t="shared" si="24"/>
        <v>51</v>
      </c>
      <c r="L258" s="126" t="str">
        <f t="shared" si="22"/>
        <v>OK</v>
      </c>
      <c r="M258" s="106" t="s">
        <v>350</v>
      </c>
      <c r="N258" s="156"/>
      <c r="O258" s="156"/>
      <c r="P258" s="156"/>
      <c r="Q258" s="156"/>
    </row>
    <row r="259" spans="1:17" s="83" customFormat="1" ht="13.5">
      <c r="A259" s="85" t="s">
        <v>1746</v>
      </c>
      <c r="B259" s="158" t="s">
        <v>1506</v>
      </c>
      <c r="C259" s="159" t="s">
        <v>1370</v>
      </c>
      <c r="D259" s="85" t="s">
        <v>1641</v>
      </c>
      <c r="E259" s="85"/>
      <c r="F259" s="84" t="str">
        <f t="shared" si="23"/>
        <v>Ｆ56</v>
      </c>
      <c r="G259" s="85" t="str">
        <f t="shared" si="21"/>
        <v>辻 佳子</v>
      </c>
      <c r="H259" s="85" t="s">
        <v>1641</v>
      </c>
      <c r="I259" s="85" t="s">
        <v>328</v>
      </c>
      <c r="J259" s="86">
        <v>1973</v>
      </c>
      <c r="K259" s="125">
        <f t="shared" si="24"/>
        <v>40</v>
      </c>
      <c r="L259" s="126" t="str">
        <f t="shared" si="22"/>
        <v>OK</v>
      </c>
      <c r="M259" s="106" t="s">
        <v>304</v>
      </c>
      <c r="N259" s="156"/>
      <c r="O259" s="156"/>
      <c r="P259" s="156"/>
      <c r="Q259" s="156"/>
    </row>
    <row r="260" spans="1:17" s="83" customFormat="1" ht="13.5">
      <c r="A260" s="85" t="s">
        <v>1747</v>
      </c>
      <c r="B260" s="158" t="s">
        <v>1748</v>
      </c>
      <c r="C260" s="159" t="s">
        <v>1749</v>
      </c>
      <c r="D260" s="85" t="s">
        <v>1641</v>
      </c>
      <c r="E260" s="85"/>
      <c r="F260" s="84" t="str">
        <f t="shared" si="23"/>
        <v>Ｆ57</v>
      </c>
      <c r="G260" s="85" t="str">
        <f t="shared" si="21"/>
        <v>藤川和美</v>
      </c>
      <c r="H260" s="85" t="s">
        <v>1641</v>
      </c>
      <c r="I260" s="85" t="s">
        <v>328</v>
      </c>
      <c r="J260" s="86">
        <v>1973</v>
      </c>
      <c r="K260" s="125">
        <f t="shared" si="24"/>
        <v>40</v>
      </c>
      <c r="L260" s="126" t="str">
        <f t="shared" si="22"/>
        <v>OK</v>
      </c>
      <c r="M260" s="106" t="s">
        <v>866</v>
      </c>
      <c r="N260" s="156"/>
      <c r="O260" s="156"/>
      <c r="P260" s="156"/>
      <c r="Q260" s="156"/>
    </row>
    <row r="261" spans="1:17" ht="13.5" customHeight="1">
      <c r="A261" s="160" t="s">
        <v>1750</v>
      </c>
      <c r="B261" s="161" t="s">
        <v>685</v>
      </c>
      <c r="C261" s="162" t="s">
        <v>1751</v>
      </c>
      <c r="D261" s="85" t="s">
        <v>1641</v>
      </c>
      <c r="F261" s="85" t="str">
        <f t="shared" si="23"/>
        <v>F58</v>
      </c>
      <c r="G261" s="85" t="str">
        <f t="shared" si="21"/>
        <v>吉岡くみ子</v>
      </c>
      <c r="H261" s="85" t="s">
        <v>1641</v>
      </c>
      <c r="I261" s="85" t="s">
        <v>328</v>
      </c>
      <c r="J261" s="86">
        <v>1971</v>
      </c>
      <c r="K261" s="110">
        <f t="shared" si="24"/>
        <v>42</v>
      </c>
      <c r="L261" s="94" t="str">
        <f t="shared" si="22"/>
        <v>OK</v>
      </c>
      <c r="M261" s="85" t="s">
        <v>514</v>
      </c>
      <c r="N261" s="89"/>
      <c r="O261" s="89"/>
      <c r="P261" s="89"/>
      <c r="Q261" s="89"/>
    </row>
    <row r="262" spans="1:17" ht="13.5" customHeight="1">
      <c r="A262" s="89"/>
      <c r="B262" s="89"/>
      <c r="C262" s="89"/>
      <c r="D262" s="89"/>
      <c r="E262" s="89"/>
      <c r="F262" s="89"/>
      <c r="G262" s="89"/>
      <c r="H262" s="89"/>
      <c r="I262" s="89"/>
      <c r="J262" s="176"/>
      <c r="K262" s="176"/>
      <c r="L262" s="94">
        <f t="shared" si="22"/>
      </c>
      <c r="N262" s="89"/>
      <c r="O262" s="89"/>
      <c r="P262" s="89"/>
      <c r="Q262" s="89"/>
    </row>
    <row r="263" spans="1:17" ht="13.5" customHeight="1">
      <c r="A263" s="89"/>
      <c r="B263" s="89"/>
      <c r="C263" s="89"/>
      <c r="D263" s="89"/>
      <c r="E263" s="89"/>
      <c r="F263" s="89"/>
      <c r="G263" s="89"/>
      <c r="H263" s="89"/>
      <c r="I263" s="89"/>
      <c r="J263" s="176"/>
      <c r="K263" s="176"/>
      <c r="L263" s="94">
        <f t="shared" si="22"/>
      </c>
      <c r="N263" s="89"/>
      <c r="O263" s="89"/>
      <c r="P263" s="89"/>
      <c r="Q263" s="89"/>
    </row>
    <row r="264" spans="1:17" ht="13.5" customHeight="1">
      <c r="A264" s="89"/>
      <c r="B264" s="89"/>
      <c r="C264" s="89"/>
      <c r="D264" s="89"/>
      <c r="E264" s="89"/>
      <c r="F264" s="89"/>
      <c r="G264" s="89"/>
      <c r="H264" s="89"/>
      <c r="I264" s="89"/>
      <c r="J264" s="176"/>
      <c r="K264" s="176"/>
      <c r="L264" s="94">
        <f t="shared" si="22"/>
      </c>
      <c r="N264" s="89"/>
      <c r="O264" s="89"/>
      <c r="P264" s="89"/>
      <c r="Q264" s="89"/>
    </row>
    <row r="265" spans="1:17" s="83" customFormat="1" ht="13.5">
      <c r="A265" s="85"/>
      <c r="B265" s="163"/>
      <c r="C265" s="163"/>
      <c r="D265" s="89"/>
      <c r="E265" s="89"/>
      <c r="F265" s="126"/>
      <c r="G265" s="85" t="s">
        <v>1390</v>
      </c>
      <c r="H265" s="85" t="s">
        <v>1391</v>
      </c>
      <c r="I265" s="85"/>
      <c r="J265" s="86"/>
      <c r="K265" s="125"/>
      <c r="L265" s="126"/>
      <c r="M265" s="116"/>
      <c r="N265" s="156"/>
      <c r="O265" s="156"/>
      <c r="P265" s="156"/>
      <c r="Q265" s="156"/>
    </row>
    <row r="266" spans="1:17" s="83" customFormat="1" ht="13.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2:17" ht="13.5">
      <c r="B267" s="164" t="s">
        <v>690</v>
      </c>
      <c r="C267" s="164"/>
      <c r="D267" s="89"/>
      <c r="E267" s="89"/>
      <c r="F267" s="94"/>
      <c r="G267" s="85" t="str">
        <f aca="true" t="shared" si="25" ref="G267:G313">B267&amp;C267</f>
        <v>グリフィンズ</v>
      </c>
      <c r="H267" s="89"/>
      <c r="I267" s="89"/>
      <c r="K267" s="110"/>
      <c r="L267" s="94"/>
      <c r="M267" s="95"/>
      <c r="N267" s="112"/>
      <c r="O267" s="112"/>
      <c r="P267" s="112"/>
      <c r="Q267" s="112"/>
    </row>
    <row r="268" spans="1:17" ht="13.5">
      <c r="A268" s="85" t="s">
        <v>1752</v>
      </c>
      <c r="B268" s="165" t="s">
        <v>1161</v>
      </c>
      <c r="C268" s="166" t="s">
        <v>1753</v>
      </c>
      <c r="D268" s="167" t="s">
        <v>690</v>
      </c>
      <c r="F268" s="94" t="str">
        <f aca="true" t="shared" si="26" ref="F268:F313">A268</f>
        <v>G01</v>
      </c>
      <c r="G268" s="85" t="str">
        <f t="shared" si="25"/>
        <v>池田宗晃</v>
      </c>
      <c r="H268" s="168" t="str">
        <f aca="true" t="shared" si="27" ref="H268:H313">D268</f>
        <v>グリフィンズ</v>
      </c>
      <c r="I268" s="168" t="s">
        <v>303</v>
      </c>
      <c r="J268" s="177">
        <v>1978</v>
      </c>
      <c r="K268" s="110">
        <f aca="true" t="shared" si="28" ref="K268:K274">IF(J268="","",(2012-J268))</f>
        <v>34</v>
      </c>
      <c r="L268" s="94" t="str">
        <f aca="true" t="shared" si="29" ref="L268:L279">IF(G268="","",IF(COUNTIF($G$3:$G$651,G268)&gt;1,"2重登録","OK"))</f>
        <v>OK</v>
      </c>
      <c r="M268" s="88" t="s">
        <v>408</v>
      </c>
      <c r="N268" s="112"/>
      <c r="O268" s="112"/>
      <c r="P268" s="112"/>
      <c r="Q268" s="112"/>
    </row>
    <row r="269" spans="1:17" ht="13.5">
      <c r="A269" s="85" t="s">
        <v>1754</v>
      </c>
      <c r="B269" s="169" t="s">
        <v>693</v>
      </c>
      <c r="C269" s="170" t="s">
        <v>694</v>
      </c>
      <c r="D269" s="171" t="s">
        <v>690</v>
      </c>
      <c r="F269" s="94" t="str">
        <f t="shared" si="26"/>
        <v>G02</v>
      </c>
      <c r="G269" s="85" t="str">
        <f t="shared" si="25"/>
        <v>石橋和基</v>
      </c>
      <c r="H269" s="168" t="str">
        <f t="shared" si="27"/>
        <v>グリフィンズ</v>
      </c>
      <c r="I269" s="168" t="s">
        <v>303</v>
      </c>
      <c r="J269" s="177">
        <v>1985</v>
      </c>
      <c r="K269" s="110">
        <f t="shared" si="28"/>
        <v>27</v>
      </c>
      <c r="L269" s="94" t="str">
        <f t="shared" si="29"/>
        <v>OK</v>
      </c>
      <c r="M269" s="88" t="s">
        <v>408</v>
      </c>
      <c r="N269" s="112"/>
      <c r="O269" s="112"/>
      <c r="P269" s="112"/>
      <c r="Q269" s="112"/>
    </row>
    <row r="270" spans="1:17" ht="13.5">
      <c r="A270" s="85" t="s">
        <v>1755</v>
      </c>
      <c r="B270" s="169" t="s">
        <v>1756</v>
      </c>
      <c r="C270" s="170" t="s">
        <v>1757</v>
      </c>
      <c r="D270" s="171" t="s">
        <v>690</v>
      </c>
      <c r="F270" s="94" t="str">
        <f t="shared" si="26"/>
        <v>G03</v>
      </c>
      <c r="G270" s="85" t="str">
        <f t="shared" si="25"/>
        <v>稲場啓太</v>
      </c>
      <c r="H270" s="168" t="str">
        <f t="shared" si="27"/>
        <v>グリフィンズ</v>
      </c>
      <c r="I270" s="168" t="s">
        <v>303</v>
      </c>
      <c r="J270" s="177">
        <v>1980</v>
      </c>
      <c r="K270" s="110">
        <f t="shared" si="28"/>
        <v>32</v>
      </c>
      <c r="L270" s="94" t="str">
        <f t="shared" si="29"/>
        <v>OK</v>
      </c>
      <c r="M270" s="88" t="s">
        <v>447</v>
      </c>
      <c r="N270" s="112"/>
      <c r="O270" s="112"/>
      <c r="P270" s="112"/>
      <c r="Q270" s="112"/>
    </row>
    <row r="271" spans="1:17" ht="13.5" customHeight="1">
      <c r="A271" s="85" t="s">
        <v>1758</v>
      </c>
      <c r="B271" s="169" t="s">
        <v>701</v>
      </c>
      <c r="C271" s="170" t="s">
        <v>702</v>
      </c>
      <c r="D271" s="171" t="s">
        <v>690</v>
      </c>
      <c r="F271" s="94" t="str">
        <f t="shared" si="26"/>
        <v>G04</v>
      </c>
      <c r="G271" s="85" t="str">
        <f t="shared" si="25"/>
        <v>梅本彬充</v>
      </c>
      <c r="H271" s="168" t="str">
        <f t="shared" si="27"/>
        <v>グリフィンズ</v>
      </c>
      <c r="I271" s="168" t="s">
        <v>303</v>
      </c>
      <c r="J271" s="177">
        <v>1986</v>
      </c>
      <c r="K271" s="110">
        <f t="shared" si="28"/>
        <v>26</v>
      </c>
      <c r="L271" s="94" t="str">
        <f t="shared" si="29"/>
        <v>OK</v>
      </c>
      <c r="M271" s="88" t="s">
        <v>336</v>
      </c>
      <c r="N271" s="112"/>
      <c r="O271" s="112"/>
      <c r="P271" s="112"/>
      <c r="Q271" s="112"/>
    </row>
    <row r="272" spans="1:17" ht="13.5" customHeight="1">
      <c r="A272" s="85" t="s">
        <v>1759</v>
      </c>
      <c r="B272" s="169" t="s">
        <v>704</v>
      </c>
      <c r="C272" s="170" t="s">
        <v>705</v>
      </c>
      <c r="D272" s="171" t="s">
        <v>690</v>
      </c>
      <c r="F272" s="94" t="str">
        <f t="shared" si="26"/>
        <v>G05</v>
      </c>
      <c r="G272" s="85" t="str">
        <f t="shared" si="25"/>
        <v>浦崎康平</v>
      </c>
      <c r="H272" s="168" t="str">
        <f t="shared" si="27"/>
        <v>グリフィンズ</v>
      </c>
      <c r="I272" s="168" t="s">
        <v>303</v>
      </c>
      <c r="J272" s="177">
        <v>1991</v>
      </c>
      <c r="K272" s="110">
        <f t="shared" si="28"/>
        <v>21</v>
      </c>
      <c r="L272" s="94" t="str">
        <f t="shared" si="29"/>
        <v>OK</v>
      </c>
      <c r="M272" s="88" t="s">
        <v>304</v>
      </c>
      <c r="N272" s="112"/>
      <c r="O272" s="112"/>
      <c r="P272" s="112"/>
      <c r="Q272" s="112"/>
    </row>
    <row r="273" spans="1:17" ht="13.5">
      <c r="A273" s="85" t="s">
        <v>1760</v>
      </c>
      <c r="B273" s="169" t="s">
        <v>467</v>
      </c>
      <c r="C273" s="170" t="s">
        <v>841</v>
      </c>
      <c r="D273" s="171" t="s">
        <v>690</v>
      </c>
      <c r="F273" s="94" t="str">
        <f t="shared" si="26"/>
        <v>G06</v>
      </c>
      <c r="G273" s="85" t="str">
        <f t="shared" si="25"/>
        <v>岡本大樹</v>
      </c>
      <c r="H273" s="168" t="str">
        <f t="shared" si="27"/>
        <v>グリフィンズ</v>
      </c>
      <c r="I273" s="168" t="s">
        <v>303</v>
      </c>
      <c r="J273" s="177">
        <v>1982</v>
      </c>
      <c r="K273" s="110">
        <f t="shared" si="28"/>
        <v>30</v>
      </c>
      <c r="L273" s="94" t="str">
        <f t="shared" si="29"/>
        <v>OK</v>
      </c>
      <c r="M273" s="88" t="s">
        <v>666</v>
      </c>
      <c r="N273" s="112"/>
      <c r="O273" s="112"/>
      <c r="P273" s="112"/>
      <c r="Q273" s="112"/>
    </row>
    <row r="274" spans="1:17" ht="13.5" customHeight="1">
      <c r="A274" s="85" t="s">
        <v>1761</v>
      </c>
      <c r="B274" s="169" t="s">
        <v>717</v>
      </c>
      <c r="C274" s="170" t="s">
        <v>718</v>
      </c>
      <c r="D274" s="171" t="s">
        <v>690</v>
      </c>
      <c r="F274" s="94" t="str">
        <f t="shared" si="26"/>
        <v>G07</v>
      </c>
      <c r="G274" s="85" t="str">
        <f t="shared" si="25"/>
        <v>鍵谷浩太</v>
      </c>
      <c r="H274" s="168" t="str">
        <f t="shared" si="27"/>
        <v>グリフィンズ</v>
      </c>
      <c r="I274" s="168" t="s">
        <v>303</v>
      </c>
      <c r="J274" s="177">
        <v>1992</v>
      </c>
      <c r="K274" s="110">
        <f t="shared" si="28"/>
        <v>20</v>
      </c>
      <c r="L274" s="94" t="str">
        <f t="shared" si="29"/>
        <v>OK</v>
      </c>
      <c r="M274" s="88" t="str">
        <f>M272</f>
        <v>彦根市</v>
      </c>
      <c r="N274" s="112"/>
      <c r="O274" s="112"/>
      <c r="P274" s="112"/>
      <c r="Q274" s="112"/>
    </row>
    <row r="275" spans="1:17" ht="13.5">
      <c r="A275" s="85" t="s">
        <v>1762</v>
      </c>
      <c r="B275" s="169" t="s">
        <v>727</v>
      </c>
      <c r="C275" s="170" t="s">
        <v>728</v>
      </c>
      <c r="D275" s="171" t="s">
        <v>690</v>
      </c>
      <c r="F275" s="94" t="str">
        <f t="shared" si="26"/>
        <v>G08</v>
      </c>
      <c r="G275" s="85" t="str">
        <f t="shared" si="25"/>
        <v>北野照幸</v>
      </c>
      <c r="H275" s="168" t="str">
        <f t="shared" si="27"/>
        <v>グリフィンズ</v>
      </c>
      <c r="I275" s="168" t="s">
        <v>303</v>
      </c>
      <c r="J275" s="177">
        <v>1985</v>
      </c>
      <c r="K275" s="110">
        <v>27</v>
      </c>
      <c r="L275" s="94" t="str">
        <f t="shared" si="29"/>
        <v>OK</v>
      </c>
      <c r="M275" s="88" t="str">
        <f>M291</f>
        <v>草津市</v>
      </c>
      <c r="N275" s="112"/>
      <c r="O275" s="112"/>
      <c r="P275" s="112"/>
      <c r="Q275" s="112"/>
    </row>
    <row r="276" spans="1:17" ht="13.5">
      <c r="A276" s="85" t="s">
        <v>1763</v>
      </c>
      <c r="B276" s="169" t="s">
        <v>730</v>
      </c>
      <c r="C276" s="170" t="s">
        <v>731</v>
      </c>
      <c r="D276" s="171" t="s">
        <v>690</v>
      </c>
      <c r="F276" s="94" t="str">
        <f t="shared" si="26"/>
        <v>G09</v>
      </c>
      <c r="G276" s="85" t="str">
        <f t="shared" si="25"/>
        <v>北村　健</v>
      </c>
      <c r="H276" s="168" t="str">
        <f t="shared" si="27"/>
        <v>グリフィンズ</v>
      </c>
      <c r="I276" s="168" t="s">
        <v>303</v>
      </c>
      <c r="J276" s="177">
        <v>1987</v>
      </c>
      <c r="K276" s="110">
        <f aca="true" t="shared" si="30" ref="K276:K281">IF(J276="","",(2012-J276))</f>
        <v>25</v>
      </c>
      <c r="L276" s="94" t="str">
        <f t="shared" si="29"/>
        <v>OK</v>
      </c>
      <c r="M276" s="88" t="str">
        <f>M306</f>
        <v>栗東市</v>
      </c>
      <c r="N276" s="112"/>
      <c r="O276" s="112"/>
      <c r="P276" s="112"/>
      <c r="Q276" s="112"/>
    </row>
    <row r="277" spans="1:17" ht="13.5">
      <c r="A277" s="85" t="s">
        <v>1764</v>
      </c>
      <c r="B277" s="169" t="s">
        <v>1765</v>
      </c>
      <c r="C277" s="170" t="s">
        <v>1766</v>
      </c>
      <c r="D277" s="171" t="s">
        <v>690</v>
      </c>
      <c r="F277" s="94" t="str">
        <f t="shared" si="26"/>
        <v>G10</v>
      </c>
      <c r="G277" s="85" t="str">
        <f t="shared" si="25"/>
        <v>桐畑省太</v>
      </c>
      <c r="H277" s="168" t="str">
        <f t="shared" si="27"/>
        <v>グリフィンズ</v>
      </c>
      <c r="I277" s="168" t="s">
        <v>303</v>
      </c>
      <c r="J277" s="177">
        <v>1993</v>
      </c>
      <c r="K277" s="110">
        <f t="shared" si="30"/>
        <v>19</v>
      </c>
      <c r="L277" s="94" t="str">
        <f t="shared" si="29"/>
        <v>OK</v>
      </c>
      <c r="M277" s="88" t="str">
        <f>M272</f>
        <v>彦根市</v>
      </c>
      <c r="N277" s="112"/>
      <c r="O277" s="112"/>
      <c r="P277" s="112"/>
      <c r="Q277" s="112"/>
    </row>
    <row r="278" spans="1:17" ht="13.5" customHeight="1">
      <c r="A278" s="85" t="s">
        <v>1767</v>
      </c>
      <c r="B278" s="169" t="s">
        <v>1768</v>
      </c>
      <c r="C278" s="170" t="s">
        <v>1769</v>
      </c>
      <c r="D278" s="171" t="s">
        <v>690</v>
      </c>
      <c r="F278" s="94" t="str">
        <f t="shared" si="26"/>
        <v>G11</v>
      </c>
      <c r="G278" s="85" t="str">
        <f t="shared" si="25"/>
        <v>菰口雄一</v>
      </c>
      <c r="H278" s="168" t="str">
        <f t="shared" si="27"/>
        <v>グリフィンズ</v>
      </c>
      <c r="I278" s="168" t="s">
        <v>303</v>
      </c>
      <c r="J278" s="177">
        <v>1985</v>
      </c>
      <c r="K278" s="110">
        <f t="shared" si="30"/>
        <v>27</v>
      </c>
      <c r="L278" s="94" t="str">
        <f t="shared" si="29"/>
        <v>OK</v>
      </c>
      <c r="M278" s="88" t="s">
        <v>431</v>
      </c>
      <c r="N278" s="112"/>
      <c r="O278" s="112"/>
      <c r="P278" s="112"/>
      <c r="Q278" s="112"/>
    </row>
    <row r="279" spans="1:17" ht="13.5">
      <c r="A279" s="85" t="s">
        <v>1770</v>
      </c>
      <c r="B279" s="169" t="s">
        <v>736</v>
      </c>
      <c r="C279" s="170" t="s">
        <v>737</v>
      </c>
      <c r="D279" s="171" t="s">
        <v>690</v>
      </c>
      <c r="F279" s="94" t="str">
        <f t="shared" si="26"/>
        <v>G12</v>
      </c>
      <c r="G279" s="85" t="str">
        <f t="shared" si="25"/>
        <v>坪田英樹</v>
      </c>
      <c r="H279" s="168" t="str">
        <f t="shared" si="27"/>
        <v>グリフィンズ</v>
      </c>
      <c r="I279" s="168" t="s">
        <v>303</v>
      </c>
      <c r="J279" s="177">
        <v>1988</v>
      </c>
      <c r="K279" s="110">
        <f t="shared" si="30"/>
        <v>24</v>
      </c>
      <c r="L279" s="94" t="str">
        <f t="shared" si="29"/>
        <v>OK</v>
      </c>
      <c r="M279" s="88" t="str">
        <f>M272</f>
        <v>彦根市</v>
      </c>
      <c r="N279" s="112"/>
      <c r="O279" s="112"/>
      <c r="P279" s="112"/>
      <c r="Q279" s="112"/>
    </row>
    <row r="280" spans="1:17" ht="13.5">
      <c r="A280" s="85" t="s">
        <v>1771</v>
      </c>
      <c r="B280" s="169" t="s">
        <v>1772</v>
      </c>
      <c r="C280" s="170" t="s">
        <v>1773</v>
      </c>
      <c r="D280" s="171" t="s">
        <v>690</v>
      </c>
      <c r="E280" s="95"/>
      <c r="F280" s="94" t="str">
        <f t="shared" si="26"/>
        <v>G13</v>
      </c>
      <c r="G280" s="85" t="str">
        <f t="shared" si="25"/>
        <v>辻本まさし</v>
      </c>
      <c r="H280" s="168" t="str">
        <f t="shared" si="27"/>
        <v>グリフィンズ</v>
      </c>
      <c r="I280" s="168" t="s">
        <v>303</v>
      </c>
      <c r="J280" s="177">
        <v>1986</v>
      </c>
      <c r="K280" s="110">
        <f t="shared" si="30"/>
        <v>26</v>
      </c>
      <c r="L280" s="94" t="str">
        <f>IF(G280="","",IF(COUNTIF($G$3:$G$642,G280)&gt;1,"2重登録","OK"))</f>
        <v>OK</v>
      </c>
      <c r="M280" s="88" t="str">
        <f>M290</f>
        <v>湖南市</v>
      </c>
      <c r="N280" s="112"/>
      <c r="O280" s="112"/>
      <c r="P280" s="112"/>
      <c r="Q280" s="112"/>
    </row>
    <row r="281" spans="1:17" ht="13.5">
      <c r="A281" s="85" t="s">
        <v>1774</v>
      </c>
      <c r="B281" s="169" t="s">
        <v>1135</v>
      </c>
      <c r="C281" s="170" t="s">
        <v>1775</v>
      </c>
      <c r="D281" s="171" t="s">
        <v>690</v>
      </c>
      <c r="F281" s="94" t="str">
        <f t="shared" si="26"/>
        <v>G14</v>
      </c>
      <c r="G281" s="85" t="str">
        <f t="shared" si="25"/>
        <v>鶴田大地</v>
      </c>
      <c r="H281" s="168" t="str">
        <f t="shared" si="27"/>
        <v>グリフィンズ</v>
      </c>
      <c r="I281" s="168" t="s">
        <v>303</v>
      </c>
      <c r="J281" s="177">
        <v>1992</v>
      </c>
      <c r="K281" s="110">
        <f t="shared" si="30"/>
        <v>20</v>
      </c>
      <c r="L281" s="94" t="str">
        <f aca="true" t="shared" si="31" ref="L281:L288">IF(G281="","",IF(COUNTIF($G$3:$G$651,G281)&gt;1,"2重登録","OK"))</f>
        <v>OK</v>
      </c>
      <c r="M281" s="88" t="str">
        <f>M278</f>
        <v>東近江市</v>
      </c>
      <c r="N281" s="112"/>
      <c r="O281" s="112"/>
      <c r="P281" s="112"/>
      <c r="Q281" s="112"/>
    </row>
    <row r="282" spans="1:17" ht="13.5">
      <c r="A282" s="85" t="s">
        <v>1776</v>
      </c>
      <c r="B282" s="169" t="s">
        <v>1777</v>
      </c>
      <c r="C282" s="170" t="s">
        <v>740</v>
      </c>
      <c r="D282" s="171" t="s">
        <v>690</v>
      </c>
      <c r="F282" s="94" t="str">
        <f t="shared" si="26"/>
        <v>G15</v>
      </c>
      <c r="G282" s="85" t="str">
        <f t="shared" si="25"/>
        <v>遠地建介</v>
      </c>
      <c r="H282" s="168" t="str">
        <f t="shared" si="27"/>
        <v>グリフィンズ</v>
      </c>
      <c r="I282" s="168" t="s">
        <v>303</v>
      </c>
      <c r="J282" s="177">
        <v>1982</v>
      </c>
      <c r="K282" s="110">
        <v>30</v>
      </c>
      <c r="L282" s="94" t="str">
        <f t="shared" si="31"/>
        <v>OK</v>
      </c>
      <c r="M282" s="88" t="str">
        <f>M268</f>
        <v>守山市</v>
      </c>
      <c r="N282" s="112"/>
      <c r="O282" s="112"/>
      <c r="P282" s="112"/>
      <c r="Q282" s="112"/>
    </row>
    <row r="283" spans="1:17" ht="13.5">
      <c r="A283" s="85" t="s">
        <v>1778</v>
      </c>
      <c r="B283" s="169" t="s">
        <v>1779</v>
      </c>
      <c r="C283" s="170" t="s">
        <v>1780</v>
      </c>
      <c r="D283" s="171" t="s">
        <v>690</v>
      </c>
      <c r="F283" s="94" t="str">
        <f t="shared" si="26"/>
        <v>G16</v>
      </c>
      <c r="G283" s="85" t="str">
        <f t="shared" si="25"/>
        <v>中澤拓馬</v>
      </c>
      <c r="H283" s="168" t="str">
        <f t="shared" si="27"/>
        <v>グリフィンズ</v>
      </c>
      <c r="I283" s="168" t="s">
        <v>303</v>
      </c>
      <c r="J283" s="177">
        <v>1986</v>
      </c>
      <c r="K283" s="110">
        <f>IF(J283="","",(2012-J283))</f>
        <v>26</v>
      </c>
      <c r="L283" s="94" t="str">
        <f t="shared" si="31"/>
        <v>OK</v>
      </c>
      <c r="M283" s="88" t="str">
        <f>M276</f>
        <v>栗東市</v>
      </c>
      <c r="N283" s="112"/>
      <c r="O283" s="112"/>
      <c r="P283" s="112"/>
      <c r="Q283" s="112"/>
    </row>
    <row r="284" spans="1:17" ht="13.5">
      <c r="A284" s="85" t="s">
        <v>1781</v>
      </c>
      <c r="B284" s="169" t="s">
        <v>1782</v>
      </c>
      <c r="C284" s="170" t="s">
        <v>1783</v>
      </c>
      <c r="D284" s="171" t="s">
        <v>690</v>
      </c>
      <c r="F284" s="94" t="str">
        <f t="shared" si="26"/>
        <v>G17</v>
      </c>
      <c r="G284" s="85" t="str">
        <f t="shared" si="25"/>
        <v>羽月　秀</v>
      </c>
      <c r="H284" s="168" t="str">
        <f t="shared" si="27"/>
        <v>グリフィンズ</v>
      </c>
      <c r="I284" s="168" t="s">
        <v>303</v>
      </c>
      <c r="J284" s="177">
        <v>1987</v>
      </c>
      <c r="K284" s="110">
        <f>IF(J284="","",(2012-J284))</f>
        <v>25</v>
      </c>
      <c r="L284" s="94" t="str">
        <f t="shared" si="31"/>
        <v>OK</v>
      </c>
      <c r="M284" s="88" t="str">
        <f>M278</f>
        <v>東近江市</v>
      </c>
      <c r="N284" s="112"/>
      <c r="O284" s="112"/>
      <c r="P284" s="112"/>
      <c r="Q284" s="112"/>
    </row>
    <row r="285" spans="1:17" ht="13.5">
      <c r="A285" s="85" t="s">
        <v>1784</v>
      </c>
      <c r="B285" s="169" t="s">
        <v>1785</v>
      </c>
      <c r="C285" s="170" t="s">
        <v>1786</v>
      </c>
      <c r="D285" s="171" t="s">
        <v>690</v>
      </c>
      <c r="F285" s="94" t="str">
        <f t="shared" si="26"/>
        <v>G18</v>
      </c>
      <c r="G285" s="85" t="str">
        <f t="shared" si="25"/>
        <v>林　和生</v>
      </c>
      <c r="H285" s="168" t="str">
        <f t="shared" si="27"/>
        <v>グリフィンズ</v>
      </c>
      <c r="I285" s="168" t="s">
        <v>303</v>
      </c>
      <c r="J285" s="177">
        <v>1986</v>
      </c>
      <c r="K285" s="110">
        <f>IF(J285="","",(2012-J285))</f>
        <v>26</v>
      </c>
      <c r="L285" s="94" t="str">
        <f t="shared" si="31"/>
        <v>OK</v>
      </c>
      <c r="M285" s="88" t="str">
        <f>M282</f>
        <v>守山市</v>
      </c>
      <c r="N285" s="112"/>
      <c r="O285" s="112"/>
      <c r="P285" s="112"/>
      <c r="Q285" s="112"/>
    </row>
    <row r="286" spans="1:17" ht="13.5">
      <c r="A286" s="85" t="s">
        <v>1787</v>
      </c>
      <c r="B286" s="169" t="s">
        <v>753</v>
      </c>
      <c r="C286" s="170" t="s">
        <v>754</v>
      </c>
      <c r="D286" s="171" t="s">
        <v>690</v>
      </c>
      <c r="F286" s="94" t="str">
        <f t="shared" si="26"/>
        <v>G19</v>
      </c>
      <c r="G286" s="85" t="str">
        <f t="shared" si="25"/>
        <v>飛鷹強志</v>
      </c>
      <c r="H286" s="168" t="str">
        <f t="shared" si="27"/>
        <v>グリフィンズ</v>
      </c>
      <c r="I286" s="168" t="s">
        <v>303</v>
      </c>
      <c r="J286" s="177">
        <v>1987</v>
      </c>
      <c r="K286" s="110">
        <f>IF(J286="","",(2012-J286))</f>
        <v>25</v>
      </c>
      <c r="L286" s="94" t="str">
        <f t="shared" si="31"/>
        <v>OK</v>
      </c>
      <c r="M286" s="88" t="s">
        <v>322</v>
      </c>
      <c r="N286" s="112"/>
      <c r="O286" s="112"/>
      <c r="P286" s="112"/>
      <c r="Q286" s="112"/>
    </row>
    <row r="287" spans="1:17" ht="13.5">
      <c r="A287" s="85" t="s">
        <v>1788</v>
      </c>
      <c r="B287" s="169" t="s">
        <v>384</v>
      </c>
      <c r="C287" s="170" t="s">
        <v>1789</v>
      </c>
      <c r="D287" s="171" t="s">
        <v>690</v>
      </c>
      <c r="F287" s="94" t="str">
        <f t="shared" si="26"/>
        <v>G20</v>
      </c>
      <c r="G287" s="85" t="str">
        <f t="shared" si="25"/>
        <v>村上朋也</v>
      </c>
      <c r="H287" s="168" t="str">
        <f t="shared" si="27"/>
        <v>グリフィンズ</v>
      </c>
      <c r="I287" s="168" t="s">
        <v>303</v>
      </c>
      <c r="J287" s="177">
        <v>1982</v>
      </c>
      <c r="K287" s="110">
        <v>30</v>
      </c>
      <c r="L287" s="94" t="str">
        <f t="shared" si="31"/>
        <v>OK</v>
      </c>
      <c r="M287" s="88" t="str">
        <f>M291</f>
        <v>草津市</v>
      </c>
      <c r="N287" s="112"/>
      <c r="O287" s="112"/>
      <c r="P287" s="112"/>
      <c r="Q287" s="112"/>
    </row>
    <row r="288" spans="1:17" ht="13.5">
      <c r="A288" s="85" t="s">
        <v>1790</v>
      </c>
      <c r="B288" s="169" t="s">
        <v>389</v>
      </c>
      <c r="C288" s="170" t="s">
        <v>761</v>
      </c>
      <c r="D288" s="171" t="s">
        <v>690</v>
      </c>
      <c r="F288" s="94" t="str">
        <f t="shared" si="26"/>
        <v>G21</v>
      </c>
      <c r="G288" s="85" t="str">
        <f t="shared" si="25"/>
        <v>山崎俊輔</v>
      </c>
      <c r="H288" s="168" t="str">
        <f t="shared" si="27"/>
        <v>グリフィンズ</v>
      </c>
      <c r="I288" s="168" t="s">
        <v>303</v>
      </c>
      <c r="J288" s="177">
        <v>1982</v>
      </c>
      <c r="K288" s="110">
        <f aca="true" t="shared" si="32" ref="K288:K296">IF(J288="","",(2012-J288))</f>
        <v>30</v>
      </c>
      <c r="L288" s="94" t="str">
        <f t="shared" si="31"/>
        <v>OK</v>
      </c>
      <c r="M288" s="88" t="str">
        <f>M270</f>
        <v>大津市</v>
      </c>
      <c r="N288" s="112"/>
      <c r="O288" s="112"/>
      <c r="P288" s="112"/>
      <c r="Q288" s="112"/>
    </row>
    <row r="289" spans="1:17" ht="13.5">
      <c r="A289" s="85" t="s">
        <v>1791</v>
      </c>
      <c r="B289" s="169" t="s">
        <v>749</v>
      </c>
      <c r="C289" s="170" t="s">
        <v>1659</v>
      </c>
      <c r="D289" s="171" t="s">
        <v>690</v>
      </c>
      <c r="E289" s="95"/>
      <c r="F289" s="94" t="str">
        <f t="shared" si="26"/>
        <v>G22</v>
      </c>
      <c r="G289" s="85" t="str">
        <f t="shared" si="25"/>
        <v>浜田豊</v>
      </c>
      <c r="H289" s="168" t="str">
        <f t="shared" si="27"/>
        <v>グリフィンズ</v>
      </c>
      <c r="I289" s="168" t="s">
        <v>303</v>
      </c>
      <c r="J289" s="177">
        <v>1985</v>
      </c>
      <c r="K289" s="110">
        <f t="shared" si="32"/>
        <v>27</v>
      </c>
      <c r="L289" s="94" t="str">
        <f aca="true" t="shared" si="33" ref="L289:L299">IF(G289="","",IF(COUNTIF($G$3:$G$642,G289)&gt;1,"2重登録","OK"))</f>
        <v>OK</v>
      </c>
      <c r="M289" s="88" t="str">
        <f>M271</f>
        <v>近江八幡市</v>
      </c>
      <c r="N289" s="112"/>
      <c r="O289" s="112"/>
      <c r="P289" s="112"/>
      <c r="Q289" s="112"/>
    </row>
    <row r="290" spans="1:17" ht="13.5">
      <c r="A290" s="85" t="s">
        <v>1792</v>
      </c>
      <c r="B290" s="169" t="s">
        <v>1793</v>
      </c>
      <c r="C290" s="170" t="s">
        <v>1794</v>
      </c>
      <c r="D290" s="171" t="s">
        <v>690</v>
      </c>
      <c r="E290" s="95"/>
      <c r="F290" s="94" t="str">
        <f t="shared" si="26"/>
        <v>G23</v>
      </c>
      <c r="G290" s="85" t="str">
        <f t="shared" si="25"/>
        <v>越智友希</v>
      </c>
      <c r="H290" s="168" t="str">
        <f t="shared" si="27"/>
        <v>グリフィンズ</v>
      </c>
      <c r="I290" s="168" t="s">
        <v>303</v>
      </c>
      <c r="J290" s="177">
        <v>1987</v>
      </c>
      <c r="K290" s="110">
        <f t="shared" si="32"/>
        <v>25</v>
      </c>
      <c r="L290" s="94" t="str">
        <f t="shared" si="33"/>
        <v>OK</v>
      </c>
      <c r="M290" s="88" t="s">
        <v>514</v>
      </c>
      <c r="N290" s="112"/>
      <c r="O290" s="112"/>
      <c r="P290" s="112"/>
      <c r="Q290" s="112"/>
    </row>
    <row r="291" spans="1:17" ht="13.5">
      <c r="A291" s="85" t="s">
        <v>1795</v>
      </c>
      <c r="B291" s="169" t="s">
        <v>795</v>
      </c>
      <c r="C291" s="170" t="s">
        <v>708</v>
      </c>
      <c r="D291" s="171" t="s">
        <v>690</v>
      </c>
      <c r="E291" s="95"/>
      <c r="F291" s="94" t="str">
        <f t="shared" si="26"/>
        <v>G24</v>
      </c>
      <c r="G291" s="85" t="str">
        <f t="shared" si="25"/>
        <v>岡仁史</v>
      </c>
      <c r="H291" s="168" t="str">
        <f t="shared" si="27"/>
        <v>グリフィンズ</v>
      </c>
      <c r="I291" s="168" t="s">
        <v>303</v>
      </c>
      <c r="J291" s="177">
        <v>1976</v>
      </c>
      <c r="K291" s="110">
        <f t="shared" si="32"/>
        <v>36</v>
      </c>
      <c r="L291" s="94" t="str">
        <f t="shared" si="33"/>
        <v>OK</v>
      </c>
      <c r="M291" s="88" t="s">
        <v>308</v>
      </c>
      <c r="N291" s="112"/>
      <c r="O291" s="112"/>
      <c r="P291" s="112"/>
      <c r="Q291" s="112"/>
    </row>
    <row r="292" spans="1:17" ht="13.5">
      <c r="A292" s="85" t="s">
        <v>1796</v>
      </c>
      <c r="B292" s="169" t="s">
        <v>314</v>
      </c>
      <c r="C292" s="170" t="s">
        <v>1797</v>
      </c>
      <c r="D292" s="171" t="s">
        <v>690</v>
      </c>
      <c r="E292" s="95"/>
      <c r="F292" s="94" t="str">
        <f t="shared" si="26"/>
        <v>G25</v>
      </c>
      <c r="G292" s="85" t="str">
        <f t="shared" si="25"/>
        <v>佐藤真司</v>
      </c>
      <c r="H292" s="168" t="str">
        <f t="shared" si="27"/>
        <v>グリフィンズ</v>
      </c>
      <c r="I292" s="168" t="s">
        <v>303</v>
      </c>
      <c r="J292" s="177">
        <v>1975</v>
      </c>
      <c r="K292" s="110">
        <f t="shared" si="32"/>
        <v>37</v>
      </c>
      <c r="L292" s="94" t="str">
        <f t="shared" si="33"/>
        <v>OK</v>
      </c>
      <c r="M292" s="88" t="s">
        <v>1798</v>
      </c>
      <c r="N292" s="112"/>
      <c r="O292" s="112"/>
      <c r="P292" s="112"/>
      <c r="Q292" s="112"/>
    </row>
    <row r="293" spans="1:17" ht="13.5">
      <c r="A293" s="85" t="s">
        <v>1799</v>
      </c>
      <c r="B293" s="169" t="s">
        <v>398</v>
      </c>
      <c r="C293" s="170" t="s">
        <v>1462</v>
      </c>
      <c r="D293" s="171" t="s">
        <v>690</v>
      </c>
      <c r="E293" s="95"/>
      <c r="F293" s="94" t="str">
        <f t="shared" si="26"/>
        <v>G26</v>
      </c>
      <c r="G293" s="85" t="str">
        <f t="shared" si="25"/>
        <v>近藤直也</v>
      </c>
      <c r="H293" s="168" t="str">
        <f t="shared" si="27"/>
        <v>グリフィンズ</v>
      </c>
      <c r="I293" s="168" t="s">
        <v>303</v>
      </c>
      <c r="J293" s="177">
        <v>1981</v>
      </c>
      <c r="K293" s="110">
        <f t="shared" si="32"/>
        <v>31</v>
      </c>
      <c r="L293" s="94" t="str">
        <f t="shared" si="33"/>
        <v>OK</v>
      </c>
      <c r="M293" s="88" t="str">
        <f>M291</f>
        <v>草津市</v>
      </c>
      <c r="N293" s="112"/>
      <c r="O293" s="112"/>
      <c r="P293" s="112"/>
      <c r="Q293" s="112"/>
    </row>
    <row r="294" spans="1:17" ht="13.5">
      <c r="A294" s="85" t="s">
        <v>1800</v>
      </c>
      <c r="B294" s="169" t="s">
        <v>746</v>
      </c>
      <c r="C294" s="170" t="s">
        <v>747</v>
      </c>
      <c r="D294" s="171" t="s">
        <v>690</v>
      </c>
      <c r="F294" s="94" t="str">
        <f t="shared" si="26"/>
        <v>G27</v>
      </c>
      <c r="G294" s="85" t="str">
        <f t="shared" si="25"/>
        <v>長谷川俊二</v>
      </c>
      <c r="H294" s="168" t="str">
        <f t="shared" si="27"/>
        <v>グリフィンズ</v>
      </c>
      <c r="I294" s="168" t="s">
        <v>303</v>
      </c>
      <c r="J294" s="177">
        <v>1976</v>
      </c>
      <c r="K294" s="110">
        <f t="shared" si="32"/>
        <v>36</v>
      </c>
      <c r="L294" s="94" t="str">
        <f t="shared" si="33"/>
        <v>OK</v>
      </c>
      <c r="M294" s="88" t="s">
        <v>308</v>
      </c>
      <c r="N294" s="112"/>
      <c r="O294" s="112"/>
      <c r="P294" s="112"/>
      <c r="Q294" s="112"/>
    </row>
    <row r="295" spans="1:17" ht="13.5">
      <c r="A295" s="85" t="s">
        <v>1801</v>
      </c>
      <c r="B295" s="169" t="s">
        <v>1802</v>
      </c>
      <c r="C295" s="170" t="s">
        <v>1803</v>
      </c>
      <c r="D295" s="171" t="s">
        <v>690</v>
      </c>
      <c r="F295" s="94" t="str">
        <f t="shared" si="26"/>
        <v>G28</v>
      </c>
      <c r="G295" s="85" t="str">
        <f t="shared" si="25"/>
        <v>中路優作</v>
      </c>
      <c r="H295" s="168" t="str">
        <f t="shared" si="27"/>
        <v>グリフィンズ</v>
      </c>
      <c r="I295" s="168" t="s">
        <v>303</v>
      </c>
      <c r="J295" s="177">
        <v>1986</v>
      </c>
      <c r="K295" s="110">
        <f t="shared" si="32"/>
        <v>26</v>
      </c>
      <c r="L295" s="94" t="str">
        <f t="shared" si="33"/>
        <v>OK</v>
      </c>
      <c r="M295" s="88" t="s">
        <v>431</v>
      </c>
      <c r="N295" s="112"/>
      <c r="O295" s="112"/>
      <c r="P295" s="112"/>
      <c r="Q295" s="112"/>
    </row>
    <row r="296" spans="1:17" ht="13.5">
      <c r="A296" s="85" t="s">
        <v>1804</v>
      </c>
      <c r="B296" s="169" t="s">
        <v>713</v>
      </c>
      <c r="C296" s="170" t="s">
        <v>714</v>
      </c>
      <c r="D296" s="171" t="s">
        <v>690</v>
      </c>
      <c r="F296" s="94" t="str">
        <f t="shared" si="26"/>
        <v>G29</v>
      </c>
      <c r="G296" s="85" t="str">
        <f t="shared" si="25"/>
        <v>奥村隆広</v>
      </c>
      <c r="H296" s="168" t="str">
        <f t="shared" si="27"/>
        <v>グリフィンズ</v>
      </c>
      <c r="I296" s="168" t="s">
        <v>303</v>
      </c>
      <c r="J296" s="177">
        <v>1976</v>
      </c>
      <c r="K296" s="110">
        <f t="shared" si="32"/>
        <v>36</v>
      </c>
      <c r="L296" s="94" t="str">
        <f t="shared" si="33"/>
        <v>OK</v>
      </c>
      <c r="M296" s="88" t="s">
        <v>308</v>
      </c>
      <c r="N296" s="112"/>
      <c r="O296" s="112"/>
      <c r="P296" s="112"/>
      <c r="Q296" s="112"/>
    </row>
    <row r="297" spans="1:17" ht="13.5">
      <c r="A297" s="85" t="s">
        <v>1805</v>
      </c>
      <c r="B297" s="169" t="s">
        <v>1806</v>
      </c>
      <c r="C297" s="170" t="s">
        <v>1807</v>
      </c>
      <c r="D297" s="171" t="s">
        <v>690</v>
      </c>
      <c r="F297" s="94" t="str">
        <f t="shared" si="26"/>
        <v>G30</v>
      </c>
      <c r="G297" s="85" t="str">
        <f t="shared" si="25"/>
        <v>井上聖哉</v>
      </c>
      <c r="H297" s="168" t="str">
        <f t="shared" si="27"/>
        <v>グリフィンズ</v>
      </c>
      <c r="I297" s="168" t="s">
        <v>303</v>
      </c>
      <c r="J297" s="177">
        <v>1994</v>
      </c>
      <c r="K297" s="88">
        <v>18</v>
      </c>
      <c r="L297" s="94" t="str">
        <f t="shared" si="33"/>
        <v>OK</v>
      </c>
      <c r="M297" s="88" t="s">
        <v>431</v>
      </c>
      <c r="N297" s="112"/>
      <c r="O297" s="112"/>
      <c r="P297" s="112"/>
      <c r="Q297" s="112"/>
    </row>
    <row r="298" spans="1:17" ht="13.5">
      <c r="A298" s="85" t="s">
        <v>1808</v>
      </c>
      <c r="B298" s="169" t="s">
        <v>1809</v>
      </c>
      <c r="C298" s="170" t="s">
        <v>1810</v>
      </c>
      <c r="D298" s="171" t="s">
        <v>690</v>
      </c>
      <c r="F298" s="94" t="str">
        <f t="shared" si="26"/>
        <v>G31</v>
      </c>
      <c r="G298" s="85" t="str">
        <f t="shared" si="25"/>
        <v>河内滋人</v>
      </c>
      <c r="H298" s="168" t="str">
        <f t="shared" si="27"/>
        <v>グリフィンズ</v>
      </c>
      <c r="I298" s="168" t="s">
        <v>303</v>
      </c>
      <c r="J298" s="177">
        <v>1986</v>
      </c>
      <c r="K298" s="88">
        <v>26</v>
      </c>
      <c r="L298" s="94" t="str">
        <f t="shared" si="33"/>
        <v>OK</v>
      </c>
      <c r="M298" s="88" t="s">
        <v>666</v>
      </c>
      <c r="N298" s="112"/>
      <c r="O298" s="112"/>
      <c r="P298" s="112"/>
      <c r="Q298" s="112"/>
    </row>
    <row r="299" spans="1:17" ht="13.5">
      <c r="A299" s="85" t="s">
        <v>1811</v>
      </c>
      <c r="B299" s="172" t="s">
        <v>1812</v>
      </c>
      <c r="C299" s="98" t="s">
        <v>1813</v>
      </c>
      <c r="D299" s="171" t="s">
        <v>690</v>
      </c>
      <c r="E299" s="95"/>
      <c r="F299" s="94" t="str">
        <f t="shared" si="26"/>
        <v>G32</v>
      </c>
      <c r="G299" s="85" t="str">
        <f t="shared" si="25"/>
        <v>神谷栄一</v>
      </c>
      <c r="H299" s="168" t="str">
        <f t="shared" si="27"/>
        <v>グリフィンズ</v>
      </c>
      <c r="I299" s="168" t="s">
        <v>303</v>
      </c>
      <c r="J299" s="112"/>
      <c r="K299" s="112"/>
      <c r="L299" s="94" t="str">
        <f t="shared" si="33"/>
        <v>OK</v>
      </c>
      <c r="M299" s="88" t="s">
        <v>447</v>
      </c>
      <c r="N299" s="112"/>
      <c r="O299" s="112"/>
      <c r="P299" s="112"/>
      <c r="Q299" s="112"/>
    </row>
    <row r="300" spans="1:17" ht="13.5">
      <c r="A300" s="85" t="s">
        <v>1814</v>
      </c>
      <c r="B300" s="173" t="s">
        <v>1815</v>
      </c>
      <c r="C300" s="174" t="s">
        <v>1816</v>
      </c>
      <c r="D300" s="171" t="s">
        <v>690</v>
      </c>
      <c r="F300" s="94" t="str">
        <f t="shared" si="26"/>
        <v>G33</v>
      </c>
      <c r="G300" s="85" t="str">
        <f t="shared" si="25"/>
        <v>小椋奈津美</v>
      </c>
      <c r="H300" s="168" t="str">
        <f t="shared" si="27"/>
        <v>グリフィンズ</v>
      </c>
      <c r="I300" s="168" t="s">
        <v>328</v>
      </c>
      <c r="J300" s="177">
        <v>1986</v>
      </c>
      <c r="K300" s="110">
        <f>IF(J300="","",(2012-J300))</f>
        <v>26</v>
      </c>
      <c r="L300" s="94" t="str">
        <f>IF(G300="","",IF(COUNTIF($G$3:$G$651,G300)&gt;1,"2重登録","OK"))</f>
        <v>OK</v>
      </c>
      <c r="M300" s="88" t="str">
        <f>M279</f>
        <v>彦根市</v>
      </c>
      <c r="N300" s="112"/>
      <c r="O300" s="112"/>
      <c r="P300" s="112"/>
      <c r="Q300" s="112"/>
    </row>
    <row r="301" spans="1:17" ht="13.5">
      <c r="A301" s="85" t="s">
        <v>1817</v>
      </c>
      <c r="B301" s="175" t="s">
        <v>1818</v>
      </c>
      <c r="C301" s="162" t="s">
        <v>1819</v>
      </c>
      <c r="D301" s="171" t="s">
        <v>690</v>
      </c>
      <c r="F301" s="94" t="str">
        <f t="shared" si="26"/>
        <v>G34</v>
      </c>
      <c r="G301" s="85" t="str">
        <f t="shared" si="25"/>
        <v>小西真岐子</v>
      </c>
      <c r="H301" s="168" t="str">
        <f t="shared" si="27"/>
        <v>グリフィンズ</v>
      </c>
      <c r="I301" s="168" t="s">
        <v>328</v>
      </c>
      <c r="J301" s="177">
        <v>1980</v>
      </c>
      <c r="K301" s="110">
        <v>32</v>
      </c>
      <c r="L301" s="94" t="str">
        <f>IF(G301="","",IF(COUNTIF($G$3:$G$651,G301)&gt;1,"2重登録","OK"))</f>
        <v>OK</v>
      </c>
      <c r="M301" s="88" t="str">
        <f>M291</f>
        <v>草津市</v>
      </c>
      <c r="N301" s="112"/>
      <c r="O301" s="112"/>
      <c r="P301" s="112"/>
      <c r="Q301" s="112"/>
    </row>
    <row r="302" spans="1:17" ht="13.5">
      <c r="A302" s="85" t="s">
        <v>1820</v>
      </c>
      <c r="B302" s="175" t="s">
        <v>559</v>
      </c>
      <c r="C302" s="162" t="s">
        <v>1821</v>
      </c>
      <c r="D302" s="171" t="s">
        <v>690</v>
      </c>
      <c r="F302" s="94" t="str">
        <f t="shared" si="26"/>
        <v>G35</v>
      </c>
      <c r="G302" s="85" t="str">
        <f t="shared" si="25"/>
        <v>高橋知子</v>
      </c>
      <c r="H302" s="168" t="str">
        <f t="shared" si="27"/>
        <v>グリフィンズ</v>
      </c>
      <c r="I302" s="168" t="s">
        <v>328</v>
      </c>
      <c r="J302" s="177">
        <v>1987</v>
      </c>
      <c r="K302" s="110">
        <f>IF(J302="","",(2012-J302))</f>
        <v>25</v>
      </c>
      <c r="L302" s="94" t="str">
        <f>IF(G302="","",IF(COUNTIF($G$3:$G$651,G302)&gt;1,"2重登録","OK"))</f>
        <v>OK</v>
      </c>
      <c r="M302" s="88" t="str">
        <f>M288</f>
        <v>大津市</v>
      </c>
      <c r="N302" s="112"/>
      <c r="O302" s="112"/>
      <c r="P302" s="112"/>
      <c r="Q302" s="112"/>
    </row>
    <row r="303" spans="1:17" ht="13.5">
      <c r="A303" s="85" t="s">
        <v>1822</v>
      </c>
      <c r="B303" s="175" t="s">
        <v>701</v>
      </c>
      <c r="C303" s="162" t="s">
        <v>1823</v>
      </c>
      <c r="D303" s="171" t="s">
        <v>690</v>
      </c>
      <c r="F303" s="94" t="str">
        <f t="shared" si="26"/>
        <v>G36</v>
      </c>
      <c r="G303" s="85" t="str">
        <f t="shared" si="25"/>
        <v>梅本有香里</v>
      </c>
      <c r="H303" s="168" t="str">
        <f t="shared" si="27"/>
        <v>グリフィンズ</v>
      </c>
      <c r="I303" s="168" t="s">
        <v>328</v>
      </c>
      <c r="J303" s="177">
        <v>1987</v>
      </c>
      <c r="K303" s="110">
        <f>IF(J303="","",(2012-J303))</f>
        <v>25</v>
      </c>
      <c r="L303" s="94" t="str">
        <f>IF(G303="","",IF(COUNTIF($G$3:$G$651,G303)&gt;1,"2重登録","OK"))</f>
        <v>OK</v>
      </c>
      <c r="M303" s="88" t="str">
        <f>M268</f>
        <v>守山市</v>
      </c>
      <c r="N303" s="112"/>
      <c r="O303" s="112"/>
      <c r="P303" s="112"/>
      <c r="Q303" s="112"/>
    </row>
    <row r="304" spans="1:17" ht="13.5">
      <c r="A304" s="85" t="s">
        <v>1824</v>
      </c>
      <c r="B304" s="175" t="s">
        <v>1825</v>
      </c>
      <c r="C304" s="162" t="s">
        <v>824</v>
      </c>
      <c r="D304" s="171" t="s">
        <v>690</v>
      </c>
      <c r="E304" s="95"/>
      <c r="F304" s="94" t="str">
        <f t="shared" si="26"/>
        <v>G37</v>
      </c>
      <c r="G304" s="85" t="str">
        <f t="shared" si="25"/>
        <v>遠藤直子</v>
      </c>
      <c r="H304" s="168" t="str">
        <f t="shared" si="27"/>
        <v>グリフィンズ</v>
      </c>
      <c r="I304" s="168" t="s">
        <v>328</v>
      </c>
      <c r="J304" s="177">
        <v>1992</v>
      </c>
      <c r="K304" s="110">
        <v>21</v>
      </c>
      <c r="L304" s="94" t="str">
        <f aca="true" t="shared" si="34" ref="L304:L313">IF(G304="","",IF(COUNTIF($G$3:$G$642,G304)&gt;1,"2重登録","OK"))</f>
        <v>OK</v>
      </c>
      <c r="M304" s="88" t="s">
        <v>514</v>
      </c>
      <c r="N304" s="112"/>
      <c r="O304" s="112"/>
      <c r="P304" s="112"/>
      <c r="Q304" s="112"/>
    </row>
    <row r="305" spans="1:17" ht="13.5">
      <c r="A305" s="85" t="s">
        <v>1826</v>
      </c>
      <c r="B305" s="175" t="s">
        <v>1827</v>
      </c>
      <c r="C305" s="162" t="s">
        <v>799</v>
      </c>
      <c r="D305" s="171" t="s">
        <v>690</v>
      </c>
      <c r="E305" s="95"/>
      <c r="F305" s="94" t="str">
        <f t="shared" si="26"/>
        <v>G38</v>
      </c>
      <c r="G305" s="85" t="str">
        <f t="shared" si="25"/>
        <v>三崎真依</v>
      </c>
      <c r="H305" s="168" t="str">
        <f t="shared" si="27"/>
        <v>グリフィンズ</v>
      </c>
      <c r="I305" s="168" t="s">
        <v>328</v>
      </c>
      <c r="J305" s="177">
        <v>1991</v>
      </c>
      <c r="K305" s="110">
        <f aca="true" t="shared" si="35" ref="K305:K314">IF(J305="","",(2012-J305))</f>
        <v>21</v>
      </c>
      <c r="L305" s="94" t="str">
        <f t="shared" si="34"/>
        <v>OK</v>
      </c>
      <c r="M305" s="88" t="s">
        <v>508</v>
      </c>
      <c r="N305" s="112"/>
      <c r="O305" s="112"/>
      <c r="P305" s="112"/>
      <c r="Q305" s="112"/>
    </row>
    <row r="306" spans="1:17" ht="13.5">
      <c r="A306" s="85" t="s">
        <v>1828</v>
      </c>
      <c r="B306" s="175" t="s">
        <v>730</v>
      </c>
      <c r="C306" s="162" t="s">
        <v>1829</v>
      </c>
      <c r="D306" s="171" t="s">
        <v>690</v>
      </c>
      <c r="E306" s="95"/>
      <c r="F306" s="94" t="str">
        <f t="shared" si="26"/>
        <v>G39</v>
      </c>
      <c r="G306" s="85" t="str">
        <f t="shared" si="25"/>
        <v>北村　由紀</v>
      </c>
      <c r="H306" s="168" t="str">
        <f t="shared" si="27"/>
        <v>グリフィンズ</v>
      </c>
      <c r="I306" s="168" t="s">
        <v>328</v>
      </c>
      <c r="J306" s="177">
        <v>1986</v>
      </c>
      <c r="K306" s="110">
        <f t="shared" si="35"/>
        <v>26</v>
      </c>
      <c r="L306" s="94" t="str">
        <f t="shared" si="34"/>
        <v>OK</v>
      </c>
      <c r="M306" s="88" t="s">
        <v>715</v>
      </c>
      <c r="N306" s="112"/>
      <c r="O306" s="112"/>
      <c r="P306" s="112"/>
      <c r="Q306" s="112"/>
    </row>
    <row r="307" spans="1:17" ht="13.5">
      <c r="A307" s="85" t="s">
        <v>1830</v>
      </c>
      <c r="B307" s="175" t="s">
        <v>1831</v>
      </c>
      <c r="C307" s="162" t="s">
        <v>1832</v>
      </c>
      <c r="D307" s="171" t="s">
        <v>690</v>
      </c>
      <c r="E307" s="95"/>
      <c r="F307" s="94" t="str">
        <f t="shared" si="26"/>
        <v>G40</v>
      </c>
      <c r="G307" s="85" t="str">
        <f t="shared" si="25"/>
        <v>寒出麻奈未</v>
      </c>
      <c r="H307" s="168" t="str">
        <f t="shared" si="27"/>
        <v>グリフィンズ</v>
      </c>
      <c r="I307" s="168" t="s">
        <v>328</v>
      </c>
      <c r="J307" s="177">
        <v>1988</v>
      </c>
      <c r="K307" s="110">
        <f t="shared" si="35"/>
        <v>24</v>
      </c>
      <c r="L307" s="94" t="str">
        <f t="shared" si="34"/>
        <v>OK</v>
      </c>
      <c r="M307" s="88" t="str">
        <f>M309</f>
        <v>大津市</v>
      </c>
      <c r="N307" s="112"/>
      <c r="O307" s="112"/>
      <c r="P307" s="112"/>
      <c r="Q307" s="112"/>
    </row>
    <row r="308" spans="1:17" ht="13.5">
      <c r="A308" s="85" t="s">
        <v>1833</v>
      </c>
      <c r="B308" s="175" t="s">
        <v>1834</v>
      </c>
      <c r="C308" s="162" t="s">
        <v>796</v>
      </c>
      <c r="D308" s="171" t="s">
        <v>690</v>
      </c>
      <c r="E308" s="95"/>
      <c r="F308" s="94" t="str">
        <f t="shared" si="26"/>
        <v>G41</v>
      </c>
      <c r="G308" s="85" t="str">
        <f t="shared" si="25"/>
        <v>福島麻公</v>
      </c>
      <c r="H308" s="168" t="str">
        <f t="shared" si="27"/>
        <v>グリフィンズ</v>
      </c>
      <c r="I308" s="168" t="s">
        <v>328</v>
      </c>
      <c r="J308" s="177">
        <v>1991</v>
      </c>
      <c r="K308" s="110">
        <f t="shared" si="35"/>
        <v>21</v>
      </c>
      <c r="L308" s="94" t="str">
        <f t="shared" si="34"/>
        <v>OK</v>
      </c>
      <c r="M308" s="88" t="str">
        <f>M280</f>
        <v>湖南市</v>
      </c>
      <c r="N308" s="112"/>
      <c r="O308" s="112"/>
      <c r="P308" s="112"/>
      <c r="Q308" s="112"/>
    </row>
    <row r="309" spans="1:17" ht="13.5">
      <c r="A309" s="85" t="s">
        <v>1835</v>
      </c>
      <c r="B309" s="175" t="s">
        <v>433</v>
      </c>
      <c r="C309" s="162" t="s">
        <v>801</v>
      </c>
      <c r="D309" s="171" t="s">
        <v>690</v>
      </c>
      <c r="E309" s="95"/>
      <c r="F309" s="94" t="str">
        <f t="shared" si="26"/>
        <v>G42</v>
      </c>
      <c r="G309" s="85" t="str">
        <f t="shared" si="25"/>
        <v>山本あづさ</v>
      </c>
      <c r="H309" s="168" t="str">
        <f t="shared" si="27"/>
        <v>グリフィンズ</v>
      </c>
      <c r="I309" s="168" t="s">
        <v>328</v>
      </c>
      <c r="J309" s="177">
        <v>1982</v>
      </c>
      <c r="K309" s="110">
        <f t="shared" si="35"/>
        <v>30</v>
      </c>
      <c r="L309" s="94" t="str">
        <f t="shared" si="34"/>
        <v>OK</v>
      </c>
      <c r="M309" s="88" t="str">
        <f>M270</f>
        <v>大津市</v>
      </c>
      <c r="N309" s="112"/>
      <c r="O309" s="112"/>
      <c r="P309" s="112"/>
      <c r="Q309" s="112"/>
    </row>
    <row r="310" spans="1:17" ht="13.5">
      <c r="A310" s="85" t="s">
        <v>1836</v>
      </c>
      <c r="B310" s="175" t="s">
        <v>1837</v>
      </c>
      <c r="C310" s="162" t="s">
        <v>1838</v>
      </c>
      <c r="D310" s="171" t="s">
        <v>690</v>
      </c>
      <c r="E310" s="95"/>
      <c r="F310" s="94" t="str">
        <f t="shared" si="26"/>
        <v>G43</v>
      </c>
      <c r="G310" s="85" t="str">
        <f t="shared" si="25"/>
        <v>玉井良枝</v>
      </c>
      <c r="H310" s="168" t="str">
        <f t="shared" si="27"/>
        <v>グリフィンズ</v>
      </c>
      <c r="I310" s="168" t="s">
        <v>328</v>
      </c>
      <c r="J310" s="177">
        <v>1992</v>
      </c>
      <c r="K310" s="110">
        <f t="shared" si="35"/>
        <v>20</v>
      </c>
      <c r="L310" s="94" t="str">
        <f t="shared" si="34"/>
        <v>OK</v>
      </c>
      <c r="M310" s="88" t="str">
        <f>M285</f>
        <v>守山市</v>
      </c>
      <c r="N310" s="112"/>
      <c r="O310" s="112"/>
      <c r="P310" s="112"/>
      <c r="Q310" s="112"/>
    </row>
    <row r="311" spans="1:17" ht="13.5">
      <c r="A311" s="85" t="s">
        <v>1839</v>
      </c>
      <c r="B311" s="175" t="s">
        <v>1840</v>
      </c>
      <c r="C311" s="162" t="s">
        <v>1741</v>
      </c>
      <c r="D311" s="171" t="s">
        <v>690</v>
      </c>
      <c r="E311" s="95"/>
      <c r="F311" s="94" t="str">
        <f t="shared" si="26"/>
        <v>G44</v>
      </c>
      <c r="G311" s="85" t="str">
        <f t="shared" si="25"/>
        <v>吹田幸子</v>
      </c>
      <c r="H311" s="168" t="str">
        <f t="shared" si="27"/>
        <v>グリフィンズ</v>
      </c>
      <c r="I311" s="168" t="s">
        <v>328</v>
      </c>
      <c r="J311" s="177">
        <v>1982</v>
      </c>
      <c r="K311" s="110">
        <f t="shared" si="35"/>
        <v>30</v>
      </c>
      <c r="L311" s="94" t="str">
        <f t="shared" si="34"/>
        <v>OK</v>
      </c>
      <c r="M311" s="88" t="s">
        <v>1798</v>
      </c>
      <c r="N311" s="112"/>
      <c r="O311" s="112"/>
      <c r="P311" s="112"/>
      <c r="Q311" s="112"/>
    </row>
    <row r="312" spans="1:17" ht="13.5">
      <c r="A312" s="85" t="s">
        <v>1841</v>
      </c>
      <c r="B312" s="175" t="s">
        <v>792</v>
      </c>
      <c r="C312" s="162" t="s">
        <v>793</v>
      </c>
      <c r="D312" s="171" t="s">
        <v>690</v>
      </c>
      <c r="E312" s="95"/>
      <c r="F312" s="94" t="str">
        <f t="shared" si="26"/>
        <v>G45</v>
      </c>
      <c r="G312" s="85" t="str">
        <f t="shared" si="25"/>
        <v>深尾純子</v>
      </c>
      <c r="H312" s="168" t="str">
        <f t="shared" si="27"/>
        <v>グリフィンズ</v>
      </c>
      <c r="I312" s="168" t="s">
        <v>328</v>
      </c>
      <c r="J312" s="177">
        <v>1982</v>
      </c>
      <c r="K312" s="110">
        <f t="shared" si="35"/>
        <v>30</v>
      </c>
      <c r="L312" s="94" t="str">
        <f t="shared" si="34"/>
        <v>OK</v>
      </c>
      <c r="M312" s="88" t="s">
        <v>308</v>
      </c>
      <c r="N312" s="112"/>
      <c r="O312" s="112"/>
      <c r="P312" s="112"/>
      <c r="Q312" s="112"/>
    </row>
    <row r="313" spans="1:17" ht="13.5">
      <c r="A313" s="85" t="s">
        <v>1842</v>
      </c>
      <c r="B313" s="175" t="s">
        <v>427</v>
      </c>
      <c r="C313" s="162" t="s">
        <v>799</v>
      </c>
      <c r="D313" s="171" t="s">
        <v>690</v>
      </c>
      <c r="E313" s="95"/>
      <c r="F313" s="94" t="str">
        <f t="shared" si="26"/>
        <v>G46</v>
      </c>
      <c r="G313" s="85" t="str">
        <f t="shared" si="25"/>
        <v>片岡真依</v>
      </c>
      <c r="H313" s="168" t="str">
        <f t="shared" si="27"/>
        <v>グリフィンズ</v>
      </c>
      <c r="I313" s="168" t="s">
        <v>328</v>
      </c>
      <c r="J313" s="177">
        <v>1992</v>
      </c>
      <c r="K313" s="110">
        <f t="shared" si="35"/>
        <v>20</v>
      </c>
      <c r="L313" s="94" t="str">
        <f t="shared" si="34"/>
        <v>OK</v>
      </c>
      <c r="M313" s="88" t="s">
        <v>715</v>
      </c>
      <c r="N313" s="112"/>
      <c r="O313" s="112"/>
      <c r="P313" s="112"/>
      <c r="Q313" s="112"/>
    </row>
    <row r="314" spans="2:17" ht="13.5">
      <c r="B314" s="112"/>
      <c r="C314" s="112"/>
      <c r="D314" s="112"/>
      <c r="E314" s="112"/>
      <c r="F314" s="94"/>
      <c r="H314" s="112"/>
      <c r="I314" s="112"/>
      <c r="J314" s="112"/>
      <c r="K314" s="110">
        <f t="shared" si="35"/>
      </c>
      <c r="L314" s="94">
        <f>IF(G314="","",IF(COUNTIF($G$3:$G$613,G314)&gt;1,"2重登録","OK"))</f>
      </c>
      <c r="M314" s="95"/>
      <c r="N314" s="89"/>
      <c r="O314" s="89"/>
      <c r="P314" s="112"/>
      <c r="Q314" s="112"/>
    </row>
    <row r="315" spans="1:17" ht="13.5" customHeight="1">
      <c r="A315" s="89"/>
      <c r="B315" s="89"/>
      <c r="C315" s="89"/>
      <c r="D315" s="89"/>
      <c r="E315" s="89"/>
      <c r="F315" s="89"/>
      <c r="G315" s="89"/>
      <c r="H315" s="89"/>
      <c r="I315" s="89"/>
      <c r="J315" s="176"/>
      <c r="K315" s="176"/>
      <c r="L315" s="89"/>
      <c r="M315" s="89"/>
      <c r="N315" s="89"/>
      <c r="O315" s="89"/>
      <c r="P315" s="89"/>
      <c r="Q315" s="89"/>
    </row>
    <row r="316" spans="1:17" ht="13.5" customHeight="1">
      <c r="A316" s="89"/>
      <c r="B316" s="89"/>
      <c r="C316" s="89"/>
      <c r="D316" s="89"/>
      <c r="E316" s="89"/>
      <c r="F316" s="89"/>
      <c r="G316" s="89"/>
      <c r="H316" s="89"/>
      <c r="I316" s="89"/>
      <c r="J316" s="176"/>
      <c r="K316" s="176"/>
      <c r="L316" s="89"/>
      <c r="M316" s="89"/>
      <c r="N316" s="89"/>
      <c r="O316" s="89"/>
      <c r="P316" s="89"/>
      <c r="Q316" s="89"/>
    </row>
    <row r="317" spans="1:17" ht="13.5" customHeight="1">
      <c r="A317" s="89"/>
      <c r="B317" s="89"/>
      <c r="C317" s="89"/>
      <c r="D317" s="89"/>
      <c r="E317" s="89"/>
      <c r="F317" s="89"/>
      <c r="G317" s="89"/>
      <c r="H317" s="89"/>
      <c r="I317" s="89"/>
      <c r="J317" s="176"/>
      <c r="K317" s="176"/>
      <c r="L317" s="89"/>
      <c r="M317" s="89"/>
      <c r="N317" s="89"/>
      <c r="O317" s="89"/>
      <c r="P317" s="89"/>
      <c r="Q317" s="89"/>
    </row>
    <row r="318" spans="1:17" ht="13.5" customHeight="1">
      <c r="A318" s="89"/>
      <c r="B318" s="89"/>
      <c r="C318" s="89"/>
      <c r="D318" s="89"/>
      <c r="E318" s="89"/>
      <c r="F318" s="89"/>
      <c r="G318" s="89"/>
      <c r="H318" s="89"/>
      <c r="I318" s="89"/>
      <c r="J318" s="176"/>
      <c r="K318" s="176"/>
      <c r="L318" s="89"/>
      <c r="M318" s="89"/>
      <c r="N318" s="89"/>
      <c r="O318" s="89"/>
      <c r="P318" s="89"/>
      <c r="Q318" s="89"/>
    </row>
    <row r="319" spans="1:17" ht="13.5" customHeight="1">
      <c r="A319" s="89"/>
      <c r="B319" s="89"/>
      <c r="C319" s="89"/>
      <c r="D319" s="89"/>
      <c r="E319" s="89"/>
      <c r="F319" s="89"/>
      <c r="G319" s="89"/>
      <c r="H319" s="89"/>
      <c r="I319" s="89"/>
      <c r="J319" s="176"/>
      <c r="K319" s="176"/>
      <c r="L319" s="89"/>
      <c r="M319" s="89"/>
      <c r="N319" s="89"/>
      <c r="O319" s="89"/>
      <c r="P319" s="89"/>
      <c r="Q319" s="89"/>
    </row>
    <row r="320" spans="1:17" ht="13.5" customHeight="1">
      <c r="A320" s="89"/>
      <c r="B320" s="89"/>
      <c r="C320" s="89"/>
      <c r="D320" s="89"/>
      <c r="E320" s="89"/>
      <c r="F320" s="89"/>
      <c r="G320" s="89"/>
      <c r="H320" s="89"/>
      <c r="I320" s="89"/>
      <c r="J320" s="176"/>
      <c r="K320" s="176"/>
      <c r="L320" s="89"/>
      <c r="M320" s="89"/>
      <c r="N320" s="89"/>
      <c r="O320" s="89"/>
      <c r="P320" s="89"/>
      <c r="Q320" s="89"/>
    </row>
    <row r="321" spans="1:17" ht="13.5" customHeight="1">
      <c r="A321" s="89"/>
      <c r="B321" s="89"/>
      <c r="C321" s="89"/>
      <c r="D321" s="89"/>
      <c r="E321" s="89"/>
      <c r="F321" s="89"/>
      <c r="G321" s="89"/>
      <c r="H321" s="89"/>
      <c r="I321" s="89"/>
      <c r="J321" s="176"/>
      <c r="K321" s="176"/>
      <c r="L321" s="89"/>
      <c r="M321" s="89"/>
      <c r="N321" s="89"/>
      <c r="O321" s="89"/>
      <c r="P321" s="89"/>
      <c r="Q321" s="89"/>
    </row>
    <row r="322" spans="1:17" ht="13.5" customHeight="1">
      <c r="A322" s="89"/>
      <c r="B322" s="89"/>
      <c r="C322" s="89"/>
      <c r="D322" s="89"/>
      <c r="E322" s="89"/>
      <c r="F322" s="89"/>
      <c r="G322" s="89"/>
      <c r="H322" s="89"/>
      <c r="I322" s="89"/>
      <c r="J322" s="176"/>
      <c r="K322" s="176"/>
      <c r="L322" s="89"/>
      <c r="M322" s="89"/>
      <c r="N322" s="89"/>
      <c r="O322" s="89"/>
      <c r="P322" s="89"/>
      <c r="Q322" s="89"/>
    </row>
    <row r="323" spans="1:17" ht="13.5" customHeight="1">
      <c r="A323" s="89"/>
      <c r="B323" s="89"/>
      <c r="C323" s="89"/>
      <c r="D323" s="89"/>
      <c r="E323" s="89"/>
      <c r="F323" s="89"/>
      <c r="G323" s="89"/>
      <c r="H323" s="89"/>
      <c r="I323" s="89"/>
      <c r="J323" s="176"/>
      <c r="K323" s="176"/>
      <c r="L323" s="94">
        <f aca="true" t="shared" si="36" ref="L323:L354">IF(G323="","",IF(COUNTIF($G$3:$G$613,G323)&gt;1,"2重登録","OK"))</f>
      </c>
      <c r="N323" s="89"/>
      <c r="O323" s="89"/>
      <c r="P323" s="89"/>
      <c r="Q323" s="89"/>
    </row>
    <row r="324" spans="1:17" ht="13.5" customHeight="1">
      <c r="A324" s="89"/>
      <c r="B324" s="89"/>
      <c r="C324" s="89"/>
      <c r="D324" s="89"/>
      <c r="E324" s="89"/>
      <c r="F324" s="89"/>
      <c r="G324" s="89"/>
      <c r="H324" s="89"/>
      <c r="I324" s="89"/>
      <c r="J324" s="176"/>
      <c r="K324" s="176"/>
      <c r="L324" s="94">
        <f t="shared" si="36"/>
      </c>
      <c r="N324" s="89"/>
      <c r="O324" s="89"/>
      <c r="P324" s="89"/>
      <c r="Q324" s="89"/>
    </row>
    <row r="325" spans="1:17" ht="13.5" customHeight="1">
      <c r="A325" s="89"/>
      <c r="B325" s="89"/>
      <c r="C325" s="89"/>
      <c r="D325" s="89"/>
      <c r="E325" s="89"/>
      <c r="F325" s="89"/>
      <c r="G325" s="89"/>
      <c r="H325" s="89"/>
      <c r="I325" s="89"/>
      <c r="J325" s="176"/>
      <c r="K325" s="176"/>
      <c r="L325" s="94">
        <f t="shared" si="36"/>
      </c>
      <c r="N325" s="89"/>
      <c r="O325" s="89"/>
      <c r="P325" s="89"/>
      <c r="Q325" s="89"/>
    </row>
    <row r="326" spans="1:17" ht="13.5" customHeight="1">
      <c r="A326" s="89"/>
      <c r="B326" s="89"/>
      <c r="C326" s="89"/>
      <c r="D326" s="89"/>
      <c r="E326" s="89"/>
      <c r="F326" s="89"/>
      <c r="G326" s="89"/>
      <c r="H326" s="89"/>
      <c r="I326" s="89"/>
      <c r="J326" s="176"/>
      <c r="K326" s="176"/>
      <c r="L326" s="94">
        <f t="shared" si="36"/>
      </c>
      <c r="N326" s="89"/>
      <c r="O326" s="89"/>
      <c r="P326" s="89"/>
      <c r="Q326" s="89"/>
    </row>
    <row r="327" spans="1:17" ht="13.5" customHeight="1">
      <c r="A327" s="89"/>
      <c r="B327" s="89"/>
      <c r="C327" s="89"/>
      <c r="D327" s="89"/>
      <c r="E327" s="89"/>
      <c r="F327" s="89"/>
      <c r="G327" s="89"/>
      <c r="H327" s="89"/>
      <c r="I327" s="89"/>
      <c r="J327" s="176"/>
      <c r="K327" s="176"/>
      <c r="L327" s="94">
        <f t="shared" si="36"/>
      </c>
      <c r="N327" s="89"/>
      <c r="O327" s="89"/>
      <c r="P327" s="89"/>
      <c r="Q327" s="89"/>
    </row>
    <row r="328" spans="1:17" ht="13.5" customHeight="1">
      <c r="A328" s="89"/>
      <c r="B328" s="89"/>
      <c r="C328" s="89"/>
      <c r="D328" s="89"/>
      <c r="E328" s="89"/>
      <c r="F328" s="89"/>
      <c r="G328" s="89"/>
      <c r="H328" s="89"/>
      <c r="I328" s="89"/>
      <c r="J328" s="176"/>
      <c r="K328" s="176"/>
      <c r="L328" s="94">
        <f t="shared" si="36"/>
      </c>
      <c r="N328" s="89"/>
      <c r="O328" s="89"/>
      <c r="P328" s="89"/>
      <c r="Q328" s="89"/>
    </row>
    <row r="329" spans="2:17" ht="13.5">
      <c r="B329" s="87"/>
      <c r="C329" s="87"/>
      <c r="D329" s="87"/>
      <c r="F329" s="94">
        <f>A329</f>
        <v>0</v>
      </c>
      <c r="G329" s="89"/>
      <c r="H329" s="89"/>
      <c r="I329" s="89"/>
      <c r="K329" s="110">
        <f>IF(J329="","",(2012-J329))</f>
      </c>
      <c r="L329" s="94">
        <f t="shared" si="36"/>
      </c>
      <c r="N329" s="89"/>
      <c r="O329" s="89"/>
      <c r="P329" s="89"/>
      <c r="Q329" s="89"/>
    </row>
    <row r="330" spans="2:17" ht="13.5">
      <c r="B330" s="791" t="s">
        <v>1843</v>
      </c>
      <c r="C330" s="791"/>
      <c r="D330" s="792" t="s">
        <v>1844</v>
      </c>
      <c r="E330" s="792"/>
      <c r="F330" s="792"/>
      <c r="G330" s="792"/>
      <c r="H330" s="85" t="s">
        <v>1390</v>
      </c>
      <c r="I330" s="786" t="s">
        <v>1391</v>
      </c>
      <c r="J330" s="786"/>
      <c r="K330" s="786"/>
      <c r="L330" s="94">
        <f t="shared" si="36"/>
      </c>
      <c r="N330" s="89"/>
      <c r="O330" s="89"/>
      <c r="P330" s="89"/>
      <c r="Q330" s="89"/>
    </row>
    <row r="331" spans="2:17" ht="13.5">
      <c r="B331" s="791"/>
      <c r="C331" s="791"/>
      <c r="D331" s="792"/>
      <c r="E331" s="792"/>
      <c r="F331" s="792"/>
      <c r="G331" s="792"/>
      <c r="H331" s="90">
        <f>COUNTIF($M$334:$M$368,"東近江市")</f>
        <v>22</v>
      </c>
      <c r="I331" s="788">
        <f>(H331/RIGHT(F368,2))</f>
        <v>0.6285714285714286</v>
      </c>
      <c r="J331" s="788"/>
      <c r="K331" s="788"/>
      <c r="L331" s="94">
        <f t="shared" si="36"/>
      </c>
      <c r="N331" s="89"/>
      <c r="O331" s="89"/>
      <c r="P331" s="89"/>
      <c r="Q331" s="89"/>
    </row>
    <row r="332" spans="2:17" ht="13.5">
      <c r="B332" s="87" t="s">
        <v>1845</v>
      </c>
      <c r="C332" s="87"/>
      <c r="D332" s="88"/>
      <c r="F332" s="94">
        <f aca="true" t="shared" si="37" ref="F332:F368">A332</f>
        <v>0</v>
      </c>
      <c r="G332" s="89"/>
      <c r="H332" s="89"/>
      <c r="I332" s="89"/>
      <c r="K332" s="110">
        <f>IF(J332="","",(2012-J332))</f>
      </c>
      <c r="L332" s="94">
        <f t="shared" si="36"/>
      </c>
      <c r="N332" s="89"/>
      <c r="O332" s="89"/>
      <c r="P332" s="89"/>
      <c r="Q332" s="89"/>
    </row>
    <row r="333" spans="2:17" ht="13.5">
      <c r="B333" s="789" t="s">
        <v>1846</v>
      </c>
      <c r="C333" s="789"/>
      <c r="D333" s="89"/>
      <c r="E333" s="89"/>
      <c r="F333" s="94">
        <f t="shared" si="37"/>
        <v>0</v>
      </c>
      <c r="G333" s="85" t="str">
        <f aca="true" t="shared" si="38" ref="G333:G368">B333&amp;C333</f>
        <v>Ｋ　テニス　カレッジ</v>
      </c>
      <c r="H333" s="89"/>
      <c r="I333" s="89"/>
      <c r="K333" s="110">
        <f>IF(J333="","",(2012-J333))</f>
      </c>
      <c r="L333" s="94" t="str">
        <f t="shared" si="36"/>
        <v>OK</v>
      </c>
      <c r="N333" s="89"/>
      <c r="O333" s="89"/>
      <c r="P333" s="89"/>
      <c r="Q333" s="89"/>
    </row>
    <row r="334" spans="1:17" ht="13.5">
      <c r="A334" s="85" t="s">
        <v>1847</v>
      </c>
      <c r="B334" s="178" t="s">
        <v>829</v>
      </c>
      <c r="C334" s="170" t="s">
        <v>830</v>
      </c>
      <c r="D334" s="85" t="s">
        <v>831</v>
      </c>
      <c r="F334" s="94" t="str">
        <f t="shared" si="37"/>
        <v>K01</v>
      </c>
      <c r="G334" s="85" t="str">
        <f t="shared" si="38"/>
        <v>稲岡和紀</v>
      </c>
      <c r="H334" s="119" t="s">
        <v>832</v>
      </c>
      <c r="I334" s="119" t="s">
        <v>303</v>
      </c>
      <c r="J334" s="141">
        <v>1978</v>
      </c>
      <c r="K334" s="110">
        <f aca="true" t="shared" si="39" ref="K334:K368">IF(J334="","",(2013-J334))</f>
        <v>35</v>
      </c>
      <c r="L334" s="94" t="str">
        <f t="shared" si="36"/>
        <v>OK</v>
      </c>
      <c r="M334" s="122" t="s">
        <v>431</v>
      </c>
      <c r="N334" s="89"/>
      <c r="O334" s="89"/>
      <c r="P334" s="89"/>
      <c r="Q334" s="89"/>
    </row>
    <row r="335" spans="1:17" ht="13.5">
      <c r="A335" s="85" t="s">
        <v>1848</v>
      </c>
      <c r="B335" s="85" t="s">
        <v>1849</v>
      </c>
      <c r="C335" s="85" t="s">
        <v>1850</v>
      </c>
      <c r="D335" s="85" t="s">
        <v>831</v>
      </c>
      <c r="F335" s="85" t="str">
        <f t="shared" si="37"/>
        <v>K02</v>
      </c>
      <c r="G335" s="85" t="str">
        <f t="shared" si="38"/>
        <v>大坪謙太</v>
      </c>
      <c r="H335" s="119" t="s">
        <v>832</v>
      </c>
      <c r="I335" s="119" t="s">
        <v>303</v>
      </c>
      <c r="J335" s="86">
        <v>2001</v>
      </c>
      <c r="K335" s="110">
        <f t="shared" si="39"/>
        <v>12</v>
      </c>
      <c r="L335" s="94" t="str">
        <f t="shared" si="36"/>
        <v>OK</v>
      </c>
      <c r="M335" s="122" t="s">
        <v>431</v>
      </c>
      <c r="N335" s="89"/>
      <c r="O335" s="89"/>
      <c r="P335" s="89"/>
      <c r="Q335" s="89"/>
    </row>
    <row r="336" spans="1:17" ht="13.5">
      <c r="A336" s="85" t="s">
        <v>1851</v>
      </c>
      <c r="B336" s="179" t="s">
        <v>845</v>
      </c>
      <c r="C336" s="166" t="s">
        <v>846</v>
      </c>
      <c r="D336" s="85" t="s">
        <v>831</v>
      </c>
      <c r="F336" s="94" t="str">
        <f t="shared" si="37"/>
        <v>K03</v>
      </c>
      <c r="G336" s="85" t="str">
        <f t="shared" si="38"/>
        <v>小笠原光雄</v>
      </c>
      <c r="H336" s="119" t="s">
        <v>832</v>
      </c>
      <c r="I336" s="119" t="s">
        <v>303</v>
      </c>
      <c r="J336" s="141">
        <v>1963</v>
      </c>
      <c r="K336" s="110">
        <f t="shared" si="39"/>
        <v>50</v>
      </c>
      <c r="L336" s="94" t="str">
        <f t="shared" si="36"/>
        <v>OK</v>
      </c>
      <c r="M336" s="122" t="s">
        <v>431</v>
      </c>
      <c r="N336" s="89"/>
      <c r="O336" s="89"/>
      <c r="P336" s="89"/>
      <c r="Q336" s="89"/>
    </row>
    <row r="337" spans="1:17" ht="13.5">
      <c r="A337" s="85" t="s">
        <v>1852</v>
      </c>
      <c r="B337" s="106" t="s">
        <v>850</v>
      </c>
      <c r="C337" s="106" t="s">
        <v>856</v>
      </c>
      <c r="D337" s="85" t="s">
        <v>831</v>
      </c>
      <c r="F337" s="94" t="str">
        <f t="shared" si="37"/>
        <v>K04</v>
      </c>
      <c r="G337" s="85" t="str">
        <f t="shared" si="38"/>
        <v>川上悠作</v>
      </c>
      <c r="H337" s="119" t="s">
        <v>832</v>
      </c>
      <c r="I337" s="119" t="s">
        <v>303</v>
      </c>
      <c r="J337" s="141">
        <v>2000</v>
      </c>
      <c r="K337" s="110">
        <f t="shared" si="39"/>
        <v>13</v>
      </c>
      <c r="L337" s="94" t="str">
        <f t="shared" si="36"/>
        <v>OK</v>
      </c>
      <c r="M337" s="122" t="s">
        <v>431</v>
      </c>
      <c r="N337" s="89"/>
      <c r="O337" s="89"/>
      <c r="P337" s="89"/>
      <c r="Q337" s="89"/>
    </row>
    <row r="338" spans="1:17" ht="13.5">
      <c r="A338" s="85" t="s">
        <v>1853</v>
      </c>
      <c r="B338" s="179" t="s">
        <v>857</v>
      </c>
      <c r="C338" s="166" t="s">
        <v>858</v>
      </c>
      <c r="D338" s="85" t="s">
        <v>831</v>
      </c>
      <c r="F338" s="94" t="str">
        <f t="shared" si="37"/>
        <v>K05</v>
      </c>
      <c r="G338" s="85" t="str">
        <f t="shared" si="38"/>
        <v>川並和之</v>
      </c>
      <c r="H338" s="119" t="s">
        <v>832</v>
      </c>
      <c r="I338" s="119" t="s">
        <v>303</v>
      </c>
      <c r="J338" s="141">
        <v>1959</v>
      </c>
      <c r="K338" s="110">
        <f t="shared" si="39"/>
        <v>54</v>
      </c>
      <c r="L338" s="94" t="str">
        <f t="shared" si="36"/>
        <v>OK</v>
      </c>
      <c r="M338" s="122" t="s">
        <v>431</v>
      </c>
      <c r="N338" s="89"/>
      <c r="O338" s="89"/>
      <c r="P338" s="89"/>
      <c r="Q338" s="89"/>
    </row>
    <row r="339" spans="1:17" ht="13.5">
      <c r="A339" s="85" t="s">
        <v>1854</v>
      </c>
      <c r="B339" s="178" t="s">
        <v>862</v>
      </c>
      <c r="C339" s="170" t="s">
        <v>863</v>
      </c>
      <c r="D339" s="85" t="s">
        <v>831</v>
      </c>
      <c r="F339" s="94" t="str">
        <f t="shared" si="37"/>
        <v>K06</v>
      </c>
      <c r="G339" s="85" t="str">
        <f t="shared" si="38"/>
        <v>菊居龍之介</v>
      </c>
      <c r="H339" s="119" t="s">
        <v>832</v>
      </c>
      <c r="I339" s="119" t="s">
        <v>303</v>
      </c>
      <c r="J339" s="141">
        <v>1997</v>
      </c>
      <c r="K339" s="110">
        <f t="shared" si="39"/>
        <v>16</v>
      </c>
      <c r="L339" s="94" t="str">
        <f t="shared" si="36"/>
        <v>OK</v>
      </c>
      <c r="M339" s="85" t="s">
        <v>336</v>
      </c>
      <c r="N339" s="89"/>
      <c r="O339" s="89"/>
      <c r="P339" s="89"/>
      <c r="Q339" s="89"/>
    </row>
    <row r="340" spans="1:17" ht="13.5">
      <c r="A340" s="85" t="s">
        <v>1855</v>
      </c>
      <c r="B340" s="178" t="s">
        <v>395</v>
      </c>
      <c r="C340" s="170" t="s">
        <v>865</v>
      </c>
      <c r="D340" s="85" t="s">
        <v>831</v>
      </c>
      <c r="F340" s="94" t="str">
        <f t="shared" si="37"/>
        <v>K07</v>
      </c>
      <c r="G340" s="85" t="str">
        <f t="shared" si="38"/>
        <v>木村善和</v>
      </c>
      <c r="H340" s="119" t="s">
        <v>832</v>
      </c>
      <c r="I340" s="119" t="s">
        <v>303</v>
      </c>
      <c r="J340" s="141">
        <v>1962</v>
      </c>
      <c r="K340" s="110">
        <f t="shared" si="39"/>
        <v>51</v>
      </c>
      <c r="L340" s="94" t="str">
        <f t="shared" si="36"/>
        <v>OK</v>
      </c>
      <c r="M340" s="85" t="s">
        <v>866</v>
      </c>
      <c r="N340" s="89"/>
      <c r="O340" s="89"/>
      <c r="P340" s="89"/>
      <c r="Q340" s="89"/>
    </row>
    <row r="341" spans="1:17" ht="13.5">
      <c r="A341" s="85" t="s">
        <v>1856</v>
      </c>
      <c r="B341" s="178" t="s">
        <v>1287</v>
      </c>
      <c r="C341" s="170" t="s">
        <v>1857</v>
      </c>
      <c r="D341" s="85" t="s">
        <v>831</v>
      </c>
      <c r="F341" s="94" t="str">
        <f t="shared" si="37"/>
        <v>K08</v>
      </c>
      <c r="G341" s="85" t="str">
        <f t="shared" si="38"/>
        <v>久保田敬司</v>
      </c>
      <c r="H341" s="119" t="s">
        <v>832</v>
      </c>
      <c r="I341" s="119" t="s">
        <v>303</v>
      </c>
      <c r="J341" s="141">
        <v>1963</v>
      </c>
      <c r="K341" s="110">
        <f t="shared" si="39"/>
        <v>50</v>
      </c>
      <c r="L341" s="94" t="str">
        <f t="shared" si="36"/>
        <v>OK</v>
      </c>
      <c r="M341" s="85" t="s">
        <v>687</v>
      </c>
      <c r="N341" s="89"/>
      <c r="O341" s="89"/>
      <c r="P341" s="89"/>
      <c r="Q341" s="89"/>
    </row>
    <row r="342" spans="1:17" ht="13.5">
      <c r="A342" s="85" t="s">
        <v>1858</v>
      </c>
      <c r="B342" s="106" t="s">
        <v>1859</v>
      </c>
      <c r="C342" s="106" t="s">
        <v>1860</v>
      </c>
      <c r="D342" s="85" t="s">
        <v>831</v>
      </c>
      <c r="F342" s="94" t="str">
        <f t="shared" si="37"/>
        <v>K09</v>
      </c>
      <c r="G342" s="85" t="str">
        <f t="shared" si="38"/>
        <v>小澤藤信</v>
      </c>
      <c r="H342" s="119" t="s">
        <v>832</v>
      </c>
      <c r="I342" s="119" t="s">
        <v>303</v>
      </c>
      <c r="J342" s="141">
        <v>1964</v>
      </c>
      <c r="K342" s="110">
        <f t="shared" si="39"/>
        <v>49</v>
      </c>
      <c r="L342" s="94" t="str">
        <f t="shared" si="36"/>
        <v>OK</v>
      </c>
      <c r="M342" s="85" t="s">
        <v>304</v>
      </c>
      <c r="N342" s="89"/>
      <c r="O342" s="89"/>
      <c r="P342" s="89"/>
      <c r="Q342" s="89"/>
    </row>
    <row r="343" spans="1:17" ht="13.5">
      <c r="A343" s="85" t="s">
        <v>1861</v>
      </c>
      <c r="B343" s="179" t="s">
        <v>599</v>
      </c>
      <c r="C343" s="166" t="s">
        <v>868</v>
      </c>
      <c r="D343" s="85" t="s">
        <v>831</v>
      </c>
      <c r="F343" s="94" t="str">
        <f t="shared" si="37"/>
        <v>K10</v>
      </c>
      <c r="G343" s="85" t="str">
        <f t="shared" si="38"/>
        <v>竹村　治</v>
      </c>
      <c r="H343" s="119" t="s">
        <v>832</v>
      </c>
      <c r="I343" s="119" t="s">
        <v>303</v>
      </c>
      <c r="J343" s="141">
        <v>1961</v>
      </c>
      <c r="K343" s="110">
        <f t="shared" si="39"/>
        <v>52</v>
      </c>
      <c r="L343" s="94" t="str">
        <f t="shared" si="36"/>
        <v>OK</v>
      </c>
      <c r="M343" s="85" t="s">
        <v>869</v>
      </c>
      <c r="N343" s="89"/>
      <c r="O343" s="89"/>
      <c r="P343" s="89"/>
      <c r="Q343" s="89"/>
    </row>
    <row r="344" spans="1:17" ht="13.5">
      <c r="A344" s="85" t="s">
        <v>1862</v>
      </c>
      <c r="B344" s="178" t="s">
        <v>736</v>
      </c>
      <c r="C344" s="170" t="s">
        <v>872</v>
      </c>
      <c r="D344" s="85" t="s">
        <v>831</v>
      </c>
      <c r="F344" s="94" t="str">
        <f t="shared" si="37"/>
        <v>K11</v>
      </c>
      <c r="G344" s="85" t="str">
        <f t="shared" si="38"/>
        <v>坪田真嘉</v>
      </c>
      <c r="H344" s="119" t="s">
        <v>832</v>
      </c>
      <c r="I344" s="119" t="s">
        <v>303</v>
      </c>
      <c r="J344" s="141">
        <v>1976</v>
      </c>
      <c r="K344" s="110">
        <f t="shared" si="39"/>
        <v>37</v>
      </c>
      <c r="L344" s="94" t="str">
        <f t="shared" si="36"/>
        <v>OK</v>
      </c>
      <c r="M344" s="122" t="s">
        <v>431</v>
      </c>
      <c r="N344" s="89"/>
      <c r="O344" s="89"/>
      <c r="P344" s="89"/>
      <c r="Q344" s="89"/>
    </row>
    <row r="345" spans="1:17" ht="13.5">
      <c r="A345" s="85" t="s">
        <v>1863</v>
      </c>
      <c r="B345" s="178" t="s">
        <v>1864</v>
      </c>
      <c r="C345" s="170" t="s">
        <v>1865</v>
      </c>
      <c r="D345" s="85" t="s">
        <v>831</v>
      </c>
      <c r="F345" s="94" t="str">
        <f t="shared" si="37"/>
        <v>K12</v>
      </c>
      <c r="G345" s="85" t="str">
        <f t="shared" si="38"/>
        <v>寺川義廣</v>
      </c>
      <c r="H345" s="119" t="s">
        <v>832</v>
      </c>
      <c r="I345" s="119" t="s">
        <v>303</v>
      </c>
      <c r="J345" s="141">
        <v>1956</v>
      </c>
      <c r="K345" s="110">
        <f t="shared" si="39"/>
        <v>57</v>
      </c>
      <c r="L345" s="94" t="str">
        <f t="shared" si="36"/>
        <v>OK</v>
      </c>
      <c r="M345" s="122" t="s">
        <v>431</v>
      </c>
      <c r="N345" s="89"/>
      <c r="O345" s="89"/>
      <c r="P345" s="89"/>
      <c r="Q345" s="89"/>
    </row>
    <row r="346" spans="1:17" ht="13.5">
      <c r="A346" s="85" t="s">
        <v>1866</v>
      </c>
      <c r="B346" s="178" t="s">
        <v>874</v>
      </c>
      <c r="C346" s="170" t="s">
        <v>875</v>
      </c>
      <c r="D346" s="85" t="s">
        <v>831</v>
      </c>
      <c r="F346" s="94" t="str">
        <f t="shared" si="37"/>
        <v>K13</v>
      </c>
      <c r="G346" s="85" t="str">
        <f t="shared" si="38"/>
        <v>永里裕次</v>
      </c>
      <c r="H346" s="119" t="s">
        <v>832</v>
      </c>
      <c r="I346" s="119" t="s">
        <v>303</v>
      </c>
      <c r="J346" s="141">
        <v>1979</v>
      </c>
      <c r="K346" s="110">
        <f t="shared" si="39"/>
        <v>34</v>
      </c>
      <c r="L346" s="94" t="str">
        <f t="shared" si="36"/>
        <v>OK</v>
      </c>
      <c r="M346" s="85" t="s">
        <v>876</v>
      </c>
      <c r="N346" s="89"/>
      <c r="O346" s="89"/>
      <c r="P346" s="89"/>
      <c r="Q346" s="89"/>
    </row>
    <row r="347" spans="1:17" ht="13.5">
      <c r="A347" s="85" t="s">
        <v>1867</v>
      </c>
      <c r="B347" s="178" t="s">
        <v>317</v>
      </c>
      <c r="C347" s="170" t="s">
        <v>883</v>
      </c>
      <c r="D347" s="85" t="s">
        <v>831</v>
      </c>
      <c r="F347" s="94" t="str">
        <f t="shared" si="37"/>
        <v>K14</v>
      </c>
      <c r="G347" s="85" t="str">
        <f t="shared" si="38"/>
        <v>中村喜彦</v>
      </c>
      <c r="H347" s="119" t="s">
        <v>832</v>
      </c>
      <c r="I347" s="119" t="s">
        <v>303</v>
      </c>
      <c r="J347" s="141">
        <v>1957</v>
      </c>
      <c r="K347" s="110">
        <f t="shared" si="39"/>
        <v>56</v>
      </c>
      <c r="L347" s="94" t="str">
        <f t="shared" si="36"/>
        <v>OK</v>
      </c>
      <c r="M347" s="122" t="s">
        <v>431</v>
      </c>
      <c r="N347" s="89"/>
      <c r="O347" s="89"/>
      <c r="P347" s="89"/>
      <c r="Q347" s="89"/>
    </row>
    <row r="348" spans="1:17" ht="13.5">
      <c r="A348" s="85" t="s">
        <v>1868</v>
      </c>
      <c r="B348" s="178" t="s">
        <v>317</v>
      </c>
      <c r="C348" s="170" t="s">
        <v>885</v>
      </c>
      <c r="D348" s="85" t="s">
        <v>831</v>
      </c>
      <c r="F348" s="94" t="str">
        <f t="shared" si="37"/>
        <v>K15</v>
      </c>
      <c r="G348" s="85" t="str">
        <f t="shared" si="38"/>
        <v>中村浩之</v>
      </c>
      <c r="H348" s="119" t="s">
        <v>832</v>
      </c>
      <c r="I348" s="119" t="s">
        <v>303</v>
      </c>
      <c r="J348" s="141">
        <v>1981</v>
      </c>
      <c r="K348" s="110">
        <f t="shared" si="39"/>
        <v>32</v>
      </c>
      <c r="L348" s="94" t="str">
        <f t="shared" si="36"/>
        <v>OK</v>
      </c>
      <c r="M348" s="122" t="s">
        <v>431</v>
      </c>
      <c r="N348" s="89"/>
      <c r="O348" s="89"/>
      <c r="P348" s="89"/>
      <c r="Q348" s="89"/>
    </row>
    <row r="349" spans="1:17" ht="13.5">
      <c r="A349" s="85" t="s">
        <v>1869</v>
      </c>
      <c r="B349" s="178" t="s">
        <v>1870</v>
      </c>
      <c r="C349" s="170" t="s">
        <v>759</v>
      </c>
      <c r="D349" s="85" t="s">
        <v>831</v>
      </c>
      <c r="F349" s="94" t="str">
        <f t="shared" si="37"/>
        <v>K16</v>
      </c>
      <c r="G349" s="85" t="str">
        <f t="shared" si="38"/>
        <v>中村　卓</v>
      </c>
      <c r="H349" s="119" t="s">
        <v>832</v>
      </c>
      <c r="I349" s="119" t="s">
        <v>303</v>
      </c>
      <c r="J349" s="141">
        <v>1982</v>
      </c>
      <c r="K349" s="110">
        <f t="shared" si="39"/>
        <v>31</v>
      </c>
      <c r="L349" s="94" t="str">
        <f t="shared" si="36"/>
        <v>OK</v>
      </c>
      <c r="M349" s="122" t="s">
        <v>431</v>
      </c>
      <c r="N349" s="89"/>
      <c r="O349" s="89"/>
      <c r="P349" s="89"/>
      <c r="Q349" s="89"/>
    </row>
    <row r="350" spans="1:17" ht="13.5">
      <c r="A350" s="85" t="s">
        <v>1871</v>
      </c>
      <c r="B350" s="178" t="s">
        <v>1872</v>
      </c>
      <c r="C350" s="170" t="s">
        <v>1873</v>
      </c>
      <c r="D350" s="85" t="s">
        <v>831</v>
      </c>
      <c r="F350" s="94" t="str">
        <f t="shared" si="37"/>
        <v>K17</v>
      </c>
      <c r="G350" s="85" t="str">
        <f t="shared" si="38"/>
        <v>疋田之宏</v>
      </c>
      <c r="H350" s="119" t="s">
        <v>832</v>
      </c>
      <c r="I350" s="119" t="s">
        <v>303</v>
      </c>
      <c r="J350" s="141">
        <v>1960</v>
      </c>
      <c r="K350" s="110">
        <f t="shared" si="39"/>
        <v>53</v>
      </c>
      <c r="L350" s="94" t="str">
        <f t="shared" si="36"/>
        <v>OK</v>
      </c>
      <c r="M350" s="122" t="s">
        <v>431</v>
      </c>
      <c r="N350" s="89"/>
      <c r="O350" s="89"/>
      <c r="P350" s="89"/>
      <c r="Q350" s="89"/>
    </row>
    <row r="351" spans="1:17" ht="13.5">
      <c r="A351" s="85" t="s">
        <v>1874</v>
      </c>
      <c r="B351" s="178" t="s">
        <v>1875</v>
      </c>
      <c r="C351" s="170" t="s">
        <v>1876</v>
      </c>
      <c r="D351" s="85" t="s">
        <v>831</v>
      </c>
      <c r="F351" s="94" t="str">
        <f t="shared" si="37"/>
        <v>K18</v>
      </c>
      <c r="G351" s="85" t="str">
        <f t="shared" si="38"/>
        <v>見並耕介</v>
      </c>
      <c r="H351" s="119" t="s">
        <v>832</v>
      </c>
      <c r="I351" s="119" t="s">
        <v>303</v>
      </c>
      <c r="J351" s="141">
        <v>1985</v>
      </c>
      <c r="K351" s="110">
        <f t="shared" si="39"/>
        <v>28</v>
      </c>
      <c r="L351" s="94" t="str">
        <f t="shared" si="36"/>
        <v>OK</v>
      </c>
      <c r="M351" s="122" t="s">
        <v>431</v>
      </c>
      <c r="N351" s="89"/>
      <c r="O351" s="89"/>
      <c r="P351" s="89"/>
      <c r="Q351" s="89"/>
    </row>
    <row r="352" spans="1:17" ht="13.5">
      <c r="A352" s="85" t="s">
        <v>1877</v>
      </c>
      <c r="B352" s="178" t="s">
        <v>890</v>
      </c>
      <c r="C352" s="170" t="s">
        <v>891</v>
      </c>
      <c r="D352" s="85" t="s">
        <v>831</v>
      </c>
      <c r="F352" s="94" t="str">
        <f t="shared" si="37"/>
        <v>K19</v>
      </c>
      <c r="G352" s="85" t="str">
        <f t="shared" si="38"/>
        <v>宮嶋利行</v>
      </c>
      <c r="H352" s="119" t="s">
        <v>832</v>
      </c>
      <c r="I352" s="119" t="s">
        <v>303</v>
      </c>
      <c r="J352" s="141">
        <v>1961</v>
      </c>
      <c r="K352" s="110">
        <f t="shared" si="39"/>
        <v>52</v>
      </c>
      <c r="L352" s="94" t="str">
        <f t="shared" si="36"/>
        <v>OK</v>
      </c>
      <c r="M352" s="85" t="s">
        <v>336</v>
      </c>
      <c r="N352" s="89"/>
      <c r="O352" s="89"/>
      <c r="P352" s="89"/>
      <c r="Q352" s="89"/>
    </row>
    <row r="353" spans="1:17" ht="13.5">
      <c r="A353" s="85" t="s">
        <v>1878</v>
      </c>
      <c r="B353" s="178" t="s">
        <v>893</v>
      </c>
      <c r="C353" s="170" t="s">
        <v>894</v>
      </c>
      <c r="D353" s="85" t="s">
        <v>831</v>
      </c>
      <c r="F353" s="94" t="str">
        <f t="shared" si="37"/>
        <v>K20</v>
      </c>
      <c r="G353" s="85" t="str">
        <f t="shared" si="38"/>
        <v>山口直彦</v>
      </c>
      <c r="H353" s="119" t="s">
        <v>832</v>
      </c>
      <c r="I353" s="119" t="s">
        <v>303</v>
      </c>
      <c r="J353" s="141">
        <v>1986</v>
      </c>
      <c r="K353" s="110">
        <f t="shared" si="39"/>
        <v>27</v>
      </c>
      <c r="L353" s="94" t="str">
        <f t="shared" si="36"/>
        <v>OK</v>
      </c>
      <c r="M353" s="122" t="s">
        <v>431</v>
      </c>
      <c r="N353" s="89"/>
      <c r="O353" s="89"/>
      <c r="P353" s="89"/>
      <c r="Q353" s="89"/>
    </row>
    <row r="354" spans="1:17" ht="13.5">
      <c r="A354" s="85" t="s">
        <v>1879</v>
      </c>
      <c r="B354" s="178" t="s">
        <v>893</v>
      </c>
      <c r="C354" s="170" t="s">
        <v>896</v>
      </c>
      <c r="D354" s="85" t="s">
        <v>831</v>
      </c>
      <c r="F354" s="94" t="str">
        <f t="shared" si="37"/>
        <v>K21</v>
      </c>
      <c r="G354" s="85" t="str">
        <f t="shared" si="38"/>
        <v>山口真彦</v>
      </c>
      <c r="H354" s="119" t="s">
        <v>832</v>
      </c>
      <c r="I354" s="119" t="s">
        <v>303</v>
      </c>
      <c r="J354" s="141">
        <v>1988</v>
      </c>
      <c r="K354" s="110">
        <f t="shared" si="39"/>
        <v>25</v>
      </c>
      <c r="L354" s="94" t="str">
        <f t="shared" si="36"/>
        <v>OK</v>
      </c>
      <c r="M354" s="122" t="s">
        <v>431</v>
      </c>
      <c r="N354" s="89"/>
      <c r="O354" s="89"/>
      <c r="P354" s="89"/>
      <c r="Q354" s="89"/>
    </row>
    <row r="355" spans="1:17" ht="13.5">
      <c r="A355" s="85" t="s">
        <v>1880</v>
      </c>
      <c r="B355" s="178" t="s">
        <v>105</v>
      </c>
      <c r="C355" s="170" t="s">
        <v>1091</v>
      </c>
      <c r="D355" s="85" t="s">
        <v>831</v>
      </c>
      <c r="F355" s="94" t="str">
        <f t="shared" si="37"/>
        <v>K22</v>
      </c>
      <c r="G355" s="85" t="str">
        <f t="shared" si="38"/>
        <v>山田直八</v>
      </c>
      <c r="H355" s="119" t="s">
        <v>832</v>
      </c>
      <c r="I355" s="119" t="s">
        <v>303</v>
      </c>
      <c r="J355" s="141">
        <v>1972</v>
      </c>
      <c r="K355" s="110">
        <f t="shared" si="39"/>
        <v>41</v>
      </c>
      <c r="L355" s="94" t="str">
        <f aca="true" t="shared" si="40" ref="L355:L391">IF(G355="","",IF(COUNTIF($G$3:$G$613,G355)&gt;1,"2重登録","OK"))</f>
        <v>OK</v>
      </c>
      <c r="M355" s="85" t="s">
        <v>687</v>
      </c>
      <c r="N355" s="89"/>
      <c r="O355" s="89"/>
      <c r="P355" s="89"/>
      <c r="Q355" s="89"/>
    </row>
    <row r="356" spans="1:17" ht="13.5">
      <c r="A356" s="85" t="s">
        <v>1881</v>
      </c>
      <c r="B356" s="178" t="s">
        <v>433</v>
      </c>
      <c r="C356" s="170" t="s">
        <v>1882</v>
      </c>
      <c r="D356" s="85" t="s">
        <v>831</v>
      </c>
      <c r="F356" s="94" t="str">
        <f t="shared" si="37"/>
        <v>K23</v>
      </c>
      <c r="G356" s="85" t="str">
        <f t="shared" si="38"/>
        <v>山本修平</v>
      </c>
      <c r="H356" s="119" t="s">
        <v>832</v>
      </c>
      <c r="I356" s="119" t="s">
        <v>328</v>
      </c>
      <c r="J356" s="141">
        <v>1978</v>
      </c>
      <c r="K356" s="110">
        <f t="shared" si="39"/>
        <v>35</v>
      </c>
      <c r="L356" s="94" t="str">
        <f t="shared" si="40"/>
        <v>OK</v>
      </c>
      <c r="M356" s="122" t="s">
        <v>431</v>
      </c>
      <c r="N356" s="89"/>
      <c r="O356" s="89"/>
      <c r="P356" s="89"/>
      <c r="Q356" s="89"/>
    </row>
    <row r="357" spans="1:17" ht="13.5">
      <c r="A357" s="85" t="s">
        <v>1883</v>
      </c>
      <c r="B357" s="157" t="s">
        <v>1884</v>
      </c>
      <c r="C357" s="157" t="s">
        <v>1885</v>
      </c>
      <c r="D357" s="85" t="s">
        <v>831</v>
      </c>
      <c r="F357" s="94" t="str">
        <f t="shared" si="37"/>
        <v>K24</v>
      </c>
      <c r="G357" s="85" t="str">
        <f t="shared" si="38"/>
        <v>浅野木奈子</v>
      </c>
      <c r="H357" s="119" t="s">
        <v>832</v>
      </c>
      <c r="I357" s="119" t="s">
        <v>328</v>
      </c>
      <c r="J357" s="141">
        <v>1969</v>
      </c>
      <c r="K357" s="110">
        <f t="shared" si="39"/>
        <v>44</v>
      </c>
      <c r="L357" s="94" t="str">
        <f t="shared" si="40"/>
        <v>OK</v>
      </c>
      <c r="M357" s="85" t="s">
        <v>1886</v>
      </c>
      <c r="N357" s="89"/>
      <c r="O357" s="89"/>
      <c r="P357" s="89"/>
      <c r="Q357" s="89"/>
    </row>
    <row r="358" spans="1:17" ht="13.5">
      <c r="A358" s="85" t="s">
        <v>1887</v>
      </c>
      <c r="B358" s="180" t="s">
        <v>902</v>
      </c>
      <c r="C358" s="174" t="s">
        <v>903</v>
      </c>
      <c r="D358" s="85" t="s">
        <v>831</v>
      </c>
      <c r="F358" s="94" t="str">
        <f t="shared" si="37"/>
        <v>K25</v>
      </c>
      <c r="G358" s="85" t="str">
        <f t="shared" si="38"/>
        <v>石原はる美</v>
      </c>
      <c r="H358" s="119" t="s">
        <v>832</v>
      </c>
      <c r="I358" s="119" t="s">
        <v>328</v>
      </c>
      <c r="J358" s="141">
        <v>1964</v>
      </c>
      <c r="K358" s="110">
        <f t="shared" si="39"/>
        <v>49</v>
      </c>
      <c r="L358" s="94" t="str">
        <f t="shared" si="40"/>
        <v>OK</v>
      </c>
      <c r="M358" s="122" t="s">
        <v>431</v>
      </c>
      <c r="N358" s="89"/>
      <c r="O358" s="89"/>
      <c r="P358" s="89"/>
      <c r="Q358" s="89"/>
    </row>
    <row r="359" spans="1:17" ht="13.5">
      <c r="A359" s="85" t="s">
        <v>1888</v>
      </c>
      <c r="B359" s="181" t="s">
        <v>1889</v>
      </c>
      <c r="C359" s="162" t="s">
        <v>1890</v>
      </c>
      <c r="D359" s="85" t="s">
        <v>831</v>
      </c>
      <c r="F359" s="94" t="str">
        <f t="shared" si="37"/>
        <v>K26</v>
      </c>
      <c r="G359" s="85" t="str">
        <f t="shared" si="38"/>
        <v>伊東祐希子</v>
      </c>
      <c r="H359" s="119" t="s">
        <v>832</v>
      </c>
      <c r="I359" s="119" t="s">
        <v>328</v>
      </c>
      <c r="J359" s="86">
        <v>1980</v>
      </c>
      <c r="K359" s="110">
        <f t="shared" si="39"/>
        <v>33</v>
      </c>
      <c r="L359" s="94" t="str">
        <f t="shared" si="40"/>
        <v>OK</v>
      </c>
      <c r="M359" s="85" t="s">
        <v>876</v>
      </c>
      <c r="N359" s="89"/>
      <c r="O359" s="89"/>
      <c r="P359" s="89"/>
      <c r="Q359" s="89"/>
    </row>
    <row r="360" spans="1:17" ht="13.5">
      <c r="A360" s="85" t="s">
        <v>1891</v>
      </c>
      <c r="B360" s="181" t="s">
        <v>845</v>
      </c>
      <c r="C360" s="162" t="s">
        <v>913</v>
      </c>
      <c r="D360" s="85" t="s">
        <v>831</v>
      </c>
      <c r="F360" s="94" t="str">
        <f t="shared" si="37"/>
        <v>K27</v>
      </c>
      <c r="G360" s="85" t="str">
        <f t="shared" si="38"/>
        <v>小笠原容子</v>
      </c>
      <c r="H360" s="119" t="s">
        <v>832</v>
      </c>
      <c r="I360" s="119" t="s">
        <v>328</v>
      </c>
      <c r="J360" s="141">
        <v>1964</v>
      </c>
      <c r="K360" s="110">
        <f t="shared" si="39"/>
        <v>49</v>
      </c>
      <c r="L360" s="94" t="str">
        <f t="shared" si="40"/>
        <v>OK</v>
      </c>
      <c r="M360" s="122" t="s">
        <v>431</v>
      </c>
      <c r="N360" s="89"/>
      <c r="O360" s="89"/>
      <c r="P360" s="89"/>
      <c r="Q360" s="89"/>
    </row>
    <row r="361" spans="1:17" ht="13.5">
      <c r="A361" s="85" t="s">
        <v>1892</v>
      </c>
      <c r="B361" s="181" t="s">
        <v>915</v>
      </c>
      <c r="C361" s="162" t="s">
        <v>916</v>
      </c>
      <c r="D361" s="85" t="s">
        <v>831</v>
      </c>
      <c r="F361" s="94" t="str">
        <f t="shared" si="37"/>
        <v>K28</v>
      </c>
      <c r="G361" s="85" t="str">
        <f t="shared" si="38"/>
        <v>梶木和子</v>
      </c>
      <c r="H361" s="119" t="s">
        <v>832</v>
      </c>
      <c r="I361" s="119" t="s">
        <v>328</v>
      </c>
      <c r="J361" s="141">
        <v>1960</v>
      </c>
      <c r="K361" s="110">
        <f t="shared" si="39"/>
        <v>53</v>
      </c>
      <c r="L361" s="94" t="str">
        <f t="shared" si="40"/>
        <v>OK</v>
      </c>
      <c r="M361" s="85" t="s">
        <v>304</v>
      </c>
      <c r="N361" s="89"/>
      <c r="O361" s="89"/>
      <c r="P361" s="89"/>
      <c r="Q361" s="89"/>
    </row>
    <row r="362" spans="1:17" ht="13.5">
      <c r="A362" s="85" t="s">
        <v>1893</v>
      </c>
      <c r="B362" s="181" t="s">
        <v>536</v>
      </c>
      <c r="C362" s="162" t="s">
        <v>920</v>
      </c>
      <c r="D362" s="85" t="s">
        <v>831</v>
      </c>
      <c r="F362" s="94" t="str">
        <f t="shared" si="37"/>
        <v>K29</v>
      </c>
      <c r="G362" s="85" t="str">
        <f t="shared" si="38"/>
        <v>田中和枝</v>
      </c>
      <c r="H362" s="119" t="s">
        <v>832</v>
      </c>
      <c r="I362" s="119" t="s">
        <v>328</v>
      </c>
      <c r="J362" s="141">
        <v>1965</v>
      </c>
      <c r="K362" s="110">
        <f t="shared" si="39"/>
        <v>48</v>
      </c>
      <c r="L362" s="94" t="str">
        <f t="shared" si="40"/>
        <v>OK</v>
      </c>
      <c r="M362" s="122" t="s">
        <v>431</v>
      </c>
      <c r="N362" s="89"/>
      <c r="O362" s="89"/>
      <c r="P362" s="89"/>
      <c r="Q362" s="89"/>
    </row>
    <row r="363" spans="1:17" ht="13.5">
      <c r="A363" s="85" t="s">
        <v>1894</v>
      </c>
      <c r="B363" s="181" t="s">
        <v>1895</v>
      </c>
      <c r="C363" s="162" t="s">
        <v>1896</v>
      </c>
      <c r="D363" s="85" t="s">
        <v>831</v>
      </c>
      <c r="F363" s="94" t="str">
        <f t="shared" si="37"/>
        <v>K30</v>
      </c>
      <c r="G363" s="85" t="str">
        <f t="shared" si="38"/>
        <v>谷　寿子</v>
      </c>
      <c r="H363" s="119" t="s">
        <v>832</v>
      </c>
      <c r="I363" s="119" t="s">
        <v>328</v>
      </c>
      <c r="J363" s="141">
        <v>1960</v>
      </c>
      <c r="K363" s="110">
        <f t="shared" si="39"/>
        <v>53</v>
      </c>
      <c r="L363" s="94" t="str">
        <f t="shared" si="40"/>
        <v>OK</v>
      </c>
      <c r="M363" s="122" t="s">
        <v>431</v>
      </c>
      <c r="N363" s="89"/>
      <c r="O363" s="89"/>
      <c r="P363" s="89"/>
      <c r="Q363" s="89"/>
    </row>
    <row r="364" spans="1:17" ht="13.5">
      <c r="A364" s="85" t="s">
        <v>1897</v>
      </c>
      <c r="B364" s="181" t="s">
        <v>925</v>
      </c>
      <c r="C364" s="162" t="s">
        <v>926</v>
      </c>
      <c r="D364" s="85" t="s">
        <v>831</v>
      </c>
      <c r="F364" s="94" t="str">
        <f t="shared" si="37"/>
        <v>K31</v>
      </c>
      <c r="G364" s="85" t="str">
        <f t="shared" si="38"/>
        <v>永松貴子</v>
      </c>
      <c r="H364" s="119" t="s">
        <v>832</v>
      </c>
      <c r="I364" s="119" t="s">
        <v>328</v>
      </c>
      <c r="J364" s="141">
        <v>1962</v>
      </c>
      <c r="K364" s="110">
        <f t="shared" si="39"/>
        <v>51</v>
      </c>
      <c r="L364" s="94" t="str">
        <f t="shared" si="40"/>
        <v>OK</v>
      </c>
      <c r="M364" s="85" t="s">
        <v>304</v>
      </c>
      <c r="N364" s="89"/>
      <c r="O364" s="89"/>
      <c r="P364" s="89"/>
      <c r="Q364" s="89"/>
    </row>
    <row r="365" spans="1:17" ht="13.5">
      <c r="A365" s="85" t="s">
        <v>1898</v>
      </c>
      <c r="B365" s="181" t="s">
        <v>927</v>
      </c>
      <c r="C365" s="162" t="s">
        <v>928</v>
      </c>
      <c r="D365" s="85" t="s">
        <v>831</v>
      </c>
      <c r="F365" s="94" t="str">
        <f t="shared" si="37"/>
        <v>K32</v>
      </c>
      <c r="G365" s="85" t="str">
        <f t="shared" si="38"/>
        <v>福永裕美</v>
      </c>
      <c r="H365" s="119" t="s">
        <v>832</v>
      </c>
      <c r="I365" s="119" t="s">
        <v>328</v>
      </c>
      <c r="J365" s="141">
        <v>1963</v>
      </c>
      <c r="K365" s="110">
        <f t="shared" si="39"/>
        <v>50</v>
      </c>
      <c r="L365" s="94" t="str">
        <f t="shared" si="40"/>
        <v>OK</v>
      </c>
      <c r="M365" s="122" t="s">
        <v>431</v>
      </c>
      <c r="N365" s="89"/>
      <c r="O365" s="89"/>
      <c r="P365" s="89"/>
      <c r="Q365" s="89"/>
    </row>
    <row r="366" spans="1:17" ht="13.5">
      <c r="A366" s="85" t="s">
        <v>1899</v>
      </c>
      <c r="B366" s="181" t="s">
        <v>105</v>
      </c>
      <c r="C366" s="162" t="s">
        <v>1900</v>
      </c>
      <c r="D366" s="85" t="s">
        <v>831</v>
      </c>
      <c r="F366" s="94" t="str">
        <f t="shared" si="37"/>
        <v>K33</v>
      </c>
      <c r="G366" s="85" t="str">
        <f t="shared" si="38"/>
        <v>山田昌枝</v>
      </c>
      <c r="H366" s="119" t="s">
        <v>832</v>
      </c>
      <c r="I366" s="119" t="s">
        <v>328</v>
      </c>
      <c r="J366" s="141">
        <v>1972</v>
      </c>
      <c r="K366" s="110">
        <f t="shared" si="39"/>
        <v>41</v>
      </c>
      <c r="L366" s="94" t="str">
        <f t="shared" si="40"/>
        <v>OK</v>
      </c>
      <c r="M366" s="85" t="s">
        <v>687</v>
      </c>
      <c r="N366" s="89"/>
      <c r="O366" s="89"/>
      <c r="P366" s="89"/>
      <c r="Q366" s="89"/>
    </row>
    <row r="367" spans="1:17" ht="13.5">
      <c r="A367" s="85" t="s">
        <v>1901</v>
      </c>
      <c r="B367" s="122" t="s">
        <v>893</v>
      </c>
      <c r="C367" s="122" t="s">
        <v>933</v>
      </c>
      <c r="D367" s="85" t="s">
        <v>831</v>
      </c>
      <c r="F367" s="94" t="str">
        <f t="shared" si="37"/>
        <v>K34</v>
      </c>
      <c r="G367" s="85" t="str">
        <f t="shared" si="38"/>
        <v>山口美由希</v>
      </c>
      <c r="H367" s="119" t="s">
        <v>832</v>
      </c>
      <c r="I367" s="119" t="s">
        <v>328</v>
      </c>
      <c r="J367" s="86">
        <v>1989</v>
      </c>
      <c r="K367" s="86">
        <f t="shared" si="39"/>
        <v>24</v>
      </c>
      <c r="L367" s="94" t="str">
        <f t="shared" si="40"/>
        <v>OK</v>
      </c>
      <c r="M367" s="122" t="s">
        <v>431</v>
      </c>
      <c r="N367" s="89"/>
      <c r="O367" s="89"/>
      <c r="P367" s="89"/>
      <c r="Q367" s="89"/>
    </row>
    <row r="368" spans="1:17" ht="13.5">
      <c r="A368" s="85" t="s">
        <v>1902</v>
      </c>
      <c r="B368" s="122" t="s">
        <v>1020</v>
      </c>
      <c r="C368" s="122" t="s">
        <v>1021</v>
      </c>
      <c r="D368" s="85" t="s">
        <v>831</v>
      </c>
      <c r="F368" s="94" t="str">
        <f t="shared" si="37"/>
        <v>K35</v>
      </c>
      <c r="G368" s="85" t="str">
        <f t="shared" si="38"/>
        <v>村田朋子</v>
      </c>
      <c r="H368" s="119" t="s">
        <v>832</v>
      </c>
      <c r="I368" s="119" t="s">
        <v>328</v>
      </c>
      <c r="J368" s="86">
        <v>1959</v>
      </c>
      <c r="K368" s="86">
        <f t="shared" si="39"/>
        <v>54</v>
      </c>
      <c r="L368" s="94" t="str">
        <f t="shared" si="40"/>
        <v>OK</v>
      </c>
      <c r="M368" s="122" t="s">
        <v>431</v>
      </c>
      <c r="N368" s="89"/>
      <c r="O368" s="89"/>
      <c r="P368" s="89"/>
      <c r="Q368" s="89"/>
    </row>
    <row r="369" spans="2:17" ht="13.5">
      <c r="B369" s="182"/>
      <c r="C369" s="182"/>
      <c r="D369" s="89"/>
      <c r="E369" s="89"/>
      <c r="F369" s="94"/>
      <c r="H369" s="183"/>
      <c r="I369" s="183"/>
      <c r="J369" s="176"/>
      <c r="K369" s="176"/>
      <c r="L369" s="94">
        <f t="shared" si="40"/>
      </c>
      <c r="N369" s="89"/>
      <c r="O369" s="89"/>
      <c r="P369" s="89"/>
      <c r="Q369" s="89"/>
    </row>
    <row r="370" spans="1:17" ht="13.5">
      <c r="A370" s="89"/>
      <c r="B370" s="89"/>
      <c r="C370" s="89"/>
      <c r="D370" s="89"/>
      <c r="E370" s="89"/>
      <c r="F370" s="94"/>
      <c r="H370" s="183"/>
      <c r="I370" s="183"/>
      <c r="J370" s="176"/>
      <c r="K370" s="176"/>
      <c r="L370" s="94">
        <f t="shared" si="40"/>
      </c>
      <c r="N370" s="89"/>
      <c r="O370" s="89"/>
      <c r="P370" s="89"/>
      <c r="Q370" s="89"/>
    </row>
    <row r="371" spans="1:17" ht="13.5">
      <c r="A371" s="89"/>
      <c r="B371" s="89"/>
      <c r="C371" s="89"/>
      <c r="D371" s="89"/>
      <c r="E371" s="89"/>
      <c r="F371" s="94"/>
      <c r="H371" s="183"/>
      <c r="I371" s="183"/>
      <c r="J371" s="176"/>
      <c r="K371" s="176"/>
      <c r="L371" s="94">
        <f t="shared" si="40"/>
      </c>
      <c r="N371" s="89"/>
      <c r="O371" s="89"/>
      <c r="P371" s="89"/>
      <c r="Q371" s="89"/>
    </row>
    <row r="372" spans="1:17" ht="13.5">
      <c r="A372" s="89"/>
      <c r="B372" s="89"/>
      <c r="C372" s="89"/>
      <c r="D372" s="89"/>
      <c r="E372" s="89"/>
      <c r="F372" s="94"/>
      <c r="H372" s="183"/>
      <c r="I372" s="183"/>
      <c r="J372" s="176"/>
      <c r="K372" s="176"/>
      <c r="L372" s="94">
        <f t="shared" si="40"/>
      </c>
      <c r="N372" s="89"/>
      <c r="O372" s="89"/>
      <c r="P372" s="89"/>
      <c r="Q372" s="89"/>
    </row>
    <row r="373" spans="1:17" ht="13.5">
      <c r="A373" s="89"/>
      <c r="B373" s="89"/>
      <c r="C373" s="89"/>
      <c r="D373" s="89"/>
      <c r="E373" s="89"/>
      <c r="F373" s="94"/>
      <c r="H373" s="183"/>
      <c r="I373" s="183"/>
      <c r="J373" s="176"/>
      <c r="K373" s="176"/>
      <c r="L373" s="94">
        <f t="shared" si="40"/>
      </c>
      <c r="N373" s="89"/>
      <c r="O373" s="89"/>
      <c r="P373" s="89"/>
      <c r="Q373" s="89"/>
    </row>
    <row r="374" spans="1:17" ht="13.5">
      <c r="A374" s="89"/>
      <c r="B374" s="89"/>
      <c r="C374" s="89"/>
      <c r="D374" s="89"/>
      <c r="E374" s="89"/>
      <c r="F374" s="94"/>
      <c r="H374" s="183"/>
      <c r="I374" s="183"/>
      <c r="J374" s="176"/>
      <c r="K374" s="176"/>
      <c r="L374" s="94">
        <f t="shared" si="40"/>
      </c>
      <c r="N374" s="89"/>
      <c r="O374" s="89"/>
      <c r="P374" s="89"/>
      <c r="Q374" s="89"/>
    </row>
    <row r="375" spans="1:17" ht="13.5">
      <c r="A375" s="89"/>
      <c r="B375" s="89"/>
      <c r="C375" s="89"/>
      <c r="D375" s="89"/>
      <c r="E375" s="89"/>
      <c r="F375" s="94"/>
      <c r="H375" s="183"/>
      <c r="I375" s="183"/>
      <c r="J375" s="176"/>
      <c r="K375" s="176"/>
      <c r="L375" s="94">
        <f t="shared" si="40"/>
      </c>
      <c r="N375" s="89"/>
      <c r="O375" s="89"/>
      <c r="P375" s="89"/>
      <c r="Q375" s="89"/>
    </row>
    <row r="376" spans="1:17" ht="13.5">
      <c r="A376" s="89"/>
      <c r="B376" s="89"/>
      <c r="C376" s="89"/>
      <c r="D376" s="89"/>
      <c r="E376" s="89"/>
      <c r="F376" s="94"/>
      <c r="H376" s="183"/>
      <c r="I376" s="183"/>
      <c r="J376" s="176"/>
      <c r="K376" s="176"/>
      <c r="L376" s="94">
        <f t="shared" si="40"/>
      </c>
      <c r="N376" s="89"/>
      <c r="O376" s="89"/>
      <c r="P376" s="89"/>
      <c r="Q376" s="89"/>
    </row>
    <row r="377" spans="1:17" ht="13.5">
      <c r="A377" s="89"/>
      <c r="B377" s="89"/>
      <c r="C377" s="89"/>
      <c r="D377" s="89"/>
      <c r="E377" s="89"/>
      <c r="F377" s="94"/>
      <c r="H377" s="183"/>
      <c r="I377" s="183"/>
      <c r="J377" s="176"/>
      <c r="K377" s="176"/>
      <c r="L377" s="94">
        <f t="shared" si="40"/>
      </c>
      <c r="N377" s="89"/>
      <c r="O377" s="89"/>
      <c r="P377" s="89"/>
      <c r="Q377" s="89"/>
    </row>
    <row r="378" spans="1:17" ht="13.5">
      <c r="A378" s="89"/>
      <c r="B378" s="89"/>
      <c r="C378" s="89"/>
      <c r="D378" s="89"/>
      <c r="E378" s="89"/>
      <c r="F378" s="94"/>
      <c r="H378" s="183"/>
      <c r="I378" s="183"/>
      <c r="J378" s="176"/>
      <c r="K378" s="176"/>
      <c r="L378" s="94">
        <f t="shared" si="40"/>
      </c>
      <c r="N378" s="89"/>
      <c r="O378" s="89"/>
      <c r="P378" s="89"/>
      <c r="Q378" s="89"/>
    </row>
    <row r="379" spans="1:17" ht="13.5">
      <c r="A379" s="89"/>
      <c r="B379" s="89"/>
      <c r="C379" s="89"/>
      <c r="D379" s="89"/>
      <c r="E379" s="89"/>
      <c r="F379" s="94"/>
      <c r="H379" s="183"/>
      <c r="I379" s="183"/>
      <c r="J379" s="176"/>
      <c r="K379" s="176"/>
      <c r="L379" s="94">
        <f t="shared" si="40"/>
      </c>
      <c r="N379" s="89"/>
      <c r="O379" s="89"/>
      <c r="P379" s="89"/>
      <c r="Q379" s="89"/>
    </row>
    <row r="380" spans="1:17" ht="13.5">
      <c r="A380" s="89"/>
      <c r="B380" s="89"/>
      <c r="C380" s="89"/>
      <c r="D380" s="89"/>
      <c r="E380" s="89"/>
      <c r="F380" s="94"/>
      <c r="H380" s="183"/>
      <c r="I380" s="183"/>
      <c r="J380" s="176"/>
      <c r="K380" s="176"/>
      <c r="L380" s="94">
        <f t="shared" si="40"/>
      </c>
      <c r="N380" s="89"/>
      <c r="O380" s="89"/>
      <c r="P380" s="89"/>
      <c r="Q380" s="89"/>
    </row>
    <row r="381" spans="1:17" ht="13.5">
      <c r="A381" s="89"/>
      <c r="B381" s="89"/>
      <c r="C381" s="89"/>
      <c r="D381" s="89"/>
      <c r="E381" s="89"/>
      <c r="F381" s="94"/>
      <c r="H381" s="183"/>
      <c r="I381" s="183"/>
      <c r="J381" s="176"/>
      <c r="K381" s="176"/>
      <c r="L381" s="94">
        <f t="shared" si="40"/>
      </c>
      <c r="N381" s="89"/>
      <c r="O381" s="89"/>
      <c r="P381" s="89"/>
      <c r="Q381" s="89"/>
    </row>
    <row r="382" spans="1:17" ht="13.5">
      <c r="A382" s="89"/>
      <c r="B382" s="89"/>
      <c r="C382" s="89"/>
      <c r="D382" s="89"/>
      <c r="E382" s="89"/>
      <c r="F382" s="94"/>
      <c r="H382" s="183"/>
      <c r="I382" s="183"/>
      <c r="J382" s="176"/>
      <c r="K382" s="176"/>
      <c r="L382" s="94">
        <f t="shared" si="40"/>
      </c>
      <c r="N382" s="89"/>
      <c r="O382" s="89"/>
      <c r="P382" s="89"/>
      <c r="Q382" s="89"/>
    </row>
    <row r="383" spans="1:17" ht="13.5">
      <c r="A383" s="89"/>
      <c r="B383" s="89"/>
      <c r="C383" s="89"/>
      <c r="D383" s="89"/>
      <c r="E383" s="89"/>
      <c r="F383" s="94"/>
      <c r="H383" s="183"/>
      <c r="I383" s="183"/>
      <c r="J383" s="176"/>
      <c r="K383" s="176"/>
      <c r="L383" s="94">
        <f t="shared" si="40"/>
      </c>
      <c r="N383" s="89"/>
      <c r="O383" s="89"/>
      <c r="P383" s="89"/>
      <c r="Q383" s="89"/>
    </row>
    <row r="384" spans="1:17" ht="13.5">
      <c r="A384" s="89"/>
      <c r="B384" s="89"/>
      <c r="C384" s="89"/>
      <c r="D384" s="89"/>
      <c r="E384" s="89"/>
      <c r="F384" s="94"/>
      <c r="H384" s="183"/>
      <c r="I384" s="183"/>
      <c r="J384" s="176"/>
      <c r="K384" s="176"/>
      <c r="L384" s="94">
        <f t="shared" si="40"/>
      </c>
      <c r="N384" s="89"/>
      <c r="O384" s="89"/>
      <c r="P384" s="89"/>
      <c r="Q384" s="89"/>
    </row>
    <row r="385" spans="1:17" ht="13.5">
      <c r="A385" s="89"/>
      <c r="B385" s="89"/>
      <c r="C385" s="89"/>
      <c r="D385" s="89"/>
      <c r="E385" s="89"/>
      <c r="F385" s="94"/>
      <c r="H385" s="183"/>
      <c r="I385" s="183"/>
      <c r="J385" s="176"/>
      <c r="K385" s="176"/>
      <c r="L385" s="94">
        <f t="shared" si="40"/>
      </c>
      <c r="N385" s="89"/>
      <c r="O385" s="89"/>
      <c r="P385" s="89"/>
      <c r="Q385" s="89"/>
    </row>
    <row r="386" spans="1:17" ht="13.5">
      <c r="A386" s="89"/>
      <c r="B386" s="89"/>
      <c r="C386" s="89"/>
      <c r="D386" s="89"/>
      <c r="E386" s="89"/>
      <c r="F386" s="94"/>
      <c r="H386" s="183"/>
      <c r="I386" s="183"/>
      <c r="J386" s="176"/>
      <c r="K386" s="176"/>
      <c r="L386" s="94">
        <f t="shared" si="40"/>
      </c>
      <c r="N386" s="89"/>
      <c r="O386" s="89"/>
      <c r="P386" s="89"/>
      <c r="Q386" s="89"/>
    </row>
    <row r="387" spans="1:17" ht="13.5">
      <c r="A387" s="89"/>
      <c r="B387" s="89"/>
      <c r="C387" s="89"/>
      <c r="D387" s="89"/>
      <c r="E387" s="89"/>
      <c r="F387" s="94"/>
      <c r="H387" s="183"/>
      <c r="I387" s="183"/>
      <c r="J387" s="176"/>
      <c r="K387" s="176"/>
      <c r="L387" s="94">
        <f t="shared" si="40"/>
      </c>
      <c r="N387" s="89"/>
      <c r="O387" s="89"/>
      <c r="P387" s="89"/>
      <c r="Q387" s="89"/>
    </row>
    <row r="388" spans="1:17" ht="13.5">
      <c r="A388" s="89"/>
      <c r="B388" s="89"/>
      <c r="C388" s="89"/>
      <c r="D388" s="89"/>
      <c r="E388" s="89"/>
      <c r="F388" s="94"/>
      <c r="H388" s="183"/>
      <c r="I388" s="183"/>
      <c r="J388" s="176"/>
      <c r="K388" s="176"/>
      <c r="L388" s="94">
        <f t="shared" si="40"/>
      </c>
      <c r="N388" s="89"/>
      <c r="O388" s="89"/>
      <c r="P388" s="89"/>
      <c r="Q388" s="89"/>
    </row>
    <row r="389" spans="1:17" ht="13.5">
      <c r="A389" s="89"/>
      <c r="B389" s="89"/>
      <c r="C389" s="89"/>
      <c r="D389" s="89"/>
      <c r="E389" s="89"/>
      <c r="F389" s="94"/>
      <c r="H389" s="183"/>
      <c r="I389" s="183"/>
      <c r="J389" s="176"/>
      <c r="K389" s="176"/>
      <c r="L389" s="94">
        <f t="shared" si="40"/>
      </c>
      <c r="N389" s="89"/>
      <c r="O389" s="89"/>
      <c r="P389" s="89"/>
      <c r="Q389" s="89"/>
    </row>
    <row r="390" spans="1:17" ht="13.5">
      <c r="A390" s="89"/>
      <c r="B390" s="89"/>
      <c r="C390" s="89"/>
      <c r="D390" s="89"/>
      <c r="E390" s="89"/>
      <c r="F390" s="94"/>
      <c r="H390" s="183"/>
      <c r="I390" s="183"/>
      <c r="J390" s="176"/>
      <c r="K390" s="176"/>
      <c r="L390" s="94">
        <f t="shared" si="40"/>
      </c>
      <c r="N390" s="89"/>
      <c r="O390" s="89"/>
      <c r="P390" s="89"/>
      <c r="Q390" s="89"/>
    </row>
    <row r="391" spans="1:17" ht="13.5">
      <c r="A391" s="89"/>
      <c r="B391" s="89"/>
      <c r="C391" s="89"/>
      <c r="D391" s="89"/>
      <c r="E391" s="89"/>
      <c r="F391" s="94"/>
      <c r="H391" s="183"/>
      <c r="I391" s="183"/>
      <c r="J391" s="176"/>
      <c r="K391" s="176"/>
      <c r="L391" s="94">
        <f t="shared" si="40"/>
      </c>
      <c r="N391" s="89"/>
      <c r="O391" s="89"/>
      <c r="P391" s="89"/>
      <c r="Q391" s="89"/>
    </row>
    <row r="392" spans="1:17" ht="13.5">
      <c r="A392" s="89"/>
      <c r="B392" s="89"/>
      <c r="C392" s="89"/>
      <c r="D392" s="89"/>
      <c r="E392" s="89"/>
      <c r="F392" s="94"/>
      <c r="H392" s="183"/>
      <c r="I392" s="183"/>
      <c r="J392" s="176"/>
      <c r="K392" s="176"/>
      <c r="L392" s="94"/>
      <c r="N392" s="89"/>
      <c r="O392" s="89"/>
      <c r="P392" s="89"/>
      <c r="Q392" s="89"/>
    </row>
    <row r="393" spans="1:17" ht="13.5">
      <c r="A393" s="89"/>
      <c r="B393" s="89"/>
      <c r="C393" s="89"/>
      <c r="D393" s="89"/>
      <c r="E393" s="89"/>
      <c r="F393" s="94"/>
      <c r="H393" s="183"/>
      <c r="I393" s="183"/>
      <c r="J393" s="176"/>
      <c r="K393" s="176"/>
      <c r="L393" s="94">
        <f>IF(G393="","",IF(COUNTIF($G$3:$G$613,G393)&gt;1,"2重登録","OK"))</f>
      </c>
      <c r="N393" s="89"/>
      <c r="O393" s="89"/>
      <c r="P393" s="89"/>
      <c r="Q393" s="89"/>
    </row>
    <row r="394" spans="1:17" ht="13.5">
      <c r="A394" s="89"/>
      <c r="B394" s="89"/>
      <c r="C394" s="89"/>
      <c r="D394" s="89"/>
      <c r="E394" s="89"/>
      <c r="F394" s="94"/>
      <c r="G394" s="85" t="s">
        <v>1390</v>
      </c>
      <c r="H394" s="85" t="s">
        <v>1391</v>
      </c>
      <c r="I394" s="119"/>
      <c r="J394" s="176"/>
      <c r="K394" s="176"/>
      <c r="L394" s="94"/>
      <c r="N394" s="89"/>
      <c r="O394" s="89"/>
      <c r="P394" s="89"/>
      <c r="Q394" s="89"/>
    </row>
    <row r="395" spans="1:17" ht="13.5">
      <c r="A395" s="89"/>
      <c r="B395" s="89"/>
      <c r="C395" s="89"/>
      <c r="D395" s="89"/>
      <c r="E395" s="89"/>
      <c r="F395" s="94"/>
      <c r="G395" s="90">
        <f>COUNTIF($M$397:$M$440,"東近江市")</f>
        <v>14</v>
      </c>
      <c r="H395" s="91">
        <f>(G395/RIGHT(F440,2))</f>
        <v>0.3181818181818182</v>
      </c>
      <c r="I395" s="119"/>
      <c r="J395" s="176"/>
      <c r="K395" s="176"/>
      <c r="L395" s="94"/>
      <c r="N395" s="89"/>
      <c r="O395" s="89"/>
      <c r="P395" s="89"/>
      <c r="Q395" s="89"/>
    </row>
    <row r="396" spans="2:17" ht="13.5">
      <c r="B396" s="115" t="s">
        <v>1903</v>
      </c>
      <c r="C396" s="115"/>
      <c r="D396" s="89"/>
      <c r="E396" s="89"/>
      <c r="F396" s="94">
        <f>A396</f>
        <v>0</v>
      </c>
      <c r="G396" s="85" t="str">
        <f aca="true" t="shared" si="41" ref="G396:G441">B396&amp;C396</f>
        <v>村田八日市</v>
      </c>
      <c r="I396" s="119"/>
      <c r="K396" s="110"/>
      <c r="L396" s="94"/>
      <c r="N396" s="89"/>
      <c r="O396" s="89"/>
      <c r="P396" s="89"/>
      <c r="Q396" s="89"/>
    </row>
    <row r="397" spans="1:17" s="84" customFormat="1" ht="13.5">
      <c r="A397" s="184" t="s">
        <v>1904</v>
      </c>
      <c r="B397" s="185" t="s">
        <v>938</v>
      </c>
      <c r="C397" s="185" t="s">
        <v>939</v>
      </c>
      <c r="D397" s="106" t="s">
        <v>1903</v>
      </c>
      <c r="F397" s="184" t="s">
        <v>1904</v>
      </c>
      <c r="G397" s="85" t="str">
        <f t="shared" si="41"/>
        <v>安久智之</v>
      </c>
      <c r="H397" s="106" t="s">
        <v>1903</v>
      </c>
      <c r="I397" s="84" t="s">
        <v>303</v>
      </c>
      <c r="J397" s="184">
        <v>1982</v>
      </c>
      <c r="K397" s="197">
        <f aca="true" t="shared" si="42" ref="K397:K441">IF(J397="","",(2013-J397))</f>
        <v>31</v>
      </c>
      <c r="L397" s="198" t="str">
        <f aca="true" t="shared" si="43" ref="L397:L432">IF(G397="","",IF(COUNTIF($G$3:$G$613,G397)&gt;1,"2重登録","OK"))</f>
        <v>OK</v>
      </c>
      <c r="M397" s="199" t="s">
        <v>431</v>
      </c>
      <c r="N397" s="200"/>
      <c r="O397" s="200"/>
      <c r="P397" s="200"/>
      <c r="Q397" s="200"/>
    </row>
    <row r="398" spans="1:17" s="84" customFormat="1" ht="13.5">
      <c r="A398" s="186" t="s">
        <v>1905</v>
      </c>
      <c r="B398" s="187" t="s">
        <v>809</v>
      </c>
      <c r="C398" s="187" t="s">
        <v>1906</v>
      </c>
      <c r="D398" s="106" t="s">
        <v>1903</v>
      </c>
      <c r="F398" s="186" t="s">
        <v>1905</v>
      </c>
      <c r="G398" s="85" t="str">
        <f t="shared" si="41"/>
        <v>伊藤弘将</v>
      </c>
      <c r="H398" s="106" t="s">
        <v>1903</v>
      </c>
      <c r="I398" s="84" t="s">
        <v>303</v>
      </c>
      <c r="J398" s="186">
        <v>1975</v>
      </c>
      <c r="K398" s="197">
        <f t="shared" si="42"/>
        <v>38</v>
      </c>
      <c r="L398" s="198" t="str">
        <f t="shared" si="43"/>
        <v>OK</v>
      </c>
      <c r="M398" s="201" t="s">
        <v>431</v>
      </c>
      <c r="N398" s="200"/>
      <c r="O398" s="200"/>
      <c r="P398" s="200"/>
      <c r="Q398" s="200"/>
    </row>
    <row r="399" spans="1:17" s="84" customFormat="1" ht="13.5">
      <c r="A399" s="186" t="s">
        <v>1907</v>
      </c>
      <c r="B399" s="187" t="s">
        <v>943</v>
      </c>
      <c r="C399" s="187" t="s">
        <v>944</v>
      </c>
      <c r="D399" s="106" t="s">
        <v>1903</v>
      </c>
      <c r="F399" s="186" t="s">
        <v>1907</v>
      </c>
      <c r="G399" s="85" t="str">
        <f t="shared" si="41"/>
        <v>稲泉　聡</v>
      </c>
      <c r="H399" s="106" t="s">
        <v>1903</v>
      </c>
      <c r="I399" s="84" t="s">
        <v>303</v>
      </c>
      <c r="J399" s="186">
        <v>1967</v>
      </c>
      <c r="K399" s="197">
        <f t="shared" si="42"/>
        <v>46</v>
      </c>
      <c r="L399" s="198" t="str">
        <f t="shared" si="43"/>
        <v>OK</v>
      </c>
      <c r="M399" s="186" t="s">
        <v>336</v>
      </c>
      <c r="N399" s="200"/>
      <c r="O399" s="200"/>
      <c r="P399" s="200"/>
      <c r="Q399" s="200"/>
    </row>
    <row r="400" spans="1:17" s="84" customFormat="1" ht="13.5">
      <c r="A400" s="186" t="s">
        <v>1908</v>
      </c>
      <c r="B400" s="187" t="s">
        <v>946</v>
      </c>
      <c r="C400" s="187" t="s">
        <v>947</v>
      </c>
      <c r="D400" s="106" t="s">
        <v>1903</v>
      </c>
      <c r="F400" s="186" t="s">
        <v>1908</v>
      </c>
      <c r="G400" s="85" t="str">
        <f t="shared" si="41"/>
        <v>岡川謙二</v>
      </c>
      <c r="H400" s="106" t="s">
        <v>1903</v>
      </c>
      <c r="I400" s="84" t="s">
        <v>303</v>
      </c>
      <c r="J400" s="186">
        <v>1967</v>
      </c>
      <c r="K400" s="197">
        <f t="shared" si="42"/>
        <v>46</v>
      </c>
      <c r="L400" s="198" t="str">
        <f t="shared" si="43"/>
        <v>OK</v>
      </c>
      <c r="M400" s="186" t="s">
        <v>336</v>
      </c>
      <c r="N400" s="200"/>
      <c r="O400" s="200"/>
      <c r="P400" s="200"/>
      <c r="Q400" s="200"/>
    </row>
    <row r="401" spans="1:17" s="84" customFormat="1" ht="13.5">
      <c r="A401" s="186" t="s">
        <v>1909</v>
      </c>
      <c r="B401" s="187" t="s">
        <v>710</v>
      </c>
      <c r="C401" s="187" t="s">
        <v>1910</v>
      </c>
      <c r="D401" s="106" t="s">
        <v>1903</v>
      </c>
      <c r="F401" s="186" t="s">
        <v>1909</v>
      </c>
      <c r="G401" s="85" t="str">
        <f t="shared" si="41"/>
        <v>岡田貴行</v>
      </c>
      <c r="H401" s="106" t="s">
        <v>1903</v>
      </c>
      <c r="I401" s="84" t="s">
        <v>303</v>
      </c>
      <c r="J401" s="186">
        <v>1983</v>
      </c>
      <c r="K401" s="197">
        <f t="shared" si="42"/>
        <v>30</v>
      </c>
      <c r="L401" s="198" t="str">
        <f t="shared" si="43"/>
        <v>OK</v>
      </c>
      <c r="M401" s="186" t="s">
        <v>336</v>
      </c>
      <c r="N401" s="200"/>
      <c r="O401" s="200"/>
      <c r="P401" s="200"/>
      <c r="Q401" s="200"/>
    </row>
    <row r="402" spans="1:17" s="84" customFormat="1" ht="13.5">
      <c r="A402" s="186" t="s">
        <v>1911</v>
      </c>
      <c r="B402" s="187" t="s">
        <v>978</v>
      </c>
      <c r="C402" s="187" t="s">
        <v>1912</v>
      </c>
      <c r="D402" s="106" t="s">
        <v>1903</v>
      </c>
      <c r="F402" s="186" t="s">
        <v>1911</v>
      </c>
      <c r="G402" s="85" t="str">
        <f t="shared" si="41"/>
        <v>河野浩一</v>
      </c>
      <c r="H402" s="106" t="s">
        <v>1903</v>
      </c>
      <c r="I402" s="84" t="s">
        <v>303</v>
      </c>
      <c r="J402" s="186">
        <v>1968</v>
      </c>
      <c r="K402" s="197">
        <f t="shared" si="42"/>
        <v>45</v>
      </c>
      <c r="L402" s="198" t="str">
        <f t="shared" si="43"/>
        <v>OK</v>
      </c>
      <c r="M402" s="201" t="s">
        <v>431</v>
      </c>
      <c r="N402" s="200"/>
      <c r="O402" s="200"/>
      <c r="P402" s="200"/>
      <c r="Q402" s="200"/>
    </row>
    <row r="403" spans="1:17" s="84" customFormat="1" ht="13.5">
      <c r="A403" s="186" t="s">
        <v>1913</v>
      </c>
      <c r="B403" s="187" t="s">
        <v>949</v>
      </c>
      <c r="C403" s="187" t="s">
        <v>950</v>
      </c>
      <c r="D403" s="106" t="s">
        <v>1903</v>
      </c>
      <c r="F403" s="186" t="s">
        <v>1913</v>
      </c>
      <c r="G403" s="85" t="str">
        <f t="shared" si="41"/>
        <v>児玉雅弘</v>
      </c>
      <c r="H403" s="106" t="s">
        <v>1903</v>
      </c>
      <c r="I403" s="84" t="s">
        <v>303</v>
      </c>
      <c r="J403" s="186">
        <v>1965</v>
      </c>
      <c r="K403" s="197">
        <f t="shared" si="42"/>
        <v>48</v>
      </c>
      <c r="L403" s="198" t="str">
        <f t="shared" si="43"/>
        <v>OK</v>
      </c>
      <c r="M403" s="186" t="s">
        <v>308</v>
      </c>
      <c r="N403" s="200"/>
      <c r="O403" s="200"/>
      <c r="P403" s="200"/>
      <c r="Q403" s="200"/>
    </row>
    <row r="404" spans="1:17" s="84" customFormat="1" ht="13.5">
      <c r="A404" s="186" t="s">
        <v>1914</v>
      </c>
      <c r="B404" s="187" t="s">
        <v>360</v>
      </c>
      <c r="C404" s="187" t="s">
        <v>1915</v>
      </c>
      <c r="D404" s="106" t="s">
        <v>1903</v>
      </c>
      <c r="F404" s="186" t="s">
        <v>1914</v>
      </c>
      <c r="G404" s="85" t="str">
        <f t="shared" si="41"/>
        <v>小林健夫</v>
      </c>
      <c r="H404" s="106" t="s">
        <v>1903</v>
      </c>
      <c r="I404" s="84" t="s">
        <v>303</v>
      </c>
      <c r="J404" s="186">
        <v>1975</v>
      </c>
      <c r="K404" s="197">
        <f t="shared" si="42"/>
        <v>38</v>
      </c>
      <c r="L404" s="198" t="str">
        <f t="shared" si="43"/>
        <v>OK</v>
      </c>
      <c r="M404" s="186" t="s">
        <v>336</v>
      </c>
      <c r="N404" s="200"/>
      <c r="O404" s="200"/>
      <c r="P404" s="200"/>
      <c r="Q404" s="200"/>
    </row>
    <row r="405" spans="1:17" s="84" customFormat="1" ht="13.5">
      <c r="A405" s="186" t="s">
        <v>1916</v>
      </c>
      <c r="B405" s="187" t="s">
        <v>1917</v>
      </c>
      <c r="C405" s="187" t="s">
        <v>1918</v>
      </c>
      <c r="D405" s="106" t="s">
        <v>1903</v>
      </c>
      <c r="F405" s="186" t="s">
        <v>1916</v>
      </c>
      <c r="G405" s="85" t="str">
        <f t="shared" si="41"/>
        <v>水戸賢吾</v>
      </c>
      <c r="H405" s="106" t="s">
        <v>1903</v>
      </c>
      <c r="I405" s="84" t="s">
        <v>303</v>
      </c>
      <c r="J405" s="186">
        <v>1983</v>
      </c>
      <c r="K405" s="197">
        <f t="shared" si="42"/>
        <v>30</v>
      </c>
      <c r="L405" s="198" t="str">
        <f t="shared" si="43"/>
        <v>OK</v>
      </c>
      <c r="M405" s="201" t="s">
        <v>431</v>
      </c>
      <c r="N405" s="200"/>
      <c r="O405" s="200"/>
      <c r="P405" s="200"/>
      <c r="Q405" s="200"/>
    </row>
    <row r="406" spans="1:17" s="84" customFormat="1" ht="13.5">
      <c r="A406" s="186" t="s">
        <v>1919</v>
      </c>
      <c r="B406" s="187" t="s">
        <v>5</v>
      </c>
      <c r="C406" s="187" t="s">
        <v>6</v>
      </c>
      <c r="D406" s="106" t="s">
        <v>1903</v>
      </c>
      <c r="F406" s="186" t="s">
        <v>1919</v>
      </c>
      <c r="G406" s="85" t="str">
        <f t="shared" si="41"/>
        <v>杉山邦夫</v>
      </c>
      <c r="H406" s="106" t="s">
        <v>1903</v>
      </c>
      <c r="I406" s="84" t="s">
        <v>303</v>
      </c>
      <c r="J406" s="186">
        <v>1950</v>
      </c>
      <c r="K406" s="197">
        <f t="shared" si="42"/>
        <v>63</v>
      </c>
      <c r="L406" s="198" t="str">
        <f t="shared" si="43"/>
        <v>OK</v>
      </c>
      <c r="M406" s="186" t="s">
        <v>866</v>
      </c>
      <c r="N406" s="200"/>
      <c r="O406" s="200"/>
      <c r="P406" s="200"/>
      <c r="Q406" s="200"/>
    </row>
    <row r="407" spans="1:17" s="84" customFormat="1" ht="13.5">
      <c r="A407" s="186" t="s">
        <v>1920</v>
      </c>
      <c r="B407" s="187" t="s">
        <v>954</v>
      </c>
      <c r="C407" s="187" t="s">
        <v>955</v>
      </c>
      <c r="D407" s="106" t="s">
        <v>1903</v>
      </c>
      <c r="F407" s="186" t="s">
        <v>1920</v>
      </c>
      <c r="G407" s="85" t="str">
        <f t="shared" si="41"/>
        <v>杉本龍平</v>
      </c>
      <c r="H407" s="106" t="s">
        <v>1903</v>
      </c>
      <c r="I407" s="84" t="s">
        <v>303</v>
      </c>
      <c r="J407" s="186">
        <v>1976</v>
      </c>
      <c r="K407" s="197">
        <f t="shared" si="42"/>
        <v>37</v>
      </c>
      <c r="L407" s="198" t="str">
        <f t="shared" si="43"/>
        <v>OK</v>
      </c>
      <c r="M407" s="186" t="s">
        <v>304</v>
      </c>
      <c r="N407" s="200"/>
      <c r="O407" s="200"/>
      <c r="P407" s="200"/>
      <c r="Q407" s="200"/>
    </row>
    <row r="408" spans="1:17" s="84" customFormat="1" ht="13.5">
      <c r="A408" s="186" t="s">
        <v>1921</v>
      </c>
      <c r="B408" s="187" t="s">
        <v>1922</v>
      </c>
      <c r="C408" s="187" t="s">
        <v>785</v>
      </c>
      <c r="D408" s="106" t="s">
        <v>1903</v>
      </c>
      <c r="F408" s="186" t="s">
        <v>1921</v>
      </c>
      <c r="G408" s="85" t="str">
        <f t="shared" si="41"/>
        <v>西内友也</v>
      </c>
      <c r="H408" s="106" t="s">
        <v>1903</v>
      </c>
      <c r="I408" s="84" t="s">
        <v>303</v>
      </c>
      <c r="J408" s="186">
        <v>1981</v>
      </c>
      <c r="K408" s="197">
        <f t="shared" si="42"/>
        <v>32</v>
      </c>
      <c r="L408" s="198" t="str">
        <f t="shared" si="43"/>
        <v>OK</v>
      </c>
      <c r="M408" s="186" t="s">
        <v>1923</v>
      </c>
      <c r="N408" s="200"/>
      <c r="O408" s="200"/>
      <c r="P408" s="200"/>
      <c r="Q408" s="200"/>
    </row>
    <row r="409" spans="1:17" s="84" customFormat="1" ht="13.5">
      <c r="A409" s="186" t="s">
        <v>1924</v>
      </c>
      <c r="B409" s="187" t="s">
        <v>1925</v>
      </c>
      <c r="C409" s="187" t="s">
        <v>1926</v>
      </c>
      <c r="D409" s="106" t="s">
        <v>1903</v>
      </c>
      <c r="F409" s="186" t="s">
        <v>1924</v>
      </c>
      <c r="G409" s="85" t="str">
        <f t="shared" si="41"/>
        <v>川原慎洋</v>
      </c>
      <c r="H409" s="106" t="s">
        <v>1903</v>
      </c>
      <c r="I409" s="84" t="s">
        <v>303</v>
      </c>
      <c r="J409" s="186">
        <v>1985</v>
      </c>
      <c r="K409" s="197">
        <f t="shared" si="42"/>
        <v>28</v>
      </c>
      <c r="L409" s="198" t="str">
        <f t="shared" si="43"/>
        <v>OK</v>
      </c>
      <c r="M409" s="186" t="s">
        <v>508</v>
      </c>
      <c r="N409" s="200"/>
      <c r="O409" s="200"/>
      <c r="P409" s="200"/>
      <c r="Q409" s="200"/>
    </row>
    <row r="410" spans="1:17" s="84" customFormat="1" ht="13.5">
      <c r="A410" s="186" t="s">
        <v>1927</v>
      </c>
      <c r="B410" s="187" t="s">
        <v>850</v>
      </c>
      <c r="C410" s="187" t="s">
        <v>956</v>
      </c>
      <c r="D410" s="106" t="s">
        <v>1903</v>
      </c>
      <c r="F410" s="186" t="s">
        <v>1927</v>
      </c>
      <c r="G410" s="85" t="str">
        <f t="shared" si="41"/>
        <v>川上英二</v>
      </c>
      <c r="H410" s="106" t="s">
        <v>1903</v>
      </c>
      <c r="I410" s="84" t="s">
        <v>303</v>
      </c>
      <c r="J410" s="186">
        <v>1963</v>
      </c>
      <c r="K410" s="197">
        <f t="shared" si="42"/>
        <v>50</v>
      </c>
      <c r="L410" s="198" t="str">
        <f t="shared" si="43"/>
        <v>OK</v>
      </c>
      <c r="M410" s="201" t="s">
        <v>431</v>
      </c>
      <c r="N410" s="200"/>
      <c r="O410" s="200"/>
      <c r="P410" s="200"/>
      <c r="Q410" s="200"/>
    </row>
    <row r="411" spans="1:17" s="84" customFormat="1" ht="13.5">
      <c r="A411" s="186" t="s">
        <v>1928</v>
      </c>
      <c r="B411" s="187" t="s">
        <v>958</v>
      </c>
      <c r="C411" s="187" t="s">
        <v>959</v>
      </c>
      <c r="D411" s="106" t="s">
        <v>1903</v>
      </c>
      <c r="F411" s="186" t="s">
        <v>1928</v>
      </c>
      <c r="G411" s="85" t="str">
        <f t="shared" si="41"/>
        <v>泉谷純也</v>
      </c>
      <c r="H411" s="106" t="s">
        <v>1903</v>
      </c>
      <c r="I411" s="84" t="s">
        <v>303</v>
      </c>
      <c r="J411" s="186">
        <v>1982</v>
      </c>
      <c r="K411" s="197">
        <f t="shared" si="42"/>
        <v>31</v>
      </c>
      <c r="L411" s="198" t="str">
        <f t="shared" si="43"/>
        <v>OK</v>
      </c>
      <c r="M411" s="201" t="s">
        <v>431</v>
      </c>
      <c r="N411" s="200"/>
      <c r="O411" s="200"/>
      <c r="P411" s="200"/>
      <c r="Q411" s="200"/>
    </row>
    <row r="412" spans="1:17" s="84" customFormat="1" ht="13.5">
      <c r="A412" s="186" t="s">
        <v>1929</v>
      </c>
      <c r="B412" s="187" t="s">
        <v>550</v>
      </c>
      <c r="C412" s="187" t="s">
        <v>961</v>
      </c>
      <c r="D412" s="106" t="s">
        <v>1903</v>
      </c>
      <c r="F412" s="186" t="s">
        <v>1929</v>
      </c>
      <c r="G412" s="85" t="str">
        <f t="shared" si="41"/>
        <v>浅田隆昭</v>
      </c>
      <c r="H412" s="106" t="s">
        <v>1903</v>
      </c>
      <c r="I412" s="84" t="s">
        <v>303</v>
      </c>
      <c r="J412" s="186">
        <v>1964</v>
      </c>
      <c r="K412" s="197">
        <f t="shared" si="42"/>
        <v>49</v>
      </c>
      <c r="L412" s="198" t="str">
        <f t="shared" si="43"/>
        <v>OK</v>
      </c>
      <c r="M412" s="186" t="s">
        <v>408</v>
      </c>
      <c r="N412" s="200"/>
      <c r="O412" s="200"/>
      <c r="P412" s="200"/>
      <c r="Q412" s="200"/>
    </row>
    <row r="413" spans="1:17" s="84" customFormat="1" ht="13.5">
      <c r="A413" s="186" t="s">
        <v>1930</v>
      </c>
      <c r="B413" s="187" t="s">
        <v>963</v>
      </c>
      <c r="C413" s="187" t="s">
        <v>964</v>
      </c>
      <c r="D413" s="106" t="s">
        <v>1903</v>
      </c>
      <c r="F413" s="186" t="s">
        <v>1930</v>
      </c>
      <c r="G413" s="85" t="str">
        <f t="shared" si="41"/>
        <v>前田雅人</v>
      </c>
      <c r="H413" s="106" t="s">
        <v>1903</v>
      </c>
      <c r="I413" s="84" t="s">
        <v>303</v>
      </c>
      <c r="J413" s="186">
        <v>1959</v>
      </c>
      <c r="K413" s="197">
        <f t="shared" si="42"/>
        <v>54</v>
      </c>
      <c r="L413" s="198" t="str">
        <f t="shared" si="43"/>
        <v>OK</v>
      </c>
      <c r="M413" s="186" t="s">
        <v>508</v>
      </c>
      <c r="N413" s="200"/>
      <c r="O413" s="200"/>
      <c r="P413" s="200"/>
      <c r="Q413" s="200"/>
    </row>
    <row r="414" spans="1:17" s="84" customFormat="1" ht="13.5">
      <c r="A414" s="186" t="s">
        <v>1931</v>
      </c>
      <c r="B414" s="188" t="s">
        <v>368</v>
      </c>
      <c r="C414" s="189" t="s">
        <v>966</v>
      </c>
      <c r="D414" s="106" t="s">
        <v>1903</v>
      </c>
      <c r="F414" s="186" t="s">
        <v>1931</v>
      </c>
      <c r="G414" s="85" t="str">
        <f t="shared" si="41"/>
        <v>土田典人</v>
      </c>
      <c r="H414" s="106" t="s">
        <v>1903</v>
      </c>
      <c r="I414" s="84" t="s">
        <v>303</v>
      </c>
      <c r="J414" s="186">
        <v>1964</v>
      </c>
      <c r="K414" s="197">
        <f t="shared" si="42"/>
        <v>49</v>
      </c>
      <c r="L414" s="198" t="str">
        <f t="shared" si="43"/>
        <v>OK</v>
      </c>
      <c r="M414" s="186" t="s">
        <v>304</v>
      </c>
      <c r="N414" s="200"/>
      <c r="O414" s="200"/>
      <c r="P414" s="200"/>
      <c r="Q414" s="200"/>
    </row>
    <row r="415" spans="1:17" s="84" customFormat="1" ht="13.5">
      <c r="A415" s="186" t="s">
        <v>1932</v>
      </c>
      <c r="B415" s="187" t="s">
        <v>1933</v>
      </c>
      <c r="C415" s="187" t="s">
        <v>1934</v>
      </c>
      <c r="D415" s="106" t="s">
        <v>1903</v>
      </c>
      <c r="F415" s="186" t="s">
        <v>1932</v>
      </c>
      <c r="G415" s="85" t="str">
        <f t="shared" si="41"/>
        <v>的場弘明</v>
      </c>
      <c r="H415" s="106" t="s">
        <v>1903</v>
      </c>
      <c r="I415" s="84" t="s">
        <v>303</v>
      </c>
      <c r="J415" s="186">
        <v>1964</v>
      </c>
      <c r="K415" s="197">
        <f t="shared" si="42"/>
        <v>49</v>
      </c>
      <c r="L415" s="198" t="str">
        <f t="shared" si="43"/>
        <v>OK</v>
      </c>
      <c r="M415" s="186" t="s">
        <v>1923</v>
      </c>
      <c r="N415" s="200"/>
      <c r="O415" s="200"/>
      <c r="P415" s="200"/>
      <c r="Q415" s="200"/>
    </row>
    <row r="416" spans="1:17" s="84" customFormat="1" ht="13.5">
      <c r="A416" s="186" t="s">
        <v>1935</v>
      </c>
      <c r="B416" s="187" t="s">
        <v>1936</v>
      </c>
      <c r="C416" s="187" t="s">
        <v>1937</v>
      </c>
      <c r="D416" s="106" t="s">
        <v>1903</v>
      </c>
      <c r="F416" s="186" t="s">
        <v>1935</v>
      </c>
      <c r="G416" s="85" t="str">
        <f t="shared" si="41"/>
        <v>二宮喜洋</v>
      </c>
      <c r="H416" s="106" t="s">
        <v>1903</v>
      </c>
      <c r="I416" s="84" t="s">
        <v>303</v>
      </c>
      <c r="J416" s="186">
        <v>1964</v>
      </c>
      <c r="K416" s="197">
        <f t="shared" si="42"/>
        <v>49</v>
      </c>
      <c r="L416" s="198" t="str">
        <f t="shared" si="43"/>
        <v>OK</v>
      </c>
      <c r="M416" s="201" t="s">
        <v>431</v>
      </c>
      <c r="N416" s="200"/>
      <c r="O416" s="200"/>
      <c r="P416" s="200"/>
      <c r="Q416" s="200"/>
    </row>
    <row r="417" spans="1:17" s="84" customFormat="1" ht="13.5">
      <c r="A417" s="186" t="s">
        <v>1938</v>
      </c>
      <c r="B417" s="187" t="s">
        <v>973</v>
      </c>
      <c r="C417" s="187" t="s">
        <v>974</v>
      </c>
      <c r="D417" s="106" t="s">
        <v>1903</v>
      </c>
      <c r="F417" s="186" t="s">
        <v>1938</v>
      </c>
      <c r="G417" s="85" t="str">
        <f t="shared" si="41"/>
        <v>冨田哲弥</v>
      </c>
      <c r="H417" s="106" t="s">
        <v>1903</v>
      </c>
      <c r="I417" s="84" t="s">
        <v>303</v>
      </c>
      <c r="J417" s="186">
        <v>1966</v>
      </c>
      <c r="K417" s="197">
        <f t="shared" si="42"/>
        <v>47</v>
      </c>
      <c r="L417" s="198" t="str">
        <f t="shared" si="43"/>
        <v>OK</v>
      </c>
      <c r="M417" s="186" t="s">
        <v>715</v>
      </c>
      <c r="N417" s="200"/>
      <c r="O417" s="200"/>
      <c r="P417" s="200"/>
      <c r="Q417" s="200"/>
    </row>
    <row r="418" spans="1:17" s="84" customFormat="1" ht="13.5">
      <c r="A418" s="186" t="s">
        <v>1939</v>
      </c>
      <c r="B418" s="187" t="s">
        <v>461</v>
      </c>
      <c r="C418" s="187" t="s">
        <v>1940</v>
      </c>
      <c r="D418" s="106" t="s">
        <v>1903</v>
      </c>
      <c r="F418" s="186" t="s">
        <v>1939</v>
      </c>
      <c r="G418" s="85" t="str">
        <f t="shared" si="41"/>
        <v>並河康訓</v>
      </c>
      <c r="H418" s="106" t="s">
        <v>1903</v>
      </c>
      <c r="I418" s="84" t="s">
        <v>303</v>
      </c>
      <c r="J418" s="186">
        <v>1959</v>
      </c>
      <c r="K418" s="197">
        <f t="shared" si="42"/>
        <v>54</v>
      </c>
      <c r="L418" s="198" t="str">
        <f t="shared" si="43"/>
        <v>OK</v>
      </c>
      <c r="M418" s="186" t="s">
        <v>336</v>
      </c>
      <c r="N418" s="200"/>
      <c r="O418" s="200"/>
      <c r="P418" s="200"/>
      <c r="Q418" s="200"/>
    </row>
    <row r="419" spans="1:17" s="84" customFormat="1" ht="13.5">
      <c r="A419" s="186" t="s">
        <v>1941</v>
      </c>
      <c r="B419" s="187" t="s">
        <v>1942</v>
      </c>
      <c r="C419" s="187" t="s">
        <v>1943</v>
      </c>
      <c r="D419" s="106" t="s">
        <v>1903</v>
      </c>
      <c r="F419" s="186" t="s">
        <v>1941</v>
      </c>
      <c r="G419" s="85" t="str">
        <f t="shared" si="41"/>
        <v>名田一茂</v>
      </c>
      <c r="H419" s="106" t="s">
        <v>1903</v>
      </c>
      <c r="I419" s="84" t="s">
        <v>303</v>
      </c>
      <c r="J419" s="186">
        <v>1953</v>
      </c>
      <c r="K419" s="197">
        <f t="shared" si="42"/>
        <v>60</v>
      </c>
      <c r="L419" s="198" t="str">
        <f t="shared" si="43"/>
        <v>OK</v>
      </c>
      <c r="M419" s="186" t="s">
        <v>431</v>
      </c>
      <c r="N419" s="200"/>
      <c r="O419" s="200"/>
      <c r="P419" s="200"/>
      <c r="Q419" s="200"/>
    </row>
    <row r="420" spans="1:17" s="84" customFormat="1" ht="13.5">
      <c r="A420" s="186" t="s">
        <v>1944</v>
      </c>
      <c r="B420" s="187" t="s">
        <v>975</v>
      </c>
      <c r="C420" s="187" t="s">
        <v>976</v>
      </c>
      <c r="D420" s="106" t="s">
        <v>1903</v>
      </c>
      <c r="F420" s="186" t="s">
        <v>1944</v>
      </c>
      <c r="G420" s="85" t="str">
        <f t="shared" si="41"/>
        <v>辰巳悟朗</v>
      </c>
      <c r="H420" s="106" t="s">
        <v>1903</v>
      </c>
      <c r="I420" s="84" t="s">
        <v>303</v>
      </c>
      <c r="J420" s="186">
        <v>1974</v>
      </c>
      <c r="K420" s="197">
        <f t="shared" si="42"/>
        <v>39</v>
      </c>
      <c r="L420" s="198" t="str">
        <f t="shared" si="43"/>
        <v>OK</v>
      </c>
      <c r="M420" s="186" t="s">
        <v>336</v>
      </c>
      <c r="N420" s="200"/>
      <c r="O420" s="200"/>
      <c r="P420" s="200"/>
      <c r="Q420" s="200"/>
    </row>
    <row r="421" spans="1:17" s="84" customFormat="1" ht="13.5">
      <c r="A421" s="186" t="s">
        <v>1945</v>
      </c>
      <c r="B421" s="190" t="s">
        <v>1946</v>
      </c>
      <c r="C421" s="190" t="s">
        <v>1947</v>
      </c>
      <c r="D421" s="106" t="s">
        <v>1903</v>
      </c>
      <c r="F421" s="186" t="s">
        <v>1945</v>
      </c>
      <c r="G421" s="85" t="str">
        <f t="shared" si="41"/>
        <v>米倉政已</v>
      </c>
      <c r="H421" s="106" t="s">
        <v>1903</v>
      </c>
      <c r="I421" s="84" t="s">
        <v>303</v>
      </c>
      <c r="J421" s="186">
        <v>1950</v>
      </c>
      <c r="K421" s="197">
        <f t="shared" si="42"/>
        <v>63</v>
      </c>
      <c r="L421" s="198" t="str">
        <f t="shared" si="43"/>
        <v>OK</v>
      </c>
      <c r="M421" s="186" t="s">
        <v>514</v>
      </c>
      <c r="N421" s="200"/>
      <c r="O421" s="200"/>
      <c r="P421" s="200"/>
      <c r="Q421" s="200"/>
    </row>
    <row r="422" spans="1:17" s="84" customFormat="1" ht="13.5">
      <c r="A422" s="186" t="s">
        <v>1948</v>
      </c>
      <c r="B422" s="191" t="s">
        <v>978</v>
      </c>
      <c r="C422" s="191" t="s">
        <v>979</v>
      </c>
      <c r="D422" s="106" t="s">
        <v>1903</v>
      </c>
      <c r="F422" s="186" t="s">
        <v>1948</v>
      </c>
      <c r="G422" s="85" t="str">
        <f t="shared" si="41"/>
        <v>河野晶子</v>
      </c>
      <c r="H422" s="106" t="s">
        <v>1903</v>
      </c>
      <c r="I422" s="84" t="s">
        <v>328</v>
      </c>
      <c r="J422" s="186">
        <v>1970</v>
      </c>
      <c r="K422" s="197">
        <f t="shared" si="42"/>
        <v>43</v>
      </c>
      <c r="L422" s="198" t="str">
        <f t="shared" si="43"/>
        <v>OK</v>
      </c>
      <c r="M422" s="186" t="s">
        <v>336</v>
      </c>
      <c r="N422" s="200"/>
      <c r="O422" s="200"/>
      <c r="P422" s="200"/>
      <c r="Q422" s="200"/>
    </row>
    <row r="423" spans="1:17" s="84" customFormat="1" ht="13.5">
      <c r="A423" s="186" t="s">
        <v>1949</v>
      </c>
      <c r="B423" s="191" t="s">
        <v>815</v>
      </c>
      <c r="C423" s="191" t="s">
        <v>981</v>
      </c>
      <c r="D423" s="106" t="s">
        <v>1903</v>
      </c>
      <c r="F423" s="186" t="s">
        <v>1949</v>
      </c>
      <c r="G423" s="85" t="str">
        <f t="shared" si="41"/>
        <v>森田恵美</v>
      </c>
      <c r="H423" s="106" t="s">
        <v>1903</v>
      </c>
      <c r="I423" s="84" t="s">
        <v>328</v>
      </c>
      <c r="J423" s="186">
        <v>1971</v>
      </c>
      <c r="K423" s="197">
        <f t="shared" si="42"/>
        <v>42</v>
      </c>
      <c r="L423" s="198" t="str">
        <f t="shared" si="43"/>
        <v>OK</v>
      </c>
      <c r="M423" s="201" t="s">
        <v>431</v>
      </c>
      <c r="N423" s="200"/>
      <c r="O423" s="200"/>
      <c r="P423" s="200"/>
      <c r="Q423" s="200"/>
    </row>
    <row r="424" spans="1:17" s="84" customFormat="1" ht="13.5">
      <c r="A424" s="186" t="s">
        <v>1950</v>
      </c>
      <c r="B424" s="191" t="s">
        <v>983</v>
      </c>
      <c r="C424" s="191" t="s">
        <v>984</v>
      </c>
      <c r="D424" s="106" t="s">
        <v>1903</v>
      </c>
      <c r="F424" s="186" t="s">
        <v>1950</v>
      </c>
      <c r="G424" s="85" t="str">
        <f t="shared" si="41"/>
        <v>西澤友紀</v>
      </c>
      <c r="H424" s="106" t="s">
        <v>1903</v>
      </c>
      <c r="I424" s="84" t="s">
        <v>328</v>
      </c>
      <c r="J424" s="186">
        <v>1975</v>
      </c>
      <c r="K424" s="197">
        <f t="shared" si="42"/>
        <v>38</v>
      </c>
      <c r="L424" s="198" t="str">
        <f t="shared" si="43"/>
        <v>OK</v>
      </c>
      <c r="M424" s="201" t="s">
        <v>431</v>
      </c>
      <c r="N424" s="200"/>
      <c r="O424" s="200"/>
      <c r="P424" s="200"/>
      <c r="Q424" s="200"/>
    </row>
    <row r="425" spans="1:17" s="84" customFormat="1" ht="13.5">
      <c r="A425" s="186" t="s">
        <v>1951</v>
      </c>
      <c r="B425" s="191" t="s">
        <v>850</v>
      </c>
      <c r="C425" s="191" t="s">
        <v>917</v>
      </c>
      <c r="D425" s="106" t="s">
        <v>1903</v>
      </c>
      <c r="F425" s="186" t="s">
        <v>1951</v>
      </c>
      <c r="G425" s="85" t="str">
        <f t="shared" si="41"/>
        <v>川上美弥子</v>
      </c>
      <c r="H425" s="106" t="s">
        <v>1903</v>
      </c>
      <c r="I425" s="84" t="s">
        <v>328</v>
      </c>
      <c r="J425" s="186">
        <v>1971</v>
      </c>
      <c r="K425" s="197">
        <f t="shared" si="42"/>
        <v>42</v>
      </c>
      <c r="L425" s="198" t="str">
        <f t="shared" si="43"/>
        <v>OK</v>
      </c>
      <c r="M425" s="201" t="s">
        <v>431</v>
      </c>
      <c r="N425" s="200"/>
      <c r="O425" s="200"/>
      <c r="P425" s="200"/>
      <c r="Q425" s="200"/>
    </row>
    <row r="426" spans="1:17" s="84" customFormat="1" ht="13.5">
      <c r="A426" s="186" t="s">
        <v>1952</v>
      </c>
      <c r="B426" s="191" t="s">
        <v>986</v>
      </c>
      <c r="C426" s="191" t="s">
        <v>399</v>
      </c>
      <c r="D426" s="106" t="s">
        <v>1903</v>
      </c>
      <c r="F426" s="186" t="s">
        <v>1952</v>
      </c>
      <c r="G426" s="85" t="str">
        <f t="shared" si="41"/>
        <v>速水直美</v>
      </c>
      <c r="H426" s="106" t="s">
        <v>1903</v>
      </c>
      <c r="I426" s="84" t="s">
        <v>328</v>
      </c>
      <c r="J426" s="186">
        <v>1967</v>
      </c>
      <c r="K426" s="197">
        <f t="shared" si="42"/>
        <v>46</v>
      </c>
      <c r="L426" s="198" t="str">
        <f t="shared" si="43"/>
        <v>OK</v>
      </c>
      <c r="M426" s="201" t="s">
        <v>431</v>
      </c>
      <c r="N426" s="200"/>
      <c r="O426" s="200"/>
      <c r="P426" s="200"/>
      <c r="Q426" s="200"/>
    </row>
    <row r="427" spans="1:17" s="84" customFormat="1" ht="13.5">
      <c r="A427" s="186" t="s">
        <v>1953</v>
      </c>
      <c r="B427" s="191" t="s">
        <v>988</v>
      </c>
      <c r="C427" s="191" t="s">
        <v>989</v>
      </c>
      <c r="D427" s="106" t="s">
        <v>1903</v>
      </c>
      <c r="F427" s="186" t="s">
        <v>1953</v>
      </c>
      <c r="G427" s="85" t="str">
        <f t="shared" si="41"/>
        <v>多田麻実</v>
      </c>
      <c r="H427" s="106" t="s">
        <v>1903</v>
      </c>
      <c r="I427" s="84" t="s">
        <v>328</v>
      </c>
      <c r="J427" s="186">
        <v>1980</v>
      </c>
      <c r="K427" s="197">
        <f t="shared" si="42"/>
        <v>33</v>
      </c>
      <c r="L427" s="198" t="str">
        <f t="shared" si="43"/>
        <v>OK</v>
      </c>
      <c r="M427" s="186" t="s">
        <v>322</v>
      </c>
      <c r="N427" s="200"/>
      <c r="O427" s="200"/>
      <c r="P427" s="200"/>
      <c r="Q427" s="200"/>
    </row>
    <row r="428" spans="1:17" s="84" customFormat="1" ht="13.5">
      <c r="A428" s="186" t="s">
        <v>1954</v>
      </c>
      <c r="B428" s="191" t="s">
        <v>317</v>
      </c>
      <c r="C428" s="191" t="s">
        <v>793</v>
      </c>
      <c r="D428" s="106" t="s">
        <v>1903</v>
      </c>
      <c r="F428" s="186" t="s">
        <v>1954</v>
      </c>
      <c r="G428" s="85" t="str">
        <f t="shared" si="41"/>
        <v>中村純子</v>
      </c>
      <c r="H428" s="106" t="s">
        <v>1903</v>
      </c>
      <c r="I428" s="84" t="s">
        <v>328</v>
      </c>
      <c r="J428" s="186">
        <v>1982</v>
      </c>
      <c r="K428" s="197">
        <f t="shared" si="42"/>
        <v>31</v>
      </c>
      <c r="L428" s="198" t="str">
        <f t="shared" si="43"/>
        <v>OK</v>
      </c>
      <c r="M428" s="186" t="s">
        <v>322</v>
      </c>
      <c r="N428" s="200"/>
      <c r="O428" s="200"/>
      <c r="P428" s="200"/>
      <c r="Q428" s="200"/>
    </row>
    <row r="429" spans="1:17" s="84" customFormat="1" ht="13.5">
      <c r="A429" s="186" t="s">
        <v>1955</v>
      </c>
      <c r="B429" s="191" t="s">
        <v>992</v>
      </c>
      <c r="C429" s="191" t="s">
        <v>993</v>
      </c>
      <c r="D429" s="106" t="s">
        <v>1903</v>
      </c>
      <c r="F429" s="186" t="s">
        <v>1955</v>
      </c>
      <c r="G429" s="85" t="str">
        <f t="shared" si="41"/>
        <v>堀田明子</v>
      </c>
      <c r="H429" s="106" t="s">
        <v>1903</v>
      </c>
      <c r="I429" s="84" t="s">
        <v>328</v>
      </c>
      <c r="J429" s="186">
        <v>1970</v>
      </c>
      <c r="K429" s="197">
        <f t="shared" si="42"/>
        <v>43</v>
      </c>
      <c r="L429" s="198" t="str">
        <f t="shared" si="43"/>
        <v>OK</v>
      </c>
      <c r="M429" s="201" t="s">
        <v>431</v>
      </c>
      <c r="N429" s="200"/>
      <c r="O429" s="200"/>
      <c r="P429" s="200"/>
      <c r="Q429" s="200"/>
    </row>
    <row r="430" spans="1:17" ht="13.5">
      <c r="A430" s="186" t="s">
        <v>1956</v>
      </c>
      <c r="B430" s="191" t="s">
        <v>946</v>
      </c>
      <c r="C430" s="191" t="s">
        <v>1957</v>
      </c>
      <c r="D430" s="106" t="s">
        <v>1903</v>
      </c>
      <c r="E430" s="95"/>
      <c r="F430" s="186" t="s">
        <v>1956</v>
      </c>
      <c r="G430" s="85" t="str">
        <f t="shared" si="41"/>
        <v>岡川恭子</v>
      </c>
      <c r="H430" s="106" t="s">
        <v>1903</v>
      </c>
      <c r="I430" s="84" t="s">
        <v>328</v>
      </c>
      <c r="J430" s="186">
        <v>1969</v>
      </c>
      <c r="K430" s="110">
        <f t="shared" si="42"/>
        <v>44</v>
      </c>
      <c r="L430" s="94" t="str">
        <f t="shared" si="43"/>
        <v>OK</v>
      </c>
      <c r="M430" s="186" t="s">
        <v>336</v>
      </c>
      <c r="N430" s="112"/>
      <c r="O430" s="112"/>
      <c r="P430" s="112"/>
      <c r="Q430" s="112"/>
    </row>
    <row r="431" spans="1:17" s="84" customFormat="1" ht="13.5">
      <c r="A431" s="186" t="s">
        <v>1958</v>
      </c>
      <c r="B431" s="192" t="s">
        <v>1959</v>
      </c>
      <c r="C431" s="192" t="s">
        <v>1960</v>
      </c>
      <c r="D431" s="106" t="s">
        <v>1903</v>
      </c>
      <c r="F431" s="186" t="s">
        <v>1958</v>
      </c>
      <c r="G431" s="85" t="str">
        <f t="shared" si="41"/>
        <v>富田さおり</v>
      </c>
      <c r="H431" s="106" t="s">
        <v>1903</v>
      </c>
      <c r="I431" s="84" t="s">
        <v>328</v>
      </c>
      <c r="J431" s="186">
        <v>1973</v>
      </c>
      <c r="K431" s="197">
        <f t="shared" si="42"/>
        <v>40</v>
      </c>
      <c r="L431" s="198" t="str">
        <f t="shared" si="43"/>
        <v>OK</v>
      </c>
      <c r="M431" s="186" t="s">
        <v>715</v>
      </c>
      <c r="N431" s="200"/>
      <c r="O431" s="200"/>
      <c r="P431" s="200"/>
      <c r="Q431" s="200"/>
    </row>
    <row r="432" spans="1:17" s="84" customFormat="1" ht="13.5">
      <c r="A432" s="186" t="s">
        <v>1961</v>
      </c>
      <c r="B432" s="191" t="s">
        <v>995</v>
      </c>
      <c r="C432" s="191" t="s">
        <v>996</v>
      </c>
      <c r="D432" s="106" t="s">
        <v>1903</v>
      </c>
      <c r="F432" s="186" t="s">
        <v>1961</v>
      </c>
      <c r="G432" s="85" t="str">
        <f t="shared" si="41"/>
        <v>大脇和世</v>
      </c>
      <c r="H432" s="106" t="s">
        <v>1903</v>
      </c>
      <c r="I432" s="84" t="s">
        <v>328</v>
      </c>
      <c r="J432" s="186">
        <v>1970</v>
      </c>
      <c r="K432" s="197">
        <f t="shared" si="42"/>
        <v>43</v>
      </c>
      <c r="L432" s="198" t="str">
        <f t="shared" si="43"/>
        <v>OK</v>
      </c>
      <c r="M432" s="186" t="s">
        <v>751</v>
      </c>
      <c r="N432" s="200"/>
      <c r="O432" s="200"/>
      <c r="P432" s="200"/>
      <c r="Q432" s="200"/>
    </row>
    <row r="433" spans="1:17" ht="13.5">
      <c r="A433" s="193" t="s">
        <v>1962</v>
      </c>
      <c r="B433" s="194" t="s">
        <v>998</v>
      </c>
      <c r="C433" s="194" t="s">
        <v>999</v>
      </c>
      <c r="D433" s="106" t="s">
        <v>1903</v>
      </c>
      <c r="F433" s="186" t="s">
        <v>1962</v>
      </c>
      <c r="G433" s="85" t="str">
        <f t="shared" si="41"/>
        <v>後藤圭介</v>
      </c>
      <c r="H433" s="106" t="s">
        <v>1903</v>
      </c>
      <c r="I433" s="165" t="s">
        <v>303</v>
      </c>
      <c r="J433" s="190">
        <v>1974</v>
      </c>
      <c r="K433" s="110">
        <f t="shared" si="42"/>
        <v>39</v>
      </c>
      <c r="L433" s="94" t="str">
        <f aca="true" t="shared" si="44" ref="L433:L440">IF(B433="","",IF(COUNTIF($G$3:$G$613,B433)&gt;1,"2重登録","OK"))</f>
        <v>OK</v>
      </c>
      <c r="M433" s="193" t="s">
        <v>408</v>
      </c>
      <c r="N433" s="89"/>
      <c r="O433" s="89"/>
      <c r="P433" s="89"/>
      <c r="Q433" s="89"/>
    </row>
    <row r="434" spans="1:17" ht="13.5">
      <c r="A434" s="193" t="s">
        <v>1963</v>
      </c>
      <c r="B434" s="194" t="s">
        <v>746</v>
      </c>
      <c r="C434" s="194" t="s">
        <v>1001</v>
      </c>
      <c r="D434" s="106" t="s">
        <v>1903</v>
      </c>
      <c r="F434" s="186" t="s">
        <v>1963</v>
      </c>
      <c r="G434" s="85" t="str">
        <f t="shared" si="41"/>
        <v>長谷川晃平</v>
      </c>
      <c r="H434" s="106" t="s">
        <v>1903</v>
      </c>
      <c r="I434" s="169" t="s">
        <v>303</v>
      </c>
      <c r="J434" s="190">
        <v>1968</v>
      </c>
      <c r="K434" s="110">
        <f t="shared" si="42"/>
        <v>45</v>
      </c>
      <c r="L434" s="94" t="str">
        <f t="shared" si="44"/>
        <v>OK</v>
      </c>
      <c r="M434" s="193" t="s">
        <v>508</v>
      </c>
      <c r="N434" s="89"/>
      <c r="O434" s="89"/>
      <c r="P434" s="89"/>
      <c r="Q434" s="89"/>
    </row>
    <row r="435" spans="1:17" ht="13.5">
      <c r="A435" s="193" t="s">
        <v>1964</v>
      </c>
      <c r="B435" s="194" t="s">
        <v>1003</v>
      </c>
      <c r="C435" s="194" t="s">
        <v>1004</v>
      </c>
      <c r="D435" s="106" t="s">
        <v>1903</v>
      </c>
      <c r="F435" s="186" t="s">
        <v>1964</v>
      </c>
      <c r="G435" s="85" t="str">
        <f t="shared" si="41"/>
        <v>原田真稔</v>
      </c>
      <c r="H435" s="106" t="s">
        <v>1903</v>
      </c>
      <c r="I435" s="169" t="s">
        <v>303</v>
      </c>
      <c r="J435" s="190">
        <v>1974</v>
      </c>
      <c r="K435" s="110">
        <f t="shared" si="42"/>
        <v>39</v>
      </c>
      <c r="L435" s="94" t="str">
        <f t="shared" si="44"/>
        <v>OK</v>
      </c>
      <c r="M435" s="193" t="s">
        <v>715</v>
      </c>
      <c r="N435" s="89"/>
      <c r="O435" s="89"/>
      <c r="P435" s="89"/>
      <c r="Q435" s="89"/>
    </row>
    <row r="436" spans="1:17" ht="13.5">
      <c r="A436" s="193" t="s">
        <v>1965</v>
      </c>
      <c r="B436" s="194" t="s">
        <v>1006</v>
      </c>
      <c r="C436" s="194" t="s">
        <v>1007</v>
      </c>
      <c r="D436" s="106" t="s">
        <v>1903</v>
      </c>
      <c r="F436" s="186" t="s">
        <v>1965</v>
      </c>
      <c r="G436" s="85" t="str">
        <f t="shared" si="41"/>
        <v>池内伸介</v>
      </c>
      <c r="H436" s="106" t="s">
        <v>1903</v>
      </c>
      <c r="I436" s="169" t="s">
        <v>303</v>
      </c>
      <c r="J436" s="190">
        <v>1983</v>
      </c>
      <c r="K436" s="110">
        <f t="shared" si="42"/>
        <v>30</v>
      </c>
      <c r="L436" s="94" t="str">
        <f t="shared" si="44"/>
        <v>OK</v>
      </c>
      <c r="M436" s="193" t="s">
        <v>508</v>
      </c>
      <c r="N436" s="89"/>
      <c r="O436" s="89"/>
      <c r="P436" s="89"/>
      <c r="Q436" s="89"/>
    </row>
    <row r="437" spans="1:17" ht="13.5">
      <c r="A437" s="193" t="s">
        <v>1966</v>
      </c>
      <c r="B437" s="194" t="s">
        <v>415</v>
      </c>
      <c r="C437" s="194" t="s">
        <v>1009</v>
      </c>
      <c r="D437" s="106" t="s">
        <v>1903</v>
      </c>
      <c r="F437" s="186" t="s">
        <v>1966</v>
      </c>
      <c r="G437" s="85" t="str">
        <f t="shared" si="41"/>
        <v>藤田彰</v>
      </c>
      <c r="H437" s="106" t="s">
        <v>1903</v>
      </c>
      <c r="I437" s="169" t="s">
        <v>303</v>
      </c>
      <c r="J437" s="190">
        <v>1981</v>
      </c>
      <c r="K437" s="110">
        <f t="shared" si="42"/>
        <v>32</v>
      </c>
      <c r="L437" s="94" t="str">
        <f t="shared" si="44"/>
        <v>OK</v>
      </c>
      <c r="M437" s="193" t="s">
        <v>508</v>
      </c>
      <c r="N437" s="89"/>
      <c r="O437" s="89"/>
      <c r="P437" s="89"/>
      <c r="Q437" s="89"/>
    </row>
    <row r="438" spans="1:17" ht="13.5">
      <c r="A438" s="193" t="s">
        <v>1967</v>
      </c>
      <c r="B438" s="194" t="s">
        <v>1968</v>
      </c>
      <c r="C438" s="194" t="s">
        <v>1969</v>
      </c>
      <c r="D438" s="106" t="s">
        <v>1903</v>
      </c>
      <c r="F438" s="186" t="s">
        <v>1967</v>
      </c>
      <c r="G438" s="85" t="str">
        <f t="shared" si="41"/>
        <v>佐用康啓</v>
      </c>
      <c r="H438" s="106" t="s">
        <v>1903</v>
      </c>
      <c r="I438" s="169" t="s">
        <v>303</v>
      </c>
      <c r="J438" s="190">
        <v>1983</v>
      </c>
      <c r="K438" s="110">
        <f t="shared" si="42"/>
        <v>30</v>
      </c>
      <c r="L438" s="94" t="str">
        <f t="shared" si="44"/>
        <v>OK</v>
      </c>
      <c r="M438" s="193" t="s">
        <v>408</v>
      </c>
      <c r="N438" s="89"/>
      <c r="O438" s="89"/>
      <c r="P438" s="89"/>
      <c r="Q438" s="89"/>
    </row>
    <row r="439" spans="1:17" ht="13.5">
      <c r="A439" s="193" t="s">
        <v>1970</v>
      </c>
      <c r="B439" s="194" t="s">
        <v>1011</v>
      </c>
      <c r="C439" s="194" t="s">
        <v>1012</v>
      </c>
      <c r="D439" s="106" t="s">
        <v>1903</v>
      </c>
      <c r="F439" s="186" t="s">
        <v>1970</v>
      </c>
      <c r="G439" s="85" t="str">
        <f t="shared" si="41"/>
        <v>岩田光央</v>
      </c>
      <c r="H439" s="106" t="s">
        <v>1903</v>
      </c>
      <c r="I439" s="169" t="s">
        <v>303</v>
      </c>
      <c r="J439" s="190">
        <v>1985</v>
      </c>
      <c r="K439" s="110">
        <f t="shared" si="42"/>
        <v>28</v>
      </c>
      <c r="L439" s="94" t="str">
        <f t="shared" si="44"/>
        <v>OK</v>
      </c>
      <c r="M439" s="193" t="s">
        <v>312</v>
      </c>
      <c r="N439" s="89"/>
      <c r="O439" s="89"/>
      <c r="P439" s="89"/>
      <c r="Q439" s="89"/>
    </row>
    <row r="440" spans="1:17" ht="13.5">
      <c r="A440" s="193" t="s">
        <v>1971</v>
      </c>
      <c r="B440" s="194" t="s">
        <v>1314</v>
      </c>
      <c r="C440" s="194" t="s">
        <v>1271</v>
      </c>
      <c r="D440" s="106" t="s">
        <v>1903</v>
      </c>
      <c r="F440" s="186" t="s">
        <v>1971</v>
      </c>
      <c r="G440" s="85" t="str">
        <f t="shared" si="41"/>
        <v>月森大</v>
      </c>
      <c r="H440" s="106" t="s">
        <v>1903</v>
      </c>
      <c r="I440" s="169" t="s">
        <v>303</v>
      </c>
      <c r="J440" s="190">
        <v>1980</v>
      </c>
      <c r="K440" s="110">
        <f t="shared" si="42"/>
        <v>33</v>
      </c>
      <c r="L440" s="94" t="str">
        <f t="shared" si="44"/>
        <v>OK</v>
      </c>
      <c r="M440" s="201" t="s">
        <v>431</v>
      </c>
      <c r="N440" s="89"/>
      <c r="O440" s="89"/>
      <c r="P440" s="89"/>
      <c r="Q440" s="89"/>
    </row>
    <row r="441" spans="1:17" ht="13.5">
      <c r="A441" s="193" t="s">
        <v>1972</v>
      </c>
      <c r="B441" s="195" t="s">
        <v>1014</v>
      </c>
      <c r="C441" s="195" t="s">
        <v>1015</v>
      </c>
      <c r="D441" s="106" t="s">
        <v>1903</v>
      </c>
      <c r="F441" s="186" t="s">
        <v>1972</v>
      </c>
      <c r="G441" s="85" t="str">
        <f t="shared" si="41"/>
        <v>三神秀嗣</v>
      </c>
      <c r="H441" s="106" t="s">
        <v>1903</v>
      </c>
      <c r="I441" s="169" t="s">
        <v>303</v>
      </c>
      <c r="J441" s="124">
        <v>1982</v>
      </c>
      <c r="K441" s="110">
        <f t="shared" si="42"/>
        <v>31</v>
      </c>
      <c r="L441" s="94" t="str">
        <f aca="true" t="shared" si="45" ref="L441:L458">IF(G441="","",IF(COUNTIF($G$3:$G$613,G441)&gt;1,"2重登録","OK"))</f>
        <v>OK</v>
      </c>
      <c r="M441" s="106" t="s">
        <v>715</v>
      </c>
      <c r="N441" s="89"/>
      <c r="O441" s="89"/>
      <c r="P441" s="89"/>
      <c r="Q441" s="89"/>
    </row>
    <row r="442" spans="2:17" ht="13.5">
      <c r="B442" s="196"/>
      <c r="C442" s="196"/>
      <c r="D442" s="106"/>
      <c r="F442" s="94"/>
      <c r="H442" s="115"/>
      <c r="I442" s="115"/>
      <c r="J442" s="124"/>
      <c r="K442" s="110"/>
      <c r="L442" s="94">
        <f t="shared" si="45"/>
      </c>
      <c r="M442" s="116"/>
      <c r="N442" s="89"/>
      <c r="O442" s="89"/>
      <c r="P442" s="89"/>
      <c r="Q442" s="89"/>
    </row>
    <row r="443" spans="2:17" ht="13.5">
      <c r="B443" s="196"/>
      <c r="C443" s="196"/>
      <c r="D443" s="106"/>
      <c r="F443" s="94"/>
      <c r="H443" s="115"/>
      <c r="I443" s="115"/>
      <c r="J443" s="124"/>
      <c r="K443" s="110"/>
      <c r="L443" s="94">
        <f t="shared" si="45"/>
      </c>
      <c r="M443" s="116"/>
      <c r="N443" s="89"/>
      <c r="O443" s="89"/>
      <c r="P443" s="89"/>
      <c r="Q443" s="89"/>
    </row>
    <row r="444" spans="2:17" ht="13.5">
      <c r="B444" s="196"/>
      <c r="C444" s="196"/>
      <c r="D444" s="106"/>
      <c r="F444" s="94"/>
      <c r="H444" s="115"/>
      <c r="I444" s="115"/>
      <c r="J444" s="124"/>
      <c r="K444" s="110"/>
      <c r="L444" s="94">
        <f t="shared" si="45"/>
      </c>
      <c r="M444" s="116"/>
      <c r="N444" s="89"/>
      <c r="O444" s="89"/>
      <c r="P444" s="89"/>
      <c r="Q444" s="89"/>
    </row>
    <row r="445" spans="2:17" ht="13.5">
      <c r="B445" s="196"/>
      <c r="C445" s="196"/>
      <c r="D445" s="106"/>
      <c r="F445" s="94"/>
      <c r="H445" s="115"/>
      <c r="I445" s="115"/>
      <c r="J445" s="124"/>
      <c r="K445" s="110"/>
      <c r="L445" s="94">
        <f t="shared" si="45"/>
      </c>
      <c r="M445" s="116"/>
      <c r="N445" s="89"/>
      <c r="O445" s="89"/>
      <c r="P445" s="89"/>
      <c r="Q445" s="89"/>
    </row>
    <row r="446" spans="2:17" ht="13.5">
      <c r="B446" s="196"/>
      <c r="C446" s="196"/>
      <c r="D446" s="106"/>
      <c r="F446" s="94"/>
      <c r="H446" s="115"/>
      <c r="I446" s="115"/>
      <c r="J446" s="124"/>
      <c r="K446" s="110"/>
      <c r="L446" s="94">
        <f t="shared" si="45"/>
      </c>
      <c r="M446" s="116"/>
      <c r="N446" s="89"/>
      <c r="O446" s="89"/>
      <c r="P446" s="89"/>
      <c r="Q446" s="89"/>
    </row>
    <row r="447" spans="2:17" ht="13.5">
      <c r="B447" s="196"/>
      <c r="C447" s="196"/>
      <c r="D447" s="106"/>
      <c r="F447" s="94"/>
      <c r="H447" s="115"/>
      <c r="I447" s="115"/>
      <c r="J447" s="124"/>
      <c r="K447" s="110"/>
      <c r="L447" s="94">
        <f t="shared" si="45"/>
      </c>
      <c r="M447" s="116"/>
      <c r="N447" s="89"/>
      <c r="O447" s="89"/>
      <c r="P447" s="89"/>
      <c r="Q447" s="89"/>
    </row>
    <row r="448" spans="2:17" ht="13.5">
      <c r="B448" s="196"/>
      <c r="C448" s="196"/>
      <c r="D448" s="106"/>
      <c r="F448" s="94"/>
      <c r="H448" s="115"/>
      <c r="I448" s="115"/>
      <c r="J448" s="124"/>
      <c r="K448" s="110"/>
      <c r="L448" s="94">
        <f t="shared" si="45"/>
      </c>
      <c r="M448" s="116"/>
      <c r="N448" s="89"/>
      <c r="O448" s="89"/>
      <c r="P448" s="89"/>
      <c r="Q448" s="89"/>
    </row>
    <row r="449" spans="2:17" ht="13.5">
      <c r="B449" s="196"/>
      <c r="C449" s="196"/>
      <c r="D449" s="106"/>
      <c r="F449" s="94"/>
      <c r="H449" s="115"/>
      <c r="I449" s="115"/>
      <c r="J449" s="124"/>
      <c r="K449" s="110"/>
      <c r="L449" s="94">
        <f t="shared" si="45"/>
      </c>
      <c r="M449" s="116"/>
      <c r="N449" s="89"/>
      <c r="O449" s="89"/>
      <c r="P449" s="89"/>
      <c r="Q449" s="89"/>
    </row>
    <row r="450" spans="2:17" ht="13.5">
      <c r="B450" s="196"/>
      <c r="C450" s="196"/>
      <c r="D450" s="106"/>
      <c r="F450" s="94"/>
      <c r="H450" s="115"/>
      <c r="I450" s="115"/>
      <c r="J450" s="124"/>
      <c r="K450" s="110"/>
      <c r="L450" s="94">
        <f t="shared" si="45"/>
      </c>
      <c r="M450" s="116"/>
      <c r="N450" s="89"/>
      <c r="O450" s="89"/>
      <c r="P450" s="89"/>
      <c r="Q450" s="89"/>
    </row>
    <row r="451" spans="2:17" ht="13.5">
      <c r="B451" s="196"/>
      <c r="C451" s="196"/>
      <c r="D451" s="106"/>
      <c r="F451" s="94"/>
      <c r="H451" s="115"/>
      <c r="I451" s="115"/>
      <c r="J451" s="124"/>
      <c r="K451" s="110"/>
      <c r="L451" s="94">
        <f t="shared" si="45"/>
      </c>
      <c r="M451" s="116"/>
      <c r="N451" s="89"/>
      <c r="O451" s="89"/>
      <c r="P451" s="89"/>
      <c r="Q451" s="89"/>
    </row>
    <row r="452" spans="2:17" ht="13.5">
      <c r="B452" s="196"/>
      <c r="C452" s="196"/>
      <c r="D452" s="106"/>
      <c r="F452" s="94"/>
      <c r="H452" s="115"/>
      <c r="I452" s="115"/>
      <c r="J452" s="124"/>
      <c r="K452" s="110"/>
      <c r="L452" s="94">
        <f t="shared" si="45"/>
      </c>
      <c r="M452" s="116"/>
      <c r="N452" s="89"/>
      <c r="O452" s="89"/>
      <c r="P452" s="89"/>
      <c r="Q452" s="89"/>
    </row>
    <row r="453" spans="2:17" ht="13.5">
      <c r="B453" s="196"/>
      <c r="C453" s="196"/>
      <c r="D453" s="106"/>
      <c r="F453" s="94"/>
      <c r="H453" s="115"/>
      <c r="I453" s="115"/>
      <c r="J453" s="124"/>
      <c r="K453" s="110"/>
      <c r="L453" s="94">
        <f t="shared" si="45"/>
      </c>
      <c r="M453" s="116"/>
      <c r="N453" s="89"/>
      <c r="O453" s="89"/>
      <c r="P453" s="89"/>
      <c r="Q453" s="89"/>
    </row>
    <row r="454" spans="2:17" ht="13.5">
      <c r="B454" s="196"/>
      <c r="C454" s="196"/>
      <c r="D454" s="106"/>
      <c r="F454" s="94"/>
      <c r="H454" s="115"/>
      <c r="I454" s="115"/>
      <c r="J454" s="124"/>
      <c r="K454" s="110"/>
      <c r="L454" s="94">
        <f t="shared" si="45"/>
      </c>
      <c r="M454" s="116"/>
      <c r="N454" s="89"/>
      <c r="O454" s="89"/>
      <c r="P454" s="89"/>
      <c r="Q454" s="89"/>
    </row>
    <row r="455" spans="2:17" ht="13.5">
      <c r="B455" s="196"/>
      <c r="C455" s="196"/>
      <c r="D455" s="106"/>
      <c r="F455" s="94"/>
      <c r="H455" s="115"/>
      <c r="I455" s="115"/>
      <c r="J455" s="124"/>
      <c r="K455" s="110"/>
      <c r="L455" s="94">
        <f t="shared" si="45"/>
      </c>
      <c r="M455" s="116"/>
      <c r="N455" s="89"/>
      <c r="O455" s="89"/>
      <c r="P455" s="89"/>
      <c r="Q455" s="89"/>
    </row>
    <row r="456" spans="2:17" ht="13.5">
      <c r="B456" s="196"/>
      <c r="C456" s="196"/>
      <c r="D456" s="106"/>
      <c r="F456" s="94"/>
      <c r="H456" s="115"/>
      <c r="I456" s="115"/>
      <c r="J456" s="124"/>
      <c r="K456" s="110"/>
      <c r="L456" s="94">
        <f t="shared" si="45"/>
      </c>
      <c r="M456" s="116"/>
      <c r="N456" s="89"/>
      <c r="O456" s="89"/>
      <c r="P456" s="89"/>
      <c r="Q456" s="89"/>
    </row>
    <row r="457" spans="2:17" ht="13.5">
      <c r="B457" s="196"/>
      <c r="C457" s="196"/>
      <c r="D457" s="106"/>
      <c r="F457" s="94"/>
      <c r="H457" s="115"/>
      <c r="I457" s="115"/>
      <c r="J457" s="124"/>
      <c r="K457" s="110"/>
      <c r="L457" s="94">
        <f t="shared" si="45"/>
      </c>
      <c r="M457" s="116"/>
      <c r="N457" s="89"/>
      <c r="O457" s="89"/>
      <c r="P457" s="89"/>
      <c r="Q457" s="89"/>
    </row>
    <row r="458" spans="2:17" ht="13.5">
      <c r="B458" s="196"/>
      <c r="C458" s="196"/>
      <c r="D458" s="106"/>
      <c r="F458" s="94"/>
      <c r="H458" s="115"/>
      <c r="I458" s="115"/>
      <c r="J458" s="124"/>
      <c r="K458" s="110"/>
      <c r="L458" s="94">
        <f t="shared" si="45"/>
      </c>
      <c r="M458" s="116"/>
      <c r="N458" s="89"/>
      <c r="O458" s="89"/>
      <c r="P458" s="89"/>
      <c r="Q458" s="89"/>
    </row>
    <row r="459" spans="2:17" ht="13.5">
      <c r="B459" s="196"/>
      <c r="C459" s="196"/>
      <c r="D459" s="106"/>
      <c r="F459" s="94"/>
      <c r="G459" s="88" t="s">
        <v>1390</v>
      </c>
      <c r="H459" s="88" t="s">
        <v>1391</v>
      </c>
      <c r="I459" s="106"/>
      <c r="J459" s="124"/>
      <c r="K459" s="110"/>
      <c r="L459" s="94"/>
      <c r="M459" s="116"/>
      <c r="N459" s="89"/>
      <c r="O459" s="89"/>
      <c r="P459" s="89"/>
      <c r="Q459" s="89"/>
    </row>
    <row r="460" spans="2:17" ht="13.5">
      <c r="B460" s="196"/>
      <c r="C460" s="196"/>
      <c r="D460" s="106"/>
      <c r="F460" s="94">
        <f>A460</f>
        <v>0</v>
      </c>
      <c r="G460" s="202">
        <f>COUNTIF($M$463:$M$523,"東近江市")</f>
        <v>10</v>
      </c>
      <c r="H460" s="203">
        <f>(G460/RIGHT(A521,2))</f>
        <v>0.1694915254237288</v>
      </c>
      <c r="I460" s="106"/>
      <c r="J460" s="124"/>
      <c r="K460" s="110">
        <f>IF(J460="","",(2012-J460))</f>
      </c>
      <c r="L460" s="94"/>
      <c r="M460" s="116"/>
      <c r="N460" s="89"/>
      <c r="O460" s="89"/>
      <c r="P460" s="89"/>
      <c r="Q460" s="89"/>
    </row>
    <row r="461" spans="2:17" ht="13.5">
      <c r="B461" s="196"/>
      <c r="C461" s="196"/>
      <c r="D461" s="106"/>
      <c r="F461" s="94">
        <f>A461</f>
        <v>0</v>
      </c>
      <c r="H461" s="115"/>
      <c r="I461" s="115"/>
      <c r="J461" s="124"/>
      <c r="K461" s="110">
        <f>IF(J461="","",(2012-J461))</f>
      </c>
      <c r="L461" s="94">
        <f aca="true" t="shared" si="46" ref="L461:L492">IF(G461="","",IF(COUNTIF($G$3:$G$613,G461)&gt;1,"2重登録","OK"))</f>
      </c>
      <c r="M461" s="116"/>
      <c r="N461" s="89"/>
      <c r="O461" s="89"/>
      <c r="P461" s="89"/>
      <c r="Q461" s="89"/>
    </row>
    <row r="462" spans="1:17" ht="12" customHeight="1">
      <c r="A462" s="84"/>
      <c r="B462" s="204" t="s">
        <v>1067</v>
      </c>
      <c r="C462" s="204"/>
      <c r="D462" s="200"/>
      <c r="E462" s="200"/>
      <c r="F462" s="200"/>
      <c r="G462" s="205" t="s">
        <v>1067</v>
      </c>
      <c r="H462" s="204"/>
      <c r="I462" s="204"/>
      <c r="J462" s="84" t="s">
        <v>1393</v>
      </c>
      <c r="K462" s="95"/>
      <c r="L462" s="94" t="str">
        <f t="shared" si="46"/>
        <v>OK</v>
      </c>
      <c r="M462" s="84" t="s">
        <v>1973</v>
      </c>
      <c r="N462" s="112"/>
      <c r="O462" s="112"/>
      <c r="P462" s="112"/>
      <c r="Q462" s="112"/>
    </row>
    <row r="463" spans="1:17" ht="12" customHeight="1">
      <c r="A463" s="84" t="s">
        <v>1974</v>
      </c>
      <c r="B463" s="206" t="s">
        <v>1884</v>
      </c>
      <c r="C463" s="207" t="s">
        <v>1975</v>
      </c>
      <c r="D463" s="204" t="s">
        <v>1067</v>
      </c>
      <c r="E463" s="204"/>
      <c r="F463" s="84" t="s">
        <v>1974</v>
      </c>
      <c r="G463" s="206" t="str">
        <f aca="true" t="shared" si="47" ref="G463:G494">B463&amp;C463</f>
        <v>浅野秀樹</v>
      </c>
      <c r="H463" s="205" t="s">
        <v>1067</v>
      </c>
      <c r="I463" s="205" t="s">
        <v>303</v>
      </c>
      <c r="J463" s="84">
        <v>1951</v>
      </c>
      <c r="K463" s="110">
        <f aca="true" t="shared" si="48" ref="K463:K494">IF(J463="","",(2013-J463))</f>
        <v>62</v>
      </c>
      <c r="L463" s="94" t="str">
        <f t="shared" si="46"/>
        <v>OK</v>
      </c>
      <c r="M463" s="211" t="s">
        <v>514</v>
      </c>
      <c r="N463" s="112"/>
      <c r="O463" s="112"/>
      <c r="P463" s="112"/>
      <c r="Q463" s="112"/>
    </row>
    <row r="464" spans="1:17" ht="12" customHeight="1">
      <c r="A464" s="84" t="s">
        <v>1976</v>
      </c>
      <c r="B464" s="208" t="s">
        <v>1977</v>
      </c>
      <c r="C464" s="189" t="s">
        <v>1978</v>
      </c>
      <c r="D464" s="204" t="s">
        <v>1067</v>
      </c>
      <c r="E464" s="204"/>
      <c r="F464" s="84" t="s">
        <v>1976</v>
      </c>
      <c r="G464" s="209" t="str">
        <f t="shared" si="47"/>
        <v>井狩 孝</v>
      </c>
      <c r="H464" s="205" t="s">
        <v>1067</v>
      </c>
      <c r="I464" s="205" t="s">
        <v>303</v>
      </c>
      <c r="J464" s="84">
        <v>1947</v>
      </c>
      <c r="K464" s="110">
        <f t="shared" si="48"/>
        <v>66</v>
      </c>
      <c r="L464" s="94" t="str">
        <f t="shared" si="46"/>
        <v>OK</v>
      </c>
      <c r="M464" s="88" t="s">
        <v>336</v>
      </c>
      <c r="N464" s="87"/>
      <c r="O464" s="87"/>
      <c r="P464" s="112"/>
      <c r="Q464" s="112"/>
    </row>
    <row r="465" spans="1:17" ht="12" customHeight="1">
      <c r="A465" s="84" t="s">
        <v>1979</v>
      </c>
      <c r="B465" s="208" t="s">
        <v>1980</v>
      </c>
      <c r="C465" s="189" t="s">
        <v>1981</v>
      </c>
      <c r="D465" s="204" t="s">
        <v>1067</v>
      </c>
      <c r="E465" s="204"/>
      <c r="F465" s="84" t="s">
        <v>1979</v>
      </c>
      <c r="G465" s="209" t="str">
        <f t="shared" si="47"/>
        <v>稲毛遼三</v>
      </c>
      <c r="H465" s="205" t="s">
        <v>1067</v>
      </c>
      <c r="I465" s="205" t="s">
        <v>303</v>
      </c>
      <c r="J465" s="84">
        <v>1942</v>
      </c>
      <c r="K465" s="110">
        <f t="shared" si="48"/>
        <v>71</v>
      </c>
      <c r="L465" s="94" t="str">
        <f t="shared" si="46"/>
        <v>OK</v>
      </c>
      <c r="M465" s="88" t="s">
        <v>336</v>
      </c>
      <c r="N465" s="87"/>
      <c r="O465" s="87"/>
      <c r="P465" s="112"/>
      <c r="Q465" s="112"/>
    </row>
    <row r="466" spans="1:17" ht="12" customHeight="1">
      <c r="A466" s="84" t="s">
        <v>1982</v>
      </c>
      <c r="B466" s="208" t="s">
        <v>1983</v>
      </c>
      <c r="C466" s="189" t="s">
        <v>1984</v>
      </c>
      <c r="D466" s="204" t="s">
        <v>1067</v>
      </c>
      <c r="E466" s="204"/>
      <c r="F466" s="84" t="s">
        <v>1982</v>
      </c>
      <c r="G466" s="209" t="str">
        <f t="shared" si="47"/>
        <v>岩井義明</v>
      </c>
      <c r="H466" s="205" t="s">
        <v>1067</v>
      </c>
      <c r="I466" s="205" t="s">
        <v>303</v>
      </c>
      <c r="J466" s="84">
        <v>1939</v>
      </c>
      <c r="K466" s="110">
        <f t="shared" si="48"/>
        <v>74</v>
      </c>
      <c r="L466" s="94" t="str">
        <f t="shared" si="46"/>
        <v>OK</v>
      </c>
      <c r="M466" s="88" t="s">
        <v>336</v>
      </c>
      <c r="N466" s="87"/>
      <c r="O466" s="87"/>
      <c r="P466" s="112"/>
      <c r="Q466" s="112"/>
    </row>
    <row r="467" spans="1:17" ht="12" customHeight="1">
      <c r="A467" s="84" t="s">
        <v>1985</v>
      </c>
      <c r="B467" s="208" t="s">
        <v>1986</v>
      </c>
      <c r="C467" s="189" t="s">
        <v>1987</v>
      </c>
      <c r="D467" s="204" t="s">
        <v>1067</v>
      </c>
      <c r="E467" s="204"/>
      <c r="F467" s="84" t="s">
        <v>1985</v>
      </c>
      <c r="G467" s="209" t="str">
        <f t="shared" si="47"/>
        <v>内田宗義</v>
      </c>
      <c r="H467" s="205" t="s">
        <v>1067</v>
      </c>
      <c r="I467" s="205" t="s">
        <v>303</v>
      </c>
      <c r="J467" s="84">
        <v>1949</v>
      </c>
      <c r="K467" s="110">
        <f t="shared" si="48"/>
        <v>64</v>
      </c>
      <c r="L467" s="94" t="str">
        <f t="shared" si="46"/>
        <v>OK</v>
      </c>
      <c r="M467" s="88" t="s">
        <v>336</v>
      </c>
      <c r="N467" s="87"/>
      <c r="O467" s="87"/>
      <c r="P467" s="112"/>
      <c r="Q467" s="112"/>
    </row>
    <row r="468" spans="1:17" ht="12" customHeight="1">
      <c r="A468" s="84" t="s">
        <v>1988</v>
      </c>
      <c r="B468" s="208" t="s">
        <v>1989</v>
      </c>
      <c r="C468" s="189" t="s">
        <v>1990</v>
      </c>
      <c r="D468" s="204" t="s">
        <v>1067</v>
      </c>
      <c r="E468" s="204"/>
      <c r="F468" s="84" t="s">
        <v>1988</v>
      </c>
      <c r="G468" s="209" t="str">
        <f t="shared" si="47"/>
        <v>宇野英男</v>
      </c>
      <c r="H468" s="205" t="s">
        <v>1067</v>
      </c>
      <c r="I468" s="205" t="s">
        <v>303</v>
      </c>
      <c r="J468" s="84">
        <v>1944</v>
      </c>
      <c r="K468" s="110">
        <f t="shared" si="48"/>
        <v>69</v>
      </c>
      <c r="L468" s="94" t="str">
        <f t="shared" si="46"/>
        <v>OK</v>
      </c>
      <c r="M468" s="122" t="s">
        <v>431</v>
      </c>
      <c r="N468" s="87"/>
      <c r="O468" s="87"/>
      <c r="P468" s="112"/>
      <c r="Q468" s="112"/>
    </row>
    <row r="469" spans="1:17" ht="12" customHeight="1">
      <c r="A469" s="84" t="s">
        <v>1991</v>
      </c>
      <c r="B469" s="208" t="s">
        <v>1992</v>
      </c>
      <c r="C469" s="189" t="s">
        <v>1993</v>
      </c>
      <c r="D469" s="204" t="s">
        <v>1067</v>
      </c>
      <c r="E469" s="204"/>
      <c r="F469" s="84" t="s">
        <v>1991</v>
      </c>
      <c r="G469" s="209" t="str">
        <f t="shared" si="47"/>
        <v>大林 久</v>
      </c>
      <c r="H469" s="205" t="s">
        <v>1067</v>
      </c>
      <c r="I469" s="205" t="s">
        <v>303</v>
      </c>
      <c r="J469" s="84">
        <v>1938</v>
      </c>
      <c r="K469" s="110">
        <f t="shared" si="48"/>
        <v>75</v>
      </c>
      <c r="L469" s="94" t="str">
        <f t="shared" si="46"/>
        <v>OK</v>
      </c>
      <c r="M469" s="88" t="s">
        <v>336</v>
      </c>
      <c r="N469" s="87"/>
      <c r="O469" s="87"/>
      <c r="P469" s="112"/>
      <c r="Q469" s="112"/>
    </row>
    <row r="470" spans="1:17" ht="12" customHeight="1">
      <c r="A470" s="84" t="s">
        <v>1994</v>
      </c>
      <c r="B470" s="208" t="s">
        <v>1995</v>
      </c>
      <c r="C470" s="189" t="s">
        <v>1996</v>
      </c>
      <c r="D470" s="204" t="s">
        <v>1067</v>
      </c>
      <c r="E470" s="204"/>
      <c r="F470" s="84" t="s">
        <v>1994</v>
      </c>
      <c r="G470" s="209" t="str">
        <f t="shared" si="47"/>
        <v>大原英治</v>
      </c>
      <c r="H470" s="205" t="s">
        <v>1067</v>
      </c>
      <c r="I470" s="205" t="s">
        <v>303</v>
      </c>
      <c r="J470" s="84">
        <v>1931</v>
      </c>
      <c r="K470" s="110">
        <f t="shared" si="48"/>
        <v>82</v>
      </c>
      <c r="L470" s="94" t="str">
        <f t="shared" si="46"/>
        <v>OK</v>
      </c>
      <c r="M470" s="122" t="s">
        <v>431</v>
      </c>
      <c r="N470" s="87"/>
      <c r="O470" s="87"/>
      <c r="P470" s="112"/>
      <c r="Q470" s="112"/>
    </row>
    <row r="471" spans="1:17" ht="12" customHeight="1">
      <c r="A471" s="84" t="s">
        <v>1997</v>
      </c>
      <c r="B471" s="208" t="s">
        <v>1998</v>
      </c>
      <c r="C471" s="189" t="s">
        <v>1999</v>
      </c>
      <c r="D471" s="204" t="s">
        <v>1067</v>
      </c>
      <c r="E471" s="204"/>
      <c r="F471" s="84" t="s">
        <v>1997</v>
      </c>
      <c r="G471" s="209" t="str">
        <f t="shared" si="47"/>
        <v>鹿島新夫</v>
      </c>
      <c r="H471" s="205" t="s">
        <v>1067</v>
      </c>
      <c r="I471" s="205" t="s">
        <v>303</v>
      </c>
      <c r="J471" s="84">
        <v>1944</v>
      </c>
      <c r="K471" s="110">
        <f t="shared" si="48"/>
        <v>69</v>
      </c>
      <c r="L471" s="94" t="str">
        <f t="shared" si="46"/>
        <v>OK</v>
      </c>
      <c r="M471" s="88" t="s">
        <v>336</v>
      </c>
      <c r="N471" s="87"/>
      <c r="O471" s="87"/>
      <c r="P471" s="112"/>
      <c r="Q471" s="112"/>
    </row>
    <row r="472" spans="1:17" ht="12" customHeight="1">
      <c r="A472" s="84" t="s">
        <v>2000</v>
      </c>
      <c r="B472" s="208" t="s">
        <v>2001</v>
      </c>
      <c r="C472" s="189" t="s">
        <v>975</v>
      </c>
      <c r="D472" s="204" t="s">
        <v>1067</v>
      </c>
      <c r="E472" s="204"/>
      <c r="F472" s="84" t="s">
        <v>2000</v>
      </c>
      <c r="G472" s="209" t="str">
        <f t="shared" si="47"/>
        <v>樺島辰巳</v>
      </c>
      <c r="H472" s="205" t="s">
        <v>1067</v>
      </c>
      <c r="I472" s="205" t="s">
        <v>303</v>
      </c>
      <c r="J472" s="84">
        <v>1952</v>
      </c>
      <c r="K472" s="110">
        <f t="shared" si="48"/>
        <v>61</v>
      </c>
      <c r="L472" s="94" t="str">
        <f t="shared" si="46"/>
        <v>OK</v>
      </c>
      <c r="M472" s="88" t="s">
        <v>304</v>
      </c>
      <c r="N472" s="87"/>
      <c r="O472" s="87"/>
      <c r="P472" s="112"/>
      <c r="Q472" s="112"/>
    </row>
    <row r="473" spans="1:17" ht="12" customHeight="1">
      <c r="A473" s="84" t="s">
        <v>2002</v>
      </c>
      <c r="B473" s="208" t="s">
        <v>2003</v>
      </c>
      <c r="C473" s="189" t="s">
        <v>2004</v>
      </c>
      <c r="D473" s="204" t="s">
        <v>1067</v>
      </c>
      <c r="E473" s="204"/>
      <c r="F473" s="84" t="s">
        <v>2002</v>
      </c>
      <c r="G473" s="209" t="str">
        <f t="shared" si="47"/>
        <v>川添正幸</v>
      </c>
      <c r="H473" s="205" t="s">
        <v>1067</v>
      </c>
      <c r="I473" s="205" t="s">
        <v>303</v>
      </c>
      <c r="J473" s="84">
        <v>1948</v>
      </c>
      <c r="K473" s="110">
        <f t="shared" si="48"/>
        <v>65</v>
      </c>
      <c r="L473" s="94" t="str">
        <f t="shared" si="46"/>
        <v>OK</v>
      </c>
      <c r="M473" s="122" t="s">
        <v>431</v>
      </c>
      <c r="N473" s="87"/>
      <c r="O473" s="87"/>
      <c r="P473" s="112"/>
      <c r="Q473" s="112"/>
    </row>
    <row r="474" spans="1:17" ht="12" customHeight="1">
      <c r="A474" s="84" t="s">
        <v>2005</v>
      </c>
      <c r="B474" s="208" t="s">
        <v>1093</v>
      </c>
      <c r="C474" s="189" t="s">
        <v>1094</v>
      </c>
      <c r="D474" s="204" t="s">
        <v>1067</v>
      </c>
      <c r="E474" s="204"/>
      <c r="F474" s="84" t="s">
        <v>2005</v>
      </c>
      <c r="G474" s="209" t="str">
        <f t="shared" si="47"/>
        <v>新屋正男</v>
      </c>
      <c r="H474" s="205" t="s">
        <v>1067</v>
      </c>
      <c r="I474" s="205" t="s">
        <v>303</v>
      </c>
      <c r="J474" s="84">
        <v>1943</v>
      </c>
      <c r="K474" s="110">
        <f t="shared" si="48"/>
        <v>70</v>
      </c>
      <c r="L474" s="94" t="str">
        <f t="shared" si="46"/>
        <v>OK</v>
      </c>
      <c r="M474" s="88" t="s">
        <v>336</v>
      </c>
      <c r="N474" s="87"/>
      <c r="O474" s="87"/>
      <c r="P474" s="112"/>
      <c r="Q474" s="112"/>
    </row>
    <row r="475" spans="1:17" ht="12" customHeight="1">
      <c r="A475" s="84" t="s">
        <v>2006</v>
      </c>
      <c r="B475" s="208" t="s">
        <v>1103</v>
      </c>
      <c r="C475" s="189" t="s">
        <v>1104</v>
      </c>
      <c r="D475" s="204" t="s">
        <v>1067</v>
      </c>
      <c r="E475" s="204"/>
      <c r="F475" s="84" t="s">
        <v>2006</v>
      </c>
      <c r="G475" s="209" t="str">
        <f t="shared" si="47"/>
        <v>関塚清茂</v>
      </c>
      <c r="H475" s="205" t="s">
        <v>1067</v>
      </c>
      <c r="I475" s="205" t="s">
        <v>303</v>
      </c>
      <c r="J475" s="84">
        <v>1936</v>
      </c>
      <c r="K475" s="110">
        <f t="shared" si="48"/>
        <v>77</v>
      </c>
      <c r="L475" s="94" t="str">
        <f t="shared" si="46"/>
        <v>OK</v>
      </c>
      <c r="M475" s="88" t="s">
        <v>336</v>
      </c>
      <c r="N475" s="87"/>
      <c r="O475" s="87"/>
      <c r="P475" s="112"/>
      <c r="Q475" s="112"/>
    </row>
    <row r="476" spans="1:17" ht="12" customHeight="1">
      <c r="A476" s="84" t="s">
        <v>2007</v>
      </c>
      <c r="B476" s="208" t="s">
        <v>2008</v>
      </c>
      <c r="C476" s="189" t="s">
        <v>2009</v>
      </c>
      <c r="D476" s="204" t="s">
        <v>1067</v>
      </c>
      <c r="E476" s="204"/>
      <c r="F476" s="84" t="s">
        <v>2007</v>
      </c>
      <c r="G476" s="209" t="str">
        <f t="shared" si="47"/>
        <v>曾根田孝三郎</v>
      </c>
      <c r="H476" s="205" t="s">
        <v>1067</v>
      </c>
      <c r="I476" s="205" t="s">
        <v>303</v>
      </c>
      <c r="J476" s="84">
        <v>1942</v>
      </c>
      <c r="K476" s="110">
        <f t="shared" si="48"/>
        <v>71</v>
      </c>
      <c r="L476" s="94" t="str">
        <f t="shared" si="46"/>
        <v>OK</v>
      </c>
      <c r="M476" s="88" t="s">
        <v>336</v>
      </c>
      <c r="N476" s="87"/>
      <c r="O476" s="87"/>
      <c r="P476" s="112"/>
      <c r="Q476" s="112"/>
    </row>
    <row r="477" spans="1:17" ht="12" customHeight="1">
      <c r="A477" s="84" t="s">
        <v>2010</v>
      </c>
      <c r="B477" s="208" t="s">
        <v>812</v>
      </c>
      <c r="C477" s="189" t="s">
        <v>1069</v>
      </c>
      <c r="D477" s="204" t="s">
        <v>1067</v>
      </c>
      <c r="E477" s="204"/>
      <c r="F477" s="84" t="s">
        <v>2010</v>
      </c>
      <c r="G477" s="209" t="str">
        <f t="shared" si="47"/>
        <v>高田洋治</v>
      </c>
      <c r="H477" s="205" t="s">
        <v>1067</v>
      </c>
      <c r="I477" s="205" t="s">
        <v>303</v>
      </c>
      <c r="J477" s="84">
        <v>1942</v>
      </c>
      <c r="K477" s="110">
        <f t="shared" si="48"/>
        <v>71</v>
      </c>
      <c r="L477" s="94" t="str">
        <f t="shared" si="46"/>
        <v>OK</v>
      </c>
      <c r="M477" s="88" t="s">
        <v>336</v>
      </c>
      <c r="N477" s="87"/>
      <c r="O477" s="87"/>
      <c r="P477" s="112"/>
      <c r="Q477" s="112"/>
    </row>
    <row r="478" spans="1:17" ht="12" customHeight="1">
      <c r="A478" s="84" t="s">
        <v>2011</v>
      </c>
      <c r="B478" s="208" t="s">
        <v>2012</v>
      </c>
      <c r="C478" s="189" t="s">
        <v>2013</v>
      </c>
      <c r="D478" s="204" t="s">
        <v>1067</v>
      </c>
      <c r="E478" s="204"/>
      <c r="F478" s="84" t="s">
        <v>2011</v>
      </c>
      <c r="G478" s="209" t="str">
        <f t="shared" si="47"/>
        <v>鷹野　泰</v>
      </c>
      <c r="H478" s="205" t="s">
        <v>1067</v>
      </c>
      <c r="I478" s="205" t="s">
        <v>303</v>
      </c>
      <c r="J478" s="84">
        <v>1936</v>
      </c>
      <c r="K478" s="110">
        <f t="shared" si="48"/>
        <v>77</v>
      </c>
      <c r="L478" s="94" t="str">
        <f t="shared" si="46"/>
        <v>OK</v>
      </c>
      <c r="M478" s="122" t="s">
        <v>431</v>
      </c>
      <c r="N478" s="87"/>
      <c r="O478" s="87"/>
      <c r="P478" s="112"/>
      <c r="Q478" s="112"/>
    </row>
    <row r="479" spans="1:17" ht="12" customHeight="1">
      <c r="A479" s="84" t="s">
        <v>2014</v>
      </c>
      <c r="B479" s="208" t="s">
        <v>365</v>
      </c>
      <c r="C479" s="189" t="s">
        <v>1098</v>
      </c>
      <c r="D479" s="204" t="s">
        <v>1067</v>
      </c>
      <c r="E479" s="204"/>
      <c r="F479" s="84" t="s">
        <v>2014</v>
      </c>
      <c r="G479" s="209" t="str">
        <f t="shared" si="47"/>
        <v>谷口一男</v>
      </c>
      <c r="H479" s="205" t="s">
        <v>1067</v>
      </c>
      <c r="I479" s="205" t="s">
        <v>303</v>
      </c>
      <c r="J479" s="84">
        <v>1947</v>
      </c>
      <c r="K479" s="110">
        <f t="shared" si="48"/>
        <v>66</v>
      </c>
      <c r="L479" s="94" t="str">
        <f t="shared" si="46"/>
        <v>OK</v>
      </c>
      <c r="M479" s="122" t="s">
        <v>431</v>
      </c>
      <c r="N479" s="87"/>
      <c r="O479" s="87"/>
      <c r="P479" s="112"/>
      <c r="Q479" s="112"/>
    </row>
    <row r="480" spans="1:17" ht="12" customHeight="1">
      <c r="A480" s="84" t="s">
        <v>2015</v>
      </c>
      <c r="B480" s="208" t="s">
        <v>2016</v>
      </c>
      <c r="C480" s="189" t="s">
        <v>2017</v>
      </c>
      <c r="D480" s="204" t="s">
        <v>1067</v>
      </c>
      <c r="E480" s="204"/>
      <c r="F480" s="84" t="s">
        <v>2015</v>
      </c>
      <c r="G480" s="209" t="str">
        <f t="shared" si="47"/>
        <v>玉城孝穂</v>
      </c>
      <c r="H480" s="205" t="s">
        <v>1067</v>
      </c>
      <c r="I480" s="205" t="s">
        <v>303</v>
      </c>
      <c r="J480" s="84">
        <v>1941</v>
      </c>
      <c r="K480" s="110">
        <f t="shared" si="48"/>
        <v>72</v>
      </c>
      <c r="L480" s="94" t="str">
        <f t="shared" si="46"/>
        <v>OK</v>
      </c>
      <c r="M480" s="122" t="s">
        <v>431</v>
      </c>
      <c r="N480" s="87"/>
      <c r="O480" s="87"/>
      <c r="P480" s="112"/>
      <c r="Q480" s="112"/>
    </row>
    <row r="481" spans="1:17" ht="12" customHeight="1">
      <c r="A481" s="84" t="s">
        <v>2018</v>
      </c>
      <c r="B481" s="208" t="s">
        <v>370</v>
      </c>
      <c r="C481" s="189" t="s">
        <v>2019</v>
      </c>
      <c r="D481" s="204" t="s">
        <v>1067</v>
      </c>
      <c r="E481" s="204"/>
      <c r="F481" s="84" t="s">
        <v>2018</v>
      </c>
      <c r="G481" s="209" t="str">
        <f t="shared" si="47"/>
        <v>堤内昭義</v>
      </c>
      <c r="H481" s="205" t="s">
        <v>1067</v>
      </c>
      <c r="I481" s="205" t="s">
        <v>303</v>
      </c>
      <c r="J481" s="84">
        <v>1945</v>
      </c>
      <c r="K481" s="110">
        <f t="shared" si="48"/>
        <v>68</v>
      </c>
      <c r="L481" s="94" t="str">
        <f t="shared" si="46"/>
        <v>OK</v>
      </c>
      <c r="M481" s="88" t="s">
        <v>350</v>
      </c>
      <c r="N481" s="87"/>
      <c r="O481" s="87"/>
      <c r="P481" s="112"/>
      <c r="Q481" s="112"/>
    </row>
    <row r="482" spans="1:17" ht="12" customHeight="1">
      <c r="A482" s="84" t="s">
        <v>2020</v>
      </c>
      <c r="B482" s="208" t="s">
        <v>2021</v>
      </c>
      <c r="C482" s="189" t="s">
        <v>1285</v>
      </c>
      <c r="D482" s="204" t="s">
        <v>1067</v>
      </c>
      <c r="E482" s="204"/>
      <c r="F482" s="84" t="s">
        <v>2020</v>
      </c>
      <c r="G482" s="209" t="str">
        <f t="shared" si="47"/>
        <v>鶴田 進</v>
      </c>
      <c r="H482" s="205" t="s">
        <v>1067</v>
      </c>
      <c r="I482" s="205" t="s">
        <v>303</v>
      </c>
      <c r="J482" s="84">
        <v>1950</v>
      </c>
      <c r="K482" s="110">
        <f t="shared" si="48"/>
        <v>63</v>
      </c>
      <c r="L482" s="94" t="str">
        <f t="shared" si="46"/>
        <v>OK</v>
      </c>
      <c r="M482" s="88" t="s">
        <v>336</v>
      </c>
      <c r="N482" s="87"/>
      <c r="O482" s="87"/>
      <c r="P482" s="112"/>
      <c r="Q482" s="112"/>
    </row>
    <row r="483" spans="1:17" ht="12" customHeight="1">
      <c r="A483" s="84" t="s">
        <v>2022</v>
      </c>
      <c r="B483" s="208" t="s">
        <v>2023</v>
      </c>
      <c r="C483" s="189" t="s">
        <v>2024</v>
      </c>
      <c r="D483" s="204" t="s">
        <v>1067</v>
      </c>
      <c r="E483" s="204"/>
      <c r="F483" s="84" t="s">
        <v>2022</v>
      </c>
      <c r="G483" s="209" t="str">
        <f t="shared" si="47"/>
        <v>寺田昌登</v>
      </c>
      <c r="H483" s="205" t="s">
        <v>1067</v>
      </c>
      <c r="I483" s="205" t="s">
        <v>303</v>
      </c>
      <c r="J483" s="84">
        <v>1947</v>
      </c>
      <c r="K483" s="110">
        <f t="shared" si="48"/>
        <v>66</v>
      </c>
      <c r="L483" s="94" t="str">
        <f t="shared" si="46"/>
        <v>OK</v>
      </c>
      <c r="M483" s="88" t="s">
        <v>336</v>
      </c>
      <c r="N483" s="87"/>
      <c r="O483" s="87"/>
      <c r="P483" s="112"/>
      <c r="Q483" s="112"/>
    </row>
    <row r="484" spans="1:17" ht="12" customHeight="1">
      <c r="A484" s="84" t="s">
        <v>2025</v>
      </c>
      <c r="B484" s="208" t="s">
        <v>2026</v>
      </c>
      <c r="C484" s="189" t="s">
        <v>2027</v>
      </c>
      <c r="D484" s="204" t="s">
        <v>1067</v>
      </c>
      <c r="E484" s="204"/>
      <c r="F484" s="84" t="s">
        <v>2025</v>
      </c>
      <c r="G484" s="209" t="str">
        <f t="shared" si="47"/>
        <v>戸井敏男</v>
      </c>
      <c r="H484" s="205" t="s">
        <v>1067</v>
      </c>
      <c r="I484" s="205" t="s">
        <v>303</v>
      </c>
      <c r="J484" s="84">
        <v>1950</v>
      </c>
      <c r="K484" s="110">
        <f t="shared" si="48"/>
        <v>63</v>
      </c>
      <c r="L484" s="94" t="str">
        <f t="shared" si="46"/>
        <v>OK</v>
      </c>
      <c r="M484" s="88" t="s">
        <v>336</v>
      </c>
      <c r="N484" s="87"/>
      <c r="O484" s="87"/>
      <c r="P484" s="112"/>
      <c r="Q484" s="112"/>
    </row>
    <row r="485" spans="1:17" ht="12" customHeight="1">
      <c r="A485" s="84" t="s">
        <v>2028</v>
      </c>
      <c r="B485" s="208" t="s">
        <v>2029</v>
      </c>
      <c r="C485" s="189" t="s">
        <v>1072</v>
      </c>
      <c r="D485" s="204" t="s">
        <v>1067</v>
      </c>
      <c r="E485" s="204"/>
      <c r="F485" s="84" t="s">
        <v>2028</v>
      </c>
      <c r="G485" s="209" t="str">
        <f t="shared" si="47"/>
        <v>中野 潤</v>
      </c>
      <c r="H485" s="205" t="s">
        <v>1067</v>
      </c>
      <c r="I485" s="205" t="s">
        <v>303</v>
      </c>
      <c r="J485" s="84">
        <v>1948</v>
      </c>
      <c r="K485" s="110">
        <f t="shared" si="48"/>
        <v>65</v>
      </c>
      <c r="L485" s="94" t="str">
        <f t="shared" si="46"/>
        <v>OK</v>
      </c>
      <c r="M485" s="88" t="s">
        <v>408</v>
      </c>
      <c r="N485" s="87"/>
      <c r="O485" s="87"/>
      <c r="P485" s="112"/>
      <c r="Q485" s="112"/>
    </row>
    <row r="486" spans="1:17" ht="12" customHeight="1">
      <c r="A486" s="84" t="s">
        <v>2030</v>
      </c>
      <c r="B486" s="208" t="s">
        <v>1071</v>
      </c>
      <c r="C486" s="189" t="s">
        <v>369</v>
      </c>
      <c r="D486" s="204" t="s">
        <v>1067</v>
      </c>
      <c r="E486" s="204"/>
      <c r="F486" s="84" t="s">
        <v>2030</v>
      </c>
      <c r="G486" s="209" t="str">
        <f t="shared" si="47"/>
        <v>中野哲也</v>
      </c>
      <c r="H486" s="205" t="s">
        <v>1067</v>
      </c>
      <c r="I486" s="205" t="s">
        <v>303</v>
      </c>
      <c r="J486" s="84">
        <v>1947</v>
      </c>
      <c r="K486" s="110">
        <f t="shared" si="48"/>
        <v>66</v>
      </c>
      <c r="L486" s="94" t="str">
        <f t="shared" si="46"/>
        <v>OK</v>
      </c>
      <c r="M486" s="88" t="s">
        <v>336</v>
      </c>
      <c r="N486" s="87"/>
      <c r="O486" s="87"/>
      <c r="P486" s="112"/>
      <c r="Q486" s="112"/>
    </row>
    <row r="487" spans="1:17" ht="12" customHeight="1">
      <c r="A487" s="84" t="s">
        <v>2031</v>
      </c>
      <c r="B487" s="208" t="s">
        <v>2032</v>
      </c>
      <c r="C487" s="189" t="s">
        <v>2033</v>
      </c>
      <c r="D487" s="204" t="s">
        <v>1067</v>
      </c>
      <c r="E487" s="204"/>
      <c r="F487" s="84" t="s">
        <v>2031</v>
      </c>
      <c r="G487" s="209" t="str">
        <f t="shared" si="47"/>
        <v>成宮 廣</v>
      </c>
      <c r="H487" s="205" t="s">
        <v>1067</v>
      </c>
      <c r="I487" s="205" t="s">
        <v>303</v>
      </c>
      <c r="J487" s="84">
        <v>1948</v>
      </c>
      <c r="K487" s="110">
        <f t="shared" si="48"/>
        <v>65</v>
      </c>
      <c r="L487" s="94" t="str">
        <f t="shared" si="46"/>
        <v>OK</v>
      </c>
      <c r="M487" s="88" t="s">
        <v>2034</v>
      </c>
      <c r="N487" s="87"/>
      <c r="O487" s="87"/>
      <c r="P487" s="112"/>
      <c r="Q487" s="112"/>
    </row>
    <row r="488" spans="1:17" ht="12" customHeight="1">
      <c r="A488" s="84" t="s">
        <v>2035</v>
      </c>
      <c r="B488" s="208" t="s">
        <v>2036</v>
      </c>
      <c r="C488" s="189" t="s">
        <v>2037</v>
      </c>
      <c r="D488" s="204" t="s">
        <v>1067</v>
      </c>
      <c r="E488" s="204"/>
      <c r="F488" s="84" t="s">
        <v>2035</v>
      </c>
      <c r="G488" s="209" t="str">
        <f t="shared" si="47"/>
        <v>西沢養造</v>
      </c>
      <c r="H488" s="205" t="s">
        <v>1067</v>
      </c>
      <c r="I488" s="205" t="s">
        <v>303</v>
      </c>
      <c r="J488" s="84">
        <v>1930</v>
      </c>
      <c r="K488" s="110">
        <f t="shared" si="48"/>
        <v>83</v>
      </c>
      <c r="L488" s="94" t="str">
        <f t="shared" si="46"/>
        <v>OK</v>
      </c>
      <c r="M488" s="88" t="s">
        <v>2034</v>
      </c>
      <c r="N488" s="87"/>
      <c r="O488" s="87"/>
      <c r="P488" s="112"/>
      <c r="Q488" s="112"/>
    </row>
    <row r="489" spans="1:17" ht="12" customHeight="1">
      <c r="A489" s="84" t="s">
        <v>2038</v>
      </c>
      <c r="B489" s="208" t="s">
        <v>664</v>
      </c>
      <c r="C489" s="189" t="s">
        <v>1520</v>
      </c>
      <c r="D489" s="204" t="s">
        <v>1067</v>
      </c>
      <c r="E489" s="204"/>
      <c r="F489" s="84" t="s">
        <v>2038</v>
      </c>
      <c r="G489" s="209" t="str">
        <f t="shared" si="47"/>
        <v>西村和雄</v>
      </c>
      <c r="H489" s="205" t="s">
        <v>1067</v>
      </c>
      <c r="I489" s="205" t="s">
        <v>303</v>
      </c>
      <c r="J489" s="84">
        <v>1940</v>
      </c>
      <c r="K489" s="110">
        <f t="shared" si="48"/>
        <v>73</v>
      </c>
      <c r="L489" s="94" t="str">
        <f t="shared" si="46"/>
        <v>OK</v>
      </c>
      <c r="M489" s="88" t="s">
        <v>408</v>
      </c>
      <c r="N489" s="87"/>
      <c r="O489" s="87"/>
      <c r="P489" s="112"/>
      <c r="Q489" s="112"/>
    </row>
    <row r="490" spans="1:17" ht="12" customHeight="1">
      <c r="A490" s="84" t="s">
        <v>2039</v>
      </c>
      <c r="B490" s="208" t="s">
        <v>664</v>
      </c>
      <c r="C490" s="189" t="s">
        <v>1038</v>
      </c>
      <c r="D490" s="204" t="s">
        <v>1067</v>
      </c>
      <c r="E490" s="204"/>
      <c r="F490" s="84" t="s">
        <v>2039</v>
      </c>
      <c r="G490" s="209" t="str">
        <f t="shared" si="47"/>
        <v>西村国太郎</v>
      </c>
      <c r="H490" s="205" t="s">
        <v>1067</v>
      </c>
      <c r="I490" s="205" t="s">
        <v>303</v>
      </c>
      <c r="J490" s="84">
        <v>1942</v>
      </c>
      <c r="K490" s="110">
        <f t="shared" si="48"/>
        <v>71</v>
      </c>
      <c r="L490" s="94" t="str">
        <f t="shared" si="46"/>
        <v>OK</v>
      </c>
      <c r="M490" s="122" t="s">
        <v>431</v>
      </c>
      <c r="N490" s="87"/>
      <c r="O490" s="87"/>
      <c r="P490" s="112"/>
      <c r="Q490" s="112"/>
    </row>
    <row r="491" spans="1:17" ht="12" customHeight="1">
      <c r="A491" s="84" t="s">
        <v>2040</v>
      </c>
      <c r="B491" s="208" t="s">
        <v>1078</v>
      </c>
      <c r="C491" s="189" t="s">
        <v>1079</v>
      </c>
      <c r="D491" s="204" t="s">
        <v>1067</v>
      </c>
      <c r="E491" s="204"/>
      <c r="F491" s="84" t="s">
        <v>2040</v>
      </c>
      <c r="G491" s="209" t="str">
        <f t="shared" si="47"/>
        <v>羽田昭夫</v>
      </c>
      <c r="H491" s="205" t="s">
        <v>1067</v>
      </c>
      <c r="I491" s="205" t="s">
        <v>303</v>
      </c>
      <c r="J491" s="84">
        <v>1943</v>
      </c>
      <c r="K491" s="110">
        <f t="shared" si="48"/>
        <v>70</v>
      </c>
      <c r="L491" s="94" t="str">
        <f t="shared" si="46"/>
        <v>OK</v>
      </c>
      <c r="M491" s="88" t="s">
        <v>869</v>
      </c>
      <c r="N491" s="87"/>
      <c r="O491" s="87"/>
      <c r="P491" s="112"/>
      <c r="Q491" s="112"/>
    </row>
    <row r="492" spans="1:17" ht="12" customHeight="1">
      <c r="A492" s="84" t="s">
        <v>2041</v>
      </c>
      <c r="B492" s="208" t="s">
        <v>2042</v>
      </c>
      <c r="C492" s="189" t="s">
        <v>2043</v>
      </c>
      <c r="D492" s="204" t="s">
        <v>1067</v>
      </c>
      <c r="E492" s="204"/>
      <c r="F492" s="84" t="s">
        <v>2041</v>
      </c>
      <c r="G492" s="209" t="str">
        <f t="shared" si="47"/>
        <v>濱邊照彦</v>
      </c>
      <c r="H492" s="205" t="s">
        <v>1067</v>
      </c>
      <c r="I492" s="205" t="s">
        <v>303</v>
      </c>
      <c r="J492" s="84">
        <v>1944</v>
      </c>
      <c r="K492" s="110">
        <f t="shared" si="48"/>
        <v>69</v>
      </c>
      <c r="L492" s="94" t="str">
        <f t="shared" si="46"/>
        <v>OK</v>
      </c>
      <c r="M492" s="88" t="s">
        <v>336</v>
      </c>
      <c r="N492" s="87"/>
      <c r="O492" s="87"/>
      <c r="P492" s="112"/>
      <c r="Q492" s="112"/>
    </row>
    <row r="493" spans="1:17" ht="12" customHeight="1">
      <c r="A493" s="84" t="s">
        <v>1143</v>
      </c>
      <c r="B493" s="208" t="s">
        <v>2044</v>
      </c>
      <c r="C493" s="189" t="s">
        <v>2045</v>
      </c>
      <c r="D493" s="204" t="s">
        <v>1067</v>
      </c>
      <c r="E493" s="204"/>
      <c r="F493" s="84" t="s">
        <v>1143</v>
      </c>
      <c r="G493" s="209" t="str">
        <f t="shared" si="47"/>
        <v>日永清重</v>
      </c>
      <c r="H493" s="205" t="s">
        <v>1067</v>
      </c>
      <c r="I493" s="205" t="s">
        <v>303</v>
      </c>
      <c r="J493" s="84">
        <v>1945</v>
      </c>
      <c r="K493" s="110">
        <f t="shared" si="48"/>
        <v>68</v>
      </c>
      <c r="L493" s="94" t="str">
        <f aca="true" t="shared" si="49" ref="L493:L523">IF(G493="","",IF(COUNTIF($G$3:$G$613,G493)&gt;1,"2重登録","OK"))</f>
        <v>OK</v>
      </c>
      <c r="M493" s="122" t="s">
        <v>431</v>
      </c>
      <c r="N493" s="87"/>
      <c r="O493" s="87"/>
      <c r="P493" s="112"/>
      <c r="Q493" s="112"/>
    </row>
    <row r="494" spans="1:17" ht="12" customHeight="1">
      <c r="A494" s="84" t="s">
        <v>1148</v>
      </c>
      <c r="B494" s="208" t="s">
        <v>1081</v>
      </c>
      <c r="C494" s="189" t="s">
        <v>1082</v>
      </c>
      <c r="D494" s="204" t="s">
        <v>1067</v>
      </c>
      <c r="E494" s="204"/>
      <c r="F494" s="84" t="s">
        <v>1148</v>
      </c>
      <c r="G494" s="209" t="str">
        <f t="shared" si="47"/>
        <v>樋山達哉</v>
      </c>
      <c r="H494" s="205" t="s">
        <v>1067</v>
      </c>
      <c r="I494" s="205" t="s">
        <v>303</v>
      </c>
      <c r="J494" s="84">
        <v>1943</v>
      </c>
      <c r="K494" s="110">
        <f t="shared" si="48"/>
        <v>70</v>
      </c>
      <c r="L494" s="94" t="str">
        <f t="shared" si="49"/>
        <v>OK</v>
      </c>
      <c r="M494" s="88" t="s">
        <v>687</v>
      </c>
      <c r="N494" s="87"/>
      <c r="O494" s="87"/>
      <c r="P494" s="112"/>
      <c r="Q494" s="112"/>
    </row>
    <row r="495" spans="1:17" ht="12" customHeight="1">
      <c r="A495" s="84" t="s">
        <v>1153</v>
      </c>
      <c r="B495" s="208" t="s">
        <v>1084</v>
      </c>
      <c r="C495" s="189" t="s">
        <v>1085</v>
      </c>
      <c r="D495" s="204" t="s">
        <v>1067</v>
      </c>
      <c r="E495" s="204"/>
      <c r="F495" s="84" t="s">
        <v>1153</v>
      </c>
      <c r="G495" s="209" t="str">
        <f aca="true" t="shared" si="50" ref="G495:G522">B495&amp;C495</f>
        <v>藤本昌彦</v>
      </c>
      <c r="H495" s="205" t="s">
        <v>1067</v>
      </c>
      <c r="I495" s="205" t="s">
        <v>303</v>
      </c>
      <c r="J495" s="84">
        <v>1939</v>
      </c>
      <c r="K495" s="110">
        <f aca="true" t="shared" si="51" ref="K495:K521">IF(J495="","",(2013-J495))</f>
        <v>74</v>
      </c>
      <c r="L495" s="94" t="str">
        <f t="shared" si="49"/>
        <v>OK</v>
      </c>
      <c r="M495" s="88" t="s">
        <v>336</v>
      </c>
      <c r="N495" s="87"/>
      <c r="O495" s="87"/>
      <c r="P495" s="112"/>
      <c r="Q495" s="112"/>
    </row>
    <row r="496" spans="1:17" ht="12" customHeight="1">
      <c r="A496" s="84" t="s">
        <v>1158</v>
      </c>
      <c r="B496" s="208" t="s">
        <v>1075</v>
      </c>
      <c r="C496" s="189" t="s">
        <v>1076</v>
      </c>
      <c r="D496" s="204" t="s">
        <v>1067</v>
      </c>
      <c r="E496" s="204"/>
      <c r="F496" s="84" t="s">
        <v>1158</v>
      </c>
      <c r="G496" s="209" t="str">
        <f t="shared" si="50"/>
        <v>堀江孝信</v>
      </c>
      <c r="H496" s="205" t="s">
        <v>1067</v>
      </c>
      <c r="I496" s="205" t="s">
        <v>303</v>
      </c>
      <c r="J496" s="84">
        <v>1942</v>
      </c>
      <c r="K496" s="110">
        <f t="shared" si="51"/>
        <v>71</v>
      </c>
      <c r="L496" s="94" t="str">
        <f t="shared" si="49"/>
        <v>OK</v>
      </c>
      <c r="M496" s="88" t="s">
        <v>336</v>
      </c>
      <c r="N496" s="87"/>
      <c r="O496" s="87"/>
      <c r="P496" s="112"/>
      <c r="Q496" s="112"/>
    </row>
    <row r="497" spans="1:17" ht="12" customHeight="1">
      <c r="A497" s="84" t="s">
        <v>2046</v>
      </c>
      <c r="B497" s="208" t="s">
        <v>963</v>
      </c>
      <c r="C497" s="189" t="s">
        <v>1133</v>
      </c>
      <c r="D497" s="204" t="s">
        <v>1067</v>
      </c>
      <c r="E497" s="204"/>
      <c r="F497" s="84" t="s">
        <v>2046</v>
      </c>
      <c r="G497" s="209" t="str">
        <f t="shared" si="50"/>
        <v>前田征人</v>
      </c>
      <c r="H497" s="205" t="s">
        <v>1067</v>
      </c>
      <c r="I497" s="205" t="s">
        <v>303</v>
      </c>
      <c r="J497" s="84">
        <v>1944</v>
      </c>
      <c r="K497" s="110">
        <f t="shared" si="51"/>
        <v>69</v>
      </c>
      <c r="L497" s="94" t="str">
        <f t="shared" si="49"/>
        <v>OK</v>
      </c>
      <c r="M497" s="88" t="s">
        <v>304</v>
      </c>
      <c r="N497" s="87"/>
      <c r="O497" s="87"/>
      <c r="P497" s="112"/>
      <c r="Q497" s="112"/>
    </row>
    <row r="498" spans="1:17" ht="12" customHeight="1">
      <c r="A498" s="84" t="s">
        <v>2047</v>
      </c>
      <c r="B498" s="208" t="s">
        <v>1087</v>
      </c>
      <c r="C498" s="189" t="s">
        <v>1088</v>
      </c>
      <c r="D498" s="204" t="s">
        <v>1067</v>
      </c>
      <c r="E498" s="204"/>
      <c r="F498" s="84" t="s">
        <v>2047</v>
      </c>
      <c r="G498" s="209" t="str">
        <f t="shared" si="50"/>
        <v>安田和彦</v>
      </c>
      <c r="H498" s="205" t="s">
        <v>1067</v>
      </c>
      <c r="I498" s="205" t="s">
        <v>303</v>
      </c>
      <c r="J498" s="84">
        <v>1945</v>
      </c>
      <c r="K498" s="110">
        <f t="shared" si="51"/>
        <v>68</v>
      </c>
      <c r="L498" s="94" t="str">
        <f t="shared" si="49"/>
        <v>OK</v>
      </c>
      <c r="M498" s="88" t="s">
        <v>336</v>
      </c>
      <c r="N498" s="87"/>
      <c r="O498" s="87"/>
      <c r="P498" s="112"/>
      <c r="Q498" s="112"/>
    </row>
    <row r="499" spans="1:17" ht="12" customHeight="1">
      <c r="A499" s="84" t="s">
        <v>2048</v>
      </c>
      <c r="B499" s="208" t="s">
        <v>389</v>
      </c>
      <c r="C499" s="189" t="s">
        <v>2049</v>
      </c>
      <c r="D499" s="204" t="s">
        <v>1067</v>
      </c>
      <c r="E499" s="204"/>
      <c r="F499" s="84" t="s">
        <v>2048</v>
      </c>
      <c r="G499" s="209" t="str">
        <f t="shared" si="50"/>
        <v>山崎建次</v>
      </c>
      <c r="H499" s="205" t="s">
        <v>1067</v>
      </c>
      <c r="I499" s="205" t="s">
        <v>303</v>
      </c>
      <c r="J499" s="84">
        <v>1940</v>
      </c>
      <c r="K499" s="110">
        <f t="shared" si="51"/>
        <v>73</v>
      </c>
      <c r="L499" s="94" t="str">
        <f t="shared" si="49"/>
        <v>OK</v>
      </c>
      <c r="M499" s="88" t="s">
        <v>336</v>
      </c>
      <c r="N499" s="87"/>
      <c r="O499" s="87"/>
      <c r="P499" s="112"/>
      <c r="Q499" s="112"/>
    </row>
    <row r="500" spans="1:17" ht="12" customHeight="1">
      <c r="A500" s="84" t="s">
        <v>2050</v>
      </c>
      <c r="B500" s="208" t="s">
        <v>2</v>
      </c>
      <c r="C500" s="189" t="s">
        <v>3</v>
      </c>
      <c r="D500" s="204" t="s">
        <v>1067</v>
      </c>
      <c r="E500" s="204"/>
      <c r="F500" s="84" t="s">
        <v>2050</v>
      </c>
      <c r="G500" s="209" t="str">
        <f t="shared" si="50"/>
        <v>吉田知司</v>
      </c>
      <c r="H500" s="205" t="s">
        <v>1067</v>
      </c>
      <c r="I500" s="205" t="s">
        <v>303</v>
      </c>
      <c r="J500" s="84">
        <v>1948</v>
      </c>
      <c r="K500" s="110">
        <f t="shared" si="51"/>
        <v>65</v>
      </c>
      <c r="L500" s="94" t="str">
        <f t="shared" si="49"/>
        <v>OK</v>
      </c>
      <c r="M500" s="122" t="s">
        <v>431</v>
      </c>
      <c r="N500" s="87"/>
      <c r="O500" s="87"/>
      <c r="P500" s="112"/>
      <c r="Q500" s="112"/>
    </row>
    <row r="501" spans="1:17" ht="12" customHeight="1">
      <c r="A501" s="84" t="s">
        <v>2051</v>
      </c>
      <c r="B501" s="210" t="s">
        <v>1100</v>
      </c>
      <c r="C501" s="192" t="s">
        <v>1101</v>
      </c>
      <c r="D501" s="204" t="s">
        <v>1067</v>
      </c>
      <c r="E501" s="204"/>
      <c r="F501" s="84" t="s">
        <v>2051</v>
      </c>
      <c r="G501" s="209" t="str">
        <f t="shared" si="50"/>
        <v>飯塚アイ子</v>
      </c>
      <c r="H501" s="205" t="s">
        <v>1067</v>
      </c>
      <c r="I501" s="205" t="s">
        <v>328</v>
      </c>
      <c r="J501" s="84">
        <v>1943</v>
      </c>
      <c r="K501" s="110">
        <f t="shared" si="51"/>
        <v>70</v>
      </c>
      <c r="L501" s="94" t="str">
        <f t="shared" si="49"/>
        <v>OK</v>
      </c>
      <c r="M501" s="88" t="s">
        <v>336</v>
      </c>
      <c r="N501" s="87"/>
      <c r="O501" s="87"/>
      <c r="P501" s="112"/>
      <c r="Q501" s="112"/>
    </row>
    <row r="502" spans="1:17" ht="12" customHeight="1">
      <c r="A502" s="84" t="s">
        <v>2052</v>
      </c>
      <c r="B502" s="210" t="s">
        <v>2053</v>
      </c>
      <c r="C502" s="192" t="s">
        <v>2054</v>
      </c>
      <c r="D502" s="204" t="s">
        <v>1067</v>
      </c>
      <c r="E502" s="204"/>
      <c r="F502" s="84" t="s">
        <v>2052</v>
      </c>
      <c r="G502" s="209" t="str">
        <f t="shared" si="50"/>
        <v>大橋富子</v>
      </c>
      <c r="H502" s="205" t="s">
        <v>1067</v>
      </c>
      <c r="I502" s="205" t="s">
        <v>328</v>
      </c>
      <c r="J502" s="84">
        <v>1949</v>
      </c>
      <c r="K502" s="110">
        <f t="shared" si="51"/>
        <v>64</v>
      </c>
      <c r="L502" s="94" t="str">
        <f t="shared" si="49"/>
        <v>OK</v>
      </c>
      <c r="M502" s="88" t="s">
        <v>304</v>
      </c>
      <c r="N502" s="87"/>
      <c r="O502" s="87"/>
      <c r="P502" s="112"/>
      <c r="Q502" s="112"/>
    </row>
    <row r="503" spans="1:17" ht="12" customHeight="1">
      <c r="A503" s="84" t="s">
        <v>2055</v>
      </c>
      <c r="B503" s="210" t="s">
        <v>2056</v>
      </c>
      <c r="C503" s="192" t="s">
        <v>2057</v>
      </c>
      <c r="D503" s="204" t="s">
        <v>1067</v>
      </c>
      <c r="E503" s="204"/>
      <c r="F503" s="84" t="s">
        <v>2055</v>
      </c>
      <c r="G503" s="209" t="str">
        <f t="shared" si="50"/>
        <v>香川真知子</v>
      </c>
      <c r="H503" s="205" t="s">
        <v>1067</v>
      </c>
      <c r="I503" s="205" t="s">
        <v>328</v>
      </c>
      <c r="J503" s="84">
        <v>1946</v>
      </c>
      <c r="K503" s="110">
        <f t="shared" si="51"/>
        <v>67</v>
      </c>
      <c r="L503" s="94" t="str">
        <f t="shared" si="49"/>
        <v>OK</v>
      </c>
      <c r="M503" s="88" t="s">
        <v>336</v>
      </c>
      <c r="N503" s="87"/>
      <c r="O503" s="87"/>
      <c r="P503" s="112"/>
      <c r="Q503" s="112"/>
    </row>
    <row r="504" spans="1:17" ht="12" customHeight="1">
      <c r="A504" s="84" t="s">
        <v>2058</v>
      </c>
      <c r="B504" s="210" t="s">
        <v>1120</v>
      </c>
      <c r="C504" s="192" t="s">
        <v>1121</v>
      </c>
      <c r="D504" s="204" t="s">
        <v>1067</v>
      </c>
      <c r="E504" s="204"/>
      <c r="F504" s="84" t="s">
        <v>2058</v>
      </c>
      <c r="G504" s="209" t="str">
        <f t="shared" si="50"/>
        <v>川勝豊子</v>
      </c>
      <c r="H504" s="205" t="s">
        <v>1067</v>
      </c>
      <c r="I504" s="205" t="s">
        <v>328</v>
      </c>
      <c r="J504" s="84">
        <v>1954</v>
      </c>
      <c r="K504" s="110">
        <f t="shared" si="51"/>
        <v>59</v>
      </c>
      <c r="L504" s="94" t="str">
        <f t="shared" si="49"/>
        <v>OK</v>
      </c>
      <c r="M504" s="88" t="s">
        <v>508</v>
      </c>
      <c r="N504" s="87"/>
      <c r="O504" s="87"/>
      <c r="P504" s="112"/>
      <c r="Q504" s="112"/>
    </row>
    <row r="505" spans="1:17" ht="12" customHeight="1">
      <c r="A505" s="84" t="s">
        <v>2059</v>
      </c>
      <c r="B505" s="210" t="s">
        <v>2060</v>
      </c>
      <c r="C505" s="192" t="s">
        <v>1124</v>
      </c>
      <c r="D505" s="204" t="s">
        <v>1067</v>
      </c>
      <c r="E505" s="204"/>
      <c r="F505" s="84" t="s">
        <v>2059</v>
      </c>
      <c r="G505" s="209" t="str">
        <f t="shared" si="50"/>
        <v>川部俊子</v>
      </c>
      <c r="H505" s="205" t="s">
        <v>1067</v>
      </c>
      <c r="I505" s="205" t="s">
        <v>328</v>
      </c>
      <c r="J505" s="84">
        <v>1938</v>
      </c>
      <c r="K505" s="110">
        <f t="shared" si="51"/>
        <v>75</v>
      </c>
      <c r="L505" s="94" t="str">
        <f t="shared" si="49"/>
        <v>OK</v>
      </c>
      <c r="M505" s="88" t="s">
        <v>923</v>
      </c>
      <c r="N505" s="87"/>
      <c r="O505" s="87"/>
      <c r="P505" s="112"/>
      <c r="Q505" s="112"/>
    </row>
    <row r="506" spans="1:17" ht="12" customHeight="1">
      <c r="A506" s="84" t="s">
        <v>2061</v>
      </c>
      <c r="B506" s="210" t="s">
        <v>360</v>
      </c>
      <c r="C506" s="192" t="s">
        <v>2062</v>
      </c>
      <c r="D506" s="204" t="s">
        <v>1067</v>
      </c>
      <c r="E506" s="204"/>
      <c r="F506" s="84" t="s">
        <v>2061</v>
      </c>
      <c r="G506" s="209" t="str">
        <f t="shared" si="50"/>
        <v>小林節子</v>
      </c>
      <c r="H506" s="205" t="s">
        <v>1067</v>
      </c>
      <c r="I506" s="205" t="s">
        <v>328</v>
      </c>
      <c r="J506" s="84">
        <v>1936</v>
      </c>
      <c r="K506" s="110">
        <f t="shared" si="51"/>
        <v>77</v>
      </c>
      <c r="L506" s="94" t="str">
        <f t="shared" si="49"/>
        <v>OK</v>
      </c>
      <c r="M506" s="88" t="s">
        <v>336</v>
      </c>
      <c r="N506" s="87"/>
      <c r="O506" s="87"/>
      <c r="P506" s="112"/>
      <c r="Q506" s="112"/>
    </row>
    <row r="507" spans="1:17" ht="12" customHeight="1">
      <c r="A507" s="84" t="s">
        <v>2063</v>
      </c>
      <c r="B507" s="210" t="s">
        <v>789</v>
      </c>
      <c r="C507" s="192" t="s">
        <v>2064</v>
      </c>
      <c r="D507" s="204" t="s">
        <v>1067</v>
      </c>
      <c r="E507" s="204"/>
      <c r="F507" s="84" t="s">
        <v>2063</v>
      </c>
      <c r="G507" s="209" t="str">
        <f t="shared" si="50"/>
        <v>佐々木芳美</v>
      </c>
      <c r="H507" s="205" t="s">
        <v>1067</v>
      </c>
      <c r="I507" s="205" t="s">
        <v>328</v>
      </c>
      <c r="J507" s="84">
        <v>1938</v>
      </c>
      <c r="K507" s="110">
        <f t="shared" si="51"/>
        <v>75</v>
      </c>
      <c r="L507" s="94" t="str">
        <f t="shared" si="49"/>
        <v>OK</v>
      </c>
      <c r="M507" s="88" t="s">
        <v>508</v>
      </c>
      <c r="N507" s="87"/>
      <c r="O507" s="87"/>
      <c r="P507" s="112"/>
      <c r="Q507" s="112"/>
    </row>
    <row r="508" spans="1:17" ht="12" customHeight="1">
      <c r="A508" s="84" t="s">
        <v>2065</v>
      </c>
      <c r="B508" s="210" t="s">
        <v>1103</v>
      </c>
      <c r="C508" s="192" t="s">
        <v>2066</v>
      </c>
      <c r="D508" s="204" t="s">
        <v>1067</v>
      </c>
      <c r="E508" s="204"/>
      <c r="F508" s="84" t="s">
        <v>2065</v>
      </c>
      <c r="G508" s="209" t="str">
        <f t="shared" si="50"/>
        <v>関塚早苗</v>
      </c>
      <c r="H508" s="205" t="s">
        <v>1067</v>
      </c>
      <c r="I508" s="205" t="s">
        <v>328</v>
      </c>
      <c r="J508" s="84">
        <v>1943</v>
      </c>
      <c r="K508" s="110">
        <f t="shared" si="51"/>
        <v>70</v>
      </c>
      <c r="L508" s="94" t="str">
        <f t="shared" si="49"/>
        <v>OK</v>
      </c>
      <c r="M508" s="88" t="s">
        <v>336</v>
      </c>
      <c r="N508" s="87"/>
      <c r="O508" s="87"/>
      <c r="P508" s="112"/>
      <c r="Q508" s="112"/>
    </row>
    <row r="509" spans="1:17" ht="12" customHeight="1">
      <c r="A509" s="84" t="s">
        <v>2067</v>
      </c>
      <c r="B509" s="210" t="s">
        <v>2068</v>
      </c>
      <c r="C509" s="192" t="s">
        <v>2069</v>
      </c>
      <c r="D509" s="204" t="s">
        <v>1067</v>
      </c>
      <c r="E509" s="204"/>
      <c r="F509" s="84" t="s">
        <v>2067</v>
      </c>
      <c r="G509" s="209" t="str">
        <f t="shared" si="50"/>
        <v>新谷麻利子</v>
      </c>
      <c r="H509" s="205" t="s">
        <v>1067</v>
      </c>
      <c r="I509" s="205" t="s">
        <v>328</v>
      </c>
      <c r="J509" s="84">
        <v>1951</v>
      </c>
      <c r="K509" s="110">
        <f t="shared" si="51"/>
        <v>62</v>
      </c>
      <c r="L509" s="94" t="str">
        <f t="shared" si="49"/>
        <v>OK</v>
      </c>
      <c r="M509" s="88" t="s">
        <v>514</v>
      </c>
      <c r="N509" s="87"/>
      <c r="O509" s="87"/>
      <c r="P509" s="112"/>
      <c r="Q509" s="112"/>
    </row>
    <row r="510" spans="1:17" ht="12" customHeight="1">
      <c r="A510" s="84" t="s">
        <v>2070</v>
      </c>
      <c r="B510" s="210" t="s">
        <v>2071</v>
      </c>
      <c r="C510" s="192" t="s">
        <v>2072</v>
      </c>
      <c r="D510" s="204" t="s">
        <v>1067</v>
      </c>
      <c r="E510" s="204"/>
      <c r="F510" s="84" t="s">
        <v>2070</v>
      </c>
      <c r="G510" s="209" t="str">
        <f t="shared" si="50"/>
        <v>田渕勝美</v>
      </c>
      <c r="H510" s="205" t="s">
        <v>1067</v>
      </c>
      <c r="I510" s="205" t="s">
        <v>328</v>
      </c>
      <c r="J510" s="84">
        <v>1943</v>
      </c>
      <c r="K510" s="110">
        <f t="shared" si="51"/>
        <v>70</v>
      </c>
      <c r="L510" s="94" t="str">
        <f t="shared" si="49"/>
        <v>OK</v>
      </c>
      <c r="M510" s="88" t="s">
        <v>508</v>
      </c>
      <c r="N510" s="87"/>
      <c r="O510" s="87"/>
      <c r="P510" s="112"/>
      <c r="Q510" s="112"/>
    </row>
    <row r="511" spans="1:17" ht="12" customHeight="1">
      <c r="A511" s="84" t="s">
        <v>2073</v>
      </c>
      <c r="B511" s="210" t="s">
        <v>370</v>
      </c>
      <c r="C511" s="192" t="s">
        <v>2074</v>
      </c>
      <c r="D511" s="204" t="s">
        <v>1067</v>
      </c>
      <c r="E511" s="204"/>
      <c r="F511" s="84" t="s">
        <v>2073</v>
      </c>
      <c r="G511" s="209" t="str">
        <f t="shared" si="50"/>
        <v>堤内美浪</v>
      </c>
      <c r="H511" s="205" t="s">
        <v>1067</v>
      </c>
      <c r="I511" s="205" t="s">
        <v>328</v>
      </c>
      <c r="J511" s="84">
        <v>1946</v>
      </c>
      <c r="K511" s="110">
        <f t="shared" si="51"/>
        <v>67</v>
      </c>
      <c r="L511" s="94" t="str">
        <f t="shared" si="49"/>
        <v>OK</v>
      </c>
      <c r="M511" s="88" t="s">
        <v>350</v>
      </c>
      <c r="N511" s="87"/>
      <c r="O511" s="87"/>
      <c r="P511" s="112"/>
      <c r="Q511" s="112"/>
    </row>
    <row r="512" spans="1:17" ht="12" customHeight="1">
      <c r="A512" s="84" t="s">
        <v>2075</v>
      </c>
      <c r="B512" s="210" t="s">
        <v>1180</v>
      </c>
      <c r="C512" s="192" t="s">
        <v>2076</v>
      </c>
      <c r="D512" s="204" t="s">
        <v>1067</v>
      </c>
      <c r="E512" s="204"/>
      <c r="F512" s="84" t="s">
        <v>2077</v>
      </c>
      <c r="G512" s="209" t="str">
        <f t="shared" si="50"/>
        <v>中川美智子</v>
      </c>
      <c r="H512" s="205" t="s">
        <v>1067</v>
      </c>
      <c r="I512" s="205" t="s">
        <v>328</v>
      </c>
      <c r="J512" s="84">
        <v>1928</v>
      </c>
      <c r="K512" s="110">
        <f t="shared" si="51"/>
        <v>85</v>
      </c>
      <c r="L512" s="94" t="str">
        <f t="shared" si="49"/>
        <v>OK</v>
      </c>
      <c r="M512" s="88" t="s">
        <v>869</v>
      </c>
      <c r="N512" s="87"/>
      <c r="O512" s="87"/>
      <c r="P512" s="112"/>
      <c r="Q512" s="112"/>
    </row>
    <row r="513" spans="1:17" ht="12" customHeight="1">
      <c r="A513" s="84" t="s">
        <v>2078</v>
      </c>
      <c r="B513" s="210" t="s">
        <v>746</v>
      </c>
      <c r="C513" s="192" t="s">
        <v>2079</v>
      </c>
      <c r="D513" s="204" t="s">
        <v>1067</v>
      </c>
      <c r="E513" s="204"/>
      <c r="F513" s="84" t="s">
        <v>2080</v>
      </c>
      <c r="G513" s="209" t="str">
        <f t="shared" si="50"/>
        <v>長谷川たけ子</v>
      </c>
      <c r="H513" s="205" t="s">
        <v>1067</v>
      </c>
      <c r="I513" s="205" t="s">
        <v>328</v>
      </c>
      <c r="J513" s="84">
        <v>1948</v>
      </c>
      <c r="K513" s="110">
        <f t="shared" si="51"/>
        <v>65</v>
      </c>
      <c r="L513" s="94" t="str">
        <f t="shared" si="49"/>
        <v>OK</v>
      </c>
      <c r="M513" s="88" t="s">
        <v>508</v>
      </c>
      <c r="N513" s="87"/>
      <c r="O513" s="87"/>
      <c r="P513" s="112"/>
      <c r="Q513" s="112"/>
    </row>
    <row r="514" spans="1:17" ht="12" customHeight="1">
      <c r="A514" s="84" t="s">
        <v>2081</v>
      </c>
      <c r="B514" s="210" t="s">
        <v>1111</v>
      </c>
      <c r="C514" s="192" t="s">
        <v>1112</v>
      </c>
      <c r="D514" s="204" t="s">
        <v>1067</v>
      </c>
      <c r="E514" s="204"/>
      <c r="F514" s="84" t="s">
        <v>2082</v>
      </c>
      <c r="G514" s="209" t="str">
        <f t="shared" si="50"/>
        <v>平野志津子</v>
      </c>
      <c r="H514" s="205" t="s">
        <v>1067</v>
      </c>
      <c r="I514" s="205" t="s">
        <v>328</v>
      </c>
      <c r="J514" s="84">
        <v>1956</v>
      </c>
      <c r="K514" s="110">
        <f t="shared" si="51"/>
        <v>57</v>
      </c>
      <c r="L514" s="94" t="str">
        <f t="shared" si="49"/>
        <v>OK</v>
      </c>
      <c r="M514" s="88" t="s">
        <v>336</v>
      </c>
      <c r="N514" s="87"/>
      <c r="O514" s="87"/>
      <c r="P514" s="112"/>
      <c r="Q514" s="112"/>
    </row>
    <row r="515" spans="1:17" ht="12" customHeight="1">
      <c r="A515" s="84" t="s">
        <v>2083</v>
      </c>
      <c r="B515" s="210" t="s">
        <v>1114</v>
      </c>
      <c r="C515" s="192" t="s">
        <v>1115</v>
      </c>
      <c r="D515" s="204" t="s">
        <v>1067</v>
      </c>
      <c r="E515" s="204"/>
      <c r="F515" s="84" t="s">
        <v>2083</v>
      </c>
      <c r="G515" s="209" t="str">
        <f t="shared" si="50"/>
        <v>堀部品子</v>
      </c>
      <c r="H515" s="205" t="s">
        <v>1067</v>
      </c>
      <c r="I515" s="205" t="s">
        <v>328</v>
      </c>
      <c r="J515" s="84">
        <v>1951</v>
      </c>
      <c r="K515" s="110">
        <f t="shared" si="51"/>
        <v>62</v>
      </c>
      <c r="L515" s="94" t="str">
        <f t="shared" si="49"/>
        <v>OK</v>
      </c>
      <c r="M515" s="122" t="s">
        <v>431</v>
      </c>
      <c r="N515" s="87"/>
      <c r="O515" s="87"/>
      <c r="P515" s="112"/>
      <c r="Q515" s="112"/>
    </row>
    <row r="516" spans="1:17" ht="12" customHeight="1">
      <c r="A516" s="84" t="s">
        <v>2084</v>
      </c>
      <c r="B516" s="210" t="s">
        <v>963</v>
      </c>
      <c r="C516" s="192" t="s">
        <v>1138</v>
      </c>
      <c r="D516" s="204" t="s">
        <v>1067</v>
      </c>
      <c r="E516" s="204"/>
      <c r="F516" s="84" t="s">
        <v>2084</v>
      </c>
      <c r="G516" s="209" t="str">
        <f t="shared" si="50"/>
        <v>前田喜久子</v>
      </c>
      <c r="H516" s="205" t="s">
        <v>1067</v>
      </c>
      <c r="I516" s="205" t="s">
        <v>328</v>
      </c>
      <c r="J516" s="84">
        <v>1945</v>
      </c>
      <c r="K516" s="110">
        <f t="shared" si="51"/>
        <v>68</v>
      </c>
      <c r="L516" s="94" t="str">
        <f t="shared" si="49"/>
        <v>OK</v>
      </c>
      <c r="M516" s="88" t="s">
        <v>304</v>
      </c>
      <c r="N516" s="87"/>
      <c r="O516" s="87"/>
      <c r="P516" s="112"/>
      <c r="Q516" s="112"/>
    </row>
    <row r="517" spans="1:17" ht="12" customHeight="1">
      <c r="A517" s="84" t="s">
        <v>2085</v>
      </c>
      <c r="B517" s="210" t="s">
        <v>2086</v>
      </c>
      <c r="C517" s="192" t="s">
        <v>2087</v>
      </c>
      <c r="D517" s="204" t="s">
        <v>1067</v>
      </c>
      <c r="E517" s="204"/>
      <c r="F517" s="84" t="s">
        <v>2085</v>
      </c>
      <c r="G517" s="209" t="str">
        <f t="shared" si="50"/>
        <v>三田村和代</v>
      </c>
      <c r="H517" s="205" t="s">
        <v>1067</v>
      </c>
      <c r="I517" s="205" t="s">
        <v>328</v>
      </c>
      <c r="J517" s="84">
        <v>1953</v>
      </c>
      <c r="K517" s="110">
        <f t="shared" si="51"/>
        <v>60</v>
      </c>
      <c r="L517" s="94" t="str">
        <f t="shared" si="49"/>
        <v>OK</v>
      </c>
      <c r="M517" s="88" t="s">
        <v>350</v>
      </c>
      <c r="N517" s="87"/>
      <c r="O517" s="87"/>
      <c r="P517" s="112"/>
      <c r="Q517" s="112"/>
    </row>
    <row r="518" spans="1:17" ht="12" customHeight="1">
      <c r="A518" s="84" t="s">
        <v>2088</v>
      </c>
      <c r="B518" s="210" t="s">
        <v>2089</v>
      </c>
      <c r="C518" s="192" t="s">
        <v>2090</v>
      </c>
      <c r="D518" s="204" t="s">
        <v>1067</v>
      </c>
      <c r="E518" s="204"/>
      <c r="F518" s="84" t="s">
        <v>2088</v>
      </c>
      <c r="G518" s="209" t="str">
        <f t="shared" si="50"/>
        <v>三村迪子</v>
      </c>
      <c r="H518" s="205" t="s">
        <v>1067</v>
      </c>
      <c r="I518" s="205" t="s">
        <v>328</v>
      </c>
      <c r="J518" s="84">
        <v>1946</v>
      </c>
      <c r="K518" s="110">
        <f t="shared" si="51"/>
        <v>67</v>
      </c>
      <c r="L518" s="94" t="str">
        <f t="shared" si="49"/>
        <v>OK</v>
      </c>
      <c r="M518" s="88" t="s">
        <v>336</v>
      </c>
      <c r="N518" s="87"/>
      <c r="O518" s="87"/>
      <c r="P518" s="112"/>
      <c r="Q518" s="112"/>
    </row>
    <row r="519" spans="1:17" ht="12" customHeight="1">
      <c r="A519" s="84" t="s">
        <v>2091</v>
      </c>
      <c r="B519" s="210" t="s">
        <v>1117</v>
      </c>
      <c r="C519" s="192" t="s">
        <v>1118</v>
      </c>
      <c r="D519" s="204" t="s">
        <v>1067</v>
      </c>
      <c r="E519" s="204"/>
      <c r="F519" s="84" t="s">
        <v>2091</v>
      </c>
      <c r="G519" s="209" t="str">
        <f t="shared" si="50"/>
        <v>森谷洋子</v>
      </c>
      <c r="H519" s="205" t="s">
        <v>1067</v>
      </c>
      <c r="I519" s="205" t="s">
        <v>328</v>
      </c>
      <c r="J519" s="84">
        <v>1951</v>
      </c>
      <c r="K519" s="110">
        <f t="shared" si="51"/>
        <v>62</v>
      </c>
      <c r="L519" s="94" t="str">
        <f t="shared" si="49"/>
        <v>OK</v>
      </c>
      <c r="M519" s="88" t="s">
        <v>687</v>
      </c>
      <c r="N519" s="87"/>
      <c r="O519" s="87"/>
      <c r="P519" s="112"/>
      <c r="Q519" s="112"/>
    </row>
    <row r="520" spans="1:17" ht="12" customHeight="1">
      <c r="A520" s="84" t="s">
        <v>2092</v>
      </c>
      <c r="B520" s="210" t="s">
        <v>2093</v>
      </c>
      <c r="C520" s="192" t="s">
        <v>2062</v>
      </c>
      <c r="D520" s="204" t="s">
        <v>1067</v>
      </c>
      <c r="E520" s="204"/>
      <c r="F520" s="84" t="s">
        <v>2092</v>
      </c>
      <c r="G520" s="209" t="str">
        <f t="shared" si="50"/>
        <v>丸山節子</v>
      </c>
      <c r="H520" s="205" t="s">
        <v>1067</v>
      </c>
      <c r="I520" s="205" t="s">
        <v>328</v>
      </c>
      <c r="J520" s="84">
        <v>1943</v>
      </c>
      <c r="K520" s="110">
        <f t="shared" si="51"/>
        <v>70</v>
      </c>
      <c r="L520" s="94" t="str">
        <f t="shared" si="49"/>
        <v>OK</v>
      </c>
      <c r="M520" s="88" t="s">
        <v>336</v>
      </c>
      <c r="N520" s="87"/>
      <c r="O520" s="87"/>
      <c r="P520" s="112"/>
      <c r="Q520" s="112"/>
    </row>
    <row r="521" spans="1:17" ht="12" customHeight="1">
      <c r="A521" s="84" t="s">
        <v>2094</v>
      </c>
      <c r="B521" s="210" t="s">
        <v>105</v>
      </c>
      <c r="C521" s="192" t="s">
        <v>2095</v>
      </c>
      <c r="D521" s="204" t="s">
        <v>1067</v>
      </c>
      <c r="E521" s="204"/>
      <c r="F521" s="84" t="s">
        <v>2094</v>
      </c>
      <c r="G521" s="209" t="str">
        <f t="shared" si="50"/>
        <v>山田律子</v>
      </c>
      <c r="H521" s="205" t="s">
        <v>1067</v>
      </c>
      <c r="I521" s="205" t="s">
        <v>328</v>
      </c>
      <c r="J521" s="84">
        <v>1935</v>
      </c>
      <c r="K521" s="110">
        <f t="shared" si="51"/>
        <v>78</v>
      </c>
      <c r="L521" s="94" t="str">
        <f t="shared" si="49"/>
        <v>OK</v>
      </c>
      <c r="M521" s="88" t="s">
        <v>336</v>
      </c>
      <c r="N521" s="112"/>
      <c r="O521" s="112"/>
      <c r="P521" s="112"/>
      <c r="Q521" s="112"/>
    </row>
    <row r="522" spans="1:17" ht="12" customHeight="1">
      <c r="A522" s="200"/>
      <c r="B522" s="200"/>
      <c r="C522" s="200"/>
      <c r="D522" s="204" t="s">
        <v>1067</v>
      </c>
      <c r="E522" s="204"/>
      <c r="F522" s="95"/>
      <c r="G522" s="209">
        <f t="shared" si="50"/>
      </c>
      <c r="H522" s="205" t="s">
        <v>1067</v>
      </c>
      <c r="I522" s="205" t="s">
        <v>328</v>
      </c>
      <c r="J522" s="95"/>
      <c r="K522" s="110">
        <f>IF(J522="","",(2012-J522))</f>
      </c>
      <c r="L522" s="94">
        <f t="shared" si="49"/>
      </c>
      <c r="M522" s="88"/>
      <c r="N522" s="112"/>
      <c r="O522" s="112"/>
      <c r="P522" s="112"/>
      <c r="Q522" s="112"/>
    </row>
    <row r="523" spans="1:17" s="83" customFormat="1" ht="13.5">
      <c r="A523" s="84"/>
      <c r="B523" s="212"/>
      <c r="C523" s="212"/>
      <c r="D523" s="212"/>
      <c r="E523" s="212"/>
      <c r="F523" s="85"/>
      <c r="G523" s="156"/>
      <c r="H523" s="156"/>
      <c r="I523" s="156"/>
      <c r="J523" s="126"/>
      <c r="K523" s="84"/>
      <c r="L523" s="126">
        <f t="shared" si="49"/>
      </c>
      <c r="M523" s="116"/>
      <c r="N523" s="116"/>
      <c r="O523" s="125"/>
      <c r="P523" s="126"/>
      <c r="Q523" s="85"/>
    </row>
    <row r="524" spans="2:17" ht="13.5">
      <c r="B524" s="112"/>
      <c r="C524" s="112"/>
      <c r="D524" s="112"/>
      <c r="E524" s="112"/>
      <c r="F524" s="94"/>
      <c r="G524" s="85" t="s">
        <v>1390</v>
      </c>
      <c r="H524" s="85" t="s">
        <v>1391</v>
      </c>
      <c r="I524" s="112"/>
      <c r="J524" s="112"/>
      <c r="K524" s="112"/>
      <c r="L524" s="94"/>
      <c r="M524" s="95"/>
      <c r="N524" s="89"/>
      <c r="O524" s="89"/>
      <c r="P524" s="112"/>
      <c r="Q524" s="112"/>
    </row>
    <row r="525" spans="2:17" ht="13.5">
      <c r="B525" s="112"/>
      <c r="C525" s="112"/>
      <c r="D525" s="112"/>
      <c r="E525" s="112"/>
      <c r="F525" s="94"/>
      <c r="G525" s="90">
        <f>COUNTIF($M$526:$M$528,"東近江市")</f>
        <v>1</v>
      </c>
      <c r="H525" s="91">
        <f>(G525/RIGHT(F528,2))</f>
        <v>0.3333333333333333</v>
      </c>
      <c r="I525" s="112"/>
      <c r="J525" s="112"/>
      <c r="K525" s="112"/>
      <c r="L525" s="94" t="str">
        <f>IF(G525="","",IF(COUNTIF($G$3:$G$613,G525)&gt;1,"2重登録","OK"))</f>
        <v>OK</v>
      </c>
      <c r="M525" s="95"/>
      <c r="N525" s="90"/>
      <c r="O525" s="91"/>
      <c r="P525" s="112"/>
      <c r="Q525" s="112"/>
    </row>
    <row r="526" spans="1:17" ht="13.5">
      <c r="A526" s="85" t="s">
        <v>2096</v>
      </c>
      <c r="B526" s="88" t="s">
        <v>1300</v>
      </c>
      <c r="C526" s="88" t="s">
        <v>1301</v>
      </c>
      <c r="D526" s="168" t="s">
        <v>90</v>
      </c>
      <c r="E526" s="95"/>
      <c r="F526" s="94" t="str">
        <f>A526</f>
        <v>T01</v>
      </c>
      <c r="G526" s="85" t="str">
        <f>B526&amp;C526</f>
        <v>高瀬眞志</v>
      </c>
      <c r="H526" s="168" t="s">
        <v>90</v>
      </c>
      <c r="I526" s="168" t="s">
        <v>303</v>
      </c>
      <c r="J526" s="177">
        <v>1959</v>
      </c>
      <c r="K526" s="110">
        <f>IF(J526="","",(2013-J526))</f>
        <v>54</v>
      </c>
      <c r="L526" s="94" t="str">
        <f>IF(G526="","",IF(COUNTIF($G$3:$G$613,G526)&gt;1,"2重登録","OK"))</f>
        <v>OK</v>
      </c>
      <c r="M526" s="88" t="s">
        <v>1798</v>
      </c>
      <c r="N526" s="90"/>
      <c r="O526" s="91"/>
      <c r="P526" s="112"/>
      <c r="Q526" s="112"/>
    </row>
    <row r="527" spans="1:17" ht="13.5">
      <c r="A527" s="85" t="s">
        <v>2097</v>
      </c>
      <c r="B527" s="88" t="s">
        <v>878</v>
      </c>
      <c r="C527" s="88" t="s">
        <v>879</v>
      </c>
      <c r="D527" s="168" t="s">
        <v>90</v>
      </c>
      <c r="E527" s="95"/>
      <c r="F527" s="94" t="str">
        <f>A527</f>
        <v>T02</v>
      </c>
      <c r="G527" s="85" t="str">
        <f>B527&amp;C527</f>
        <v>中西勇夫</v>
      </c>
      <c r="H527" s="168" t="s">
        <v>90</v>
      </c>
      <c r="I527" s="168" t="s">
        <v>303</v>
      </c>
      <c r="J527" s="177">
        <v>1985</v>
      </c>
      <c r="K527" s="110">
        <f>IF(J527="","",(2013-J527))</f>
        <v>28</v>
      </c>
      <c r="L527" s="94" t="str">
        <f>IF(G527="","",IF(COUNTIF($G$3:$G$613,G527)&gt;1,"2重登録","OK"))</f>
        <v>OK</v>
      </c>
      <c r="M527" s="122" t="s">
        <v>431</v>
      </c>
      <c r="N527" s="90"/>
      <c r="O527" s="91"/>
      <c r="P527" s="112"/>
      <c r="Q527" s="112"/>
    </row>
    <row r="528" spans="1:17" ht="13.5">
      <c r="A528" s="85" t="s">
        <v>2098</v>
      </c>
      <c r="B528" s="88" t="s">
        <v>107</v>
      </c>
      <c r="C528" s="88" t="s">
        <v>108</v>
      </c>
      <c r="D528" s="168" t="s">
        <v>90</v>
      </c>
      <c r="E528" s="88"/>
      <c r="F528" s="94" t="str">
        <f>A528</f>
        <v>T03</v>
      </c>
      <c r="G528" s="85" t="str">
        <f>B528&amp;C528</f>
        <v>園田定幸</v>
      </c>
      <c r="H528" s="168" t="s">
        <v>90</v>
      </c>
      <c r="I528" s="168" t="s">
        <v>303</v>
      </c>
      <c r="J528" s="88">
        <v>1956</v>
      </c>
      <c r="K528" s="110">
        <f>IF(J528="","",(2013-J528))</f>
        <v>57</v>
      </c>
      <c r="L528" s="94" t="str">
        <f>IF(G528="","",IF(COUNTIF($G$3:$G$613,G528)&gt;1,"2重登録","OK"))</f>
        <v>OK</v>
      </c>
      <c r="M528" s="88" t="s">
        <v>304</v>
      </c>
      <c r="N528" s="90"/>
      <c r="O528" s="91"/>
      <c r="P528" s="87"/>
      <c r="Q528" s="87"/>
    </row>
    <row r="529" spans="1:17" ht="13.5">
      <c r="A529" s="85" t="s">
        <v>2099</v>
      </c>
      <c r="B529" s="88" t="s">
        <v>2100</v>
      </c>
      <c r="C529" s="88" t="s">
        <v>94</v>
      </c>
      <c r="D529" s="168" t="s">
        <v>90</v>
      </c>
      <c r="E529" s="95"/>
      <c r="F529" s="94" t="str">
        <f>A529</f>
        <v>T04</v>
      </c>
      <c r="G529" s="85" t="str">
        <f>B529&amp;C529</f>
        <v>水谷　真逸</v>
      </c>
      <c r="H529" s="168" t="s">
        <v>90</v>
      </c>
      <c r="I529" s="168" t="s">
        <v>303</v>
      </c>
      <c r="J529" s="112"/>
      <c r="K529" s="112"/>
      <c r="L529" s="94" t="str">
        <f>IF(G529="","",IF(COUNTIF($G$3:$G$613,G529)&gt;1,"2重登録","OK"))</f>
        <v>OK</v>
      </c>
      <c r="M529" s="88" t="s">
        <v>304</v>
      </c>
      <c r="N529" s="89"/>
      <c r="O529" s="89"/>
      <c r="P529" s="112"/>
      <c r="Q529" s="112"/>
    </row>
    <row r="530" spans="1:17" s="83" customFormat="1" ht="13.5">
      <c r="A530" s="84"/>
      <c r="B530" s="212"/>
      <c r="C530" s="212"/>
      <c r="D530" s="85"/>
      <c r="E530" s="116"/>
      <c r="F530" s="126"/>
      <c r="G530" s="106" t="s">
        <v>1390</v>
      </c>
      <c r="H530" s="106" t="s">
        <v>1391</v>
      </c>
      <c r="I530" s="156"/>
      <c r="J530" s="156"/>
      <c r="K530" s="125"/>
      <c r="L530" s="126"/>
      <c r="M530" s="85"/>
      <c r="N530" s="156"/>
      <c r="O530" s="156"/>
      <c r="P530" s="156"/>
      <c r="Q530" s="156"/>
    </row>
    <row r="531" spans="1:17" s="83" customFormat="1" ht="13.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2:17" ht="13.5">
      <c r="B532" s="790" t="s">
        <v>2101</v>
      </c>
      <c r="C532" s="790"/>
      <c r="D532" s="89"/>
      <c r="E532" s="89"/>
      <c r="F532" s="85">
        <f aca="true" t="shared" si="52" ref="F532:F542">A532</f>
        <v>0</v>
      </c>
      <c r="G532" s="85" t="str">
        <f aca="true" t="shared" si="53" ref="G532:G542">B532&amp;C532</f>
        <v>ＳＴＣ</v>
      </c>
      <c r="H532" s="89"/>
      <c r="I532" s="89"/>
      <c r="K532" s="110">
        <f>IF(J532="","",(2012-J532))</f>
      </c>
      <c r="L532" s="94"/>
      <c r="N532" s="89"/>
      <c r="O532" s="89"/>
      <c r="P532" s="89"/>
      <c r="Q532" s="89"/>
    </row>
    <row r="533" spans="1:17" ht="13.5">
      <c r="A533" s="85" t="s">
        <v>2102</v>
      </c>
      <c r="B533" s="85" t="s">
        <v>1266</v>
      </c>
      <c r="C533" s="85" t="s">
        <v>1267</v>
      </c>
      <c r="D533" s="85" t="s">
        <v>2103</v>
      </c>
      <c r="F533" s="85" t="str">
        <f t="shared" si="52"/>
        <v>S01</v>
      </c>
      <c r="G533" s="85" t="str">
        <f t="shared" si="53"/>
        <v>井内一博</v>
      </c>
      <c r="H533" s="85" t="s">
        <v>2103</v>
      </c>
      <c r="I533" s="85" t="s">
        <v>303</v>
      </c>
      <c r="J533" s="86">
        <v>1976</v>
      </c>
      <c r="K533" s="110">
        <f aca="true" t="shared" si="54" ref="K533:K542">IF(J533="","",(2013-J533))</f>
        <v>37</v>
      </c>
      <c r="L533" s="94" t="str">
        <f aca="true" t="shared" si="55" ref="L533:L543">IF(G533="","",IF(COUNTIF($G$3:$G$613,G533)&gt;1,"2重登録","OK"))</f>
        <v>OK</v>
      </c>
      <c r="M533" s="85" t="s">
        <v>751</v>
      </c>
      <c r="N533" s="89"/>
      <c r="O533" s="89"/>
      <c r="P533" s="89"/>
      <c r="Q533" s="89"/>
    </row>
    <row r="534" spans="1:17" ht="13.5">
      <c r="A534" s="85" t="s">
        <v>2104</v>
      </c>
      <c r="B534" s="85" t="s">
        <v>850</v>
      </c>
      <c r="C534" s="85" t="s">
        <v>2105</v>
      </c>
      <c r="D534" s="85" t="s">
        <v>2103</v>
      </c>
      <c r="F534" s="85" t="str">
        <f t="shared" si="52"/>
        <v>S02</v>
      </c>
      <c r="G534" s="85" t="str">
        <f t="shared" si="53"/>
        <v>川上秀文</v>
      </c>
      <c r="H534" s="85" t="s">
        <v>2103</v>
      </c>
      <c r="I534" s="85" t="s">
        <v>303</v>
      </c>
      <c r="J534" s="86">
        <v>1979</v>
      </c>
      <c r="K534" s="110">
        <f t="shared" si="54"/>
        <v>34</v>
      </c>
      <c r="L534" s="94" t="str">
        <f t="shared" si="55"/>
        <v>OK</v>
      </c>
      <c r="M534" s="85" t="s">
        <v>336</v>
      </c>
      <c r="N534" s="89"/>
      <c r="O534" s="89"/>
      <c r="P534" s="89"/>
      <c r="Q534" s="89"/>
    </row>
    <row r="535" spans="1:17" ht="13.5">
      <c r="A535" s="85" t="s">
        <v>2106</v>
      </c>
      <c r="B535" s="88" t="s">
        <v>1303</v>
      </c>
      <c r="C535" s="88" t="s">
        <v>1304</v>
      </c>
      <c r="D535" s="85" t="s">
        <v>2103</v>
      </c>
      <c r="F535" s="85" t="str">
        <f t="shared" si="52"/>
        <v>S03</v>
      </c>
      <c r="G535" s="85" t="str">
        <f t="shared" si="53"/>
        <v>竹下英伸</v>
      </c>
      <c r="H535" s="85" t="s">
        <v>2103</v>
      </c>
      <c r="I535" s="85" t="s">
        <v>303</v>
      </c>
      <c r="J535" s="86">
        <v>1972</v>
      </c>
      <c r="K535" s="110">
        <f t="shared" si="54"/>
        <v>41</v>
      </c>
      <c r="L535" s="94" t="str">
        <f t="shared" si="55"/>
        <v>OK</v>
      </c>
      <c r="M535" s="122" t="s">
        <v>431</v>
      </c>
      <c r="N535" s="89"/>
      <c r="O535" s="89"/>
      <c r="P535" s="89"/>
      <c r="Q535" s="89"/>
    </row>
    <row r="536" spans="1:17" ht="13.5">
      <c r="A536" s="85" t="s">
        <v>2107</v>
      </c>
      <c r="B536" s="88" t="s">
        <v>2108</v>
      </c>
      <c r="C536" s="88" t="s">
        <v>2109</v>
      </c>
      <c r="D536" s="85" t="s">
        <v>2103</v>
      </c>
      <c r="F536" s="85" t="str">
        <f t="shared" si="52"/>
        <v>S04</v>
      </c>
      <c r="G536" s="85" t="str">
        <f t="shared" si="53"/>
        <v>舘形和典</v>
      </c>
      <c r="H536" s="85" t="s">
        <v>2103</v>
      </c>
      <c r="I536" s="85" t="s">
        <v>303</v>
      </c>
      <c r="J536" s="86">
        <v>1985</v>
      </c>
      <c r="K536" s="110">
        <f t="shared" si="54"/>
        <v>28</v>
      </c>
      <c r="L536" s="94" t="str">
        <f t="shared" si="55"/>
        <v>OK</v>
      </c>
      <c r="M536" s="85" t="s">
        <v>751</v>
      </c>
      <c r="N536" s="89"/>
      <c r="O536" s="89"/>
      <c r="P536" s="89"/>
      <c r="Q536" s="89"/>
    </row>
    <row r="537" spans="1:17" ht="13.5">
      <c r="A537" s="85" t="s">
        <v>2110</v>
      </c>
      <c r="B537" s="88" t="s">
        <v>536</v>
      </c>
      <c r="C537" s="88" t="s">
        <v>1308</v>
      </c>
      <c r="D537" s="85" t="s">
        <v>2103</v>
      </c>
      <c r="F537" s="85" t="str">
        <f t="shared" si="52"/>
        <v>S05</v>
      </c>
      <c r="G537" s="85" t="str">
        <f t="shared" si="53"/>
        <v>田中邦明</v>
      </c>
      <c r="H537" s="85" t="s">
        <v>2103</v>
      </c>
      <c r="I537" s="85" t="s">
        <v>303</v>
      </c>
      <c r="J537" s="86">
        <v>1984</v>
      </c>
      <c r="K537" s="110">
        <f t="shared" si="54"/>
        <v>29</v>
      </c>
      <c r="L537" s="94" t="str">
        <f t="shared" si="55"/>
        <v>OK</v>
      </c>
      <c r="M537" s="85" t="s">
        <v>751</v>
      </c>
      <c r="N537" s="89"/>
      <c r="O537" s="89"/>
      <c r="P537" s="89"/>
      <c r="Q537" s="89"/>
    </row>
    <row r="538" spans="1:17" ht="13.5">
      <c r="A538" s="85" t="s">
        <v>2111</v>
      </c>
      <c r="B538" s="88" t="s">
        <v>1347</v>
      </c>
      <c r="C538" s="88" t="s">
        <v>1348</v>
      </c>
      <c r="D538" s="85" t="s">
        <v>2103</v>
      </c>
      <c r="F538" s="85" t="str">
        <f t="shared" si="52"/>
        <v>S06</v>
      </c>
      <c r="G538" s="85" t="str">
        <f t="shared" si="53"/>
        <v>稙田優也</v>
      </c>
      <c r="H538" s="85" t="s">
        <v>2103</v>
      </c>
      <c r="I538" s="85" t="s">
        <v>303</v>
      </c>
      <c r="J538" s="86">
        <v>1982</v>
      </c>
      <c r="K538" s="110">
        <f t="shared" si="54"/>
        <v>31</v>
      </c>
      <c r="L538" s="94" t="str">
        <f t="shared" si="55"/>
        <v>OK</v>
      </c>
      <c r="M538" s="85" t="s">
        <v>751</v>
      </c>
      <c r="N538" s="89"/>
      <c r="O538" s="89"/>
      <c r="P538" s="89"/>
      <c r="Q538" s="89"/>
    </row>
    <row r="539" spans="1:17" ht="13.5">
      <c r="A539" s="85" t="s">
        <v>2112</v>
      </c>
      <c r="B539" s="122" t="s">
        <v>2113</v>
      </c>
      <c r="C539" s="122" t="s">
        <v>2066</v>
      </c>
      <c r="D539" s="85" t="s">
        <v>2103</v>
      </c>
      <c r="F539" s="85" t="str">
        <f t="shared" si="52"/>
        <v>S07</v>
      </c>
      <c r="G539" s="85" t="str">
        <f t="shared" si="53"/>
        <v>竹内早苗</v>
      </c>
      <c r="H539" s="85" t="s">
        <v>2103</v>
      </c>
      <c r="I539" s="85" t="s">
        <v>328</v>
      </c>
      <c r="J539" s="86">
        <v>1978</v>
      </c>
      <c r="K539" s="110">
        <f t="shared" si="54"/>
        <v>35</v>
      </c>
      <c r="L539" s="94" t="str">
        <f t="shared" si="55"/>
        <v>OK</v>
      </c>
      <c r="M539" s="85" t="s">
        <v>336</v>
      </c>
      <c r="N539" s="89"/>
      <c r="O539" s="89"/>
      <c r="P539" s="89"/>
      <c r="Q539" s="89"/>
    </row>
    <row r="540" spans="1:17" ht="13.5">
      <c r="A540" s="85" t="s">
        <v>2114</v>
      </c>
      <c r="B540" s="122" t="s">
        <v>1303</v>
      </c>
      <c r="C540" s="122" t="s">
        <v>1368</v>
      </c>
      <c r="D540" s="85" t="s">
        <v>2103</v>
      </c>
      <c r="F540" s="85" t="str">
        <f t="shared" si="52"/>
        <v>S08</v>
      </c>
      <c r="G540" s="85" t="str">
        <f t="shared" si="53"/>
        <v>竹下光代</v>
      </c>
      <c r="H540" s="85" t="s">
        <v>2103</v>
      </c>
      <c r="I540" s="85" t="s">
        <v>328</v>
      </c>
      <c r="J540" s="86">
        <v>1974</v>
      </c>
      <c r="K540" s="110">
        <f t="shared" si="54"/>
        <v>39</v>
      </c>
      <c r="L540" s="94" t="str">
        <f t="shared" si="55"/>
        <v>OK</v>
      </c>
      <c r="M540" s="122" t="s">
        <v>431</v>
      </c>
      <c r="N540" s="89"/>
      <c r="O540" s="89"/>
      <c r="P540" s="89"/>
      <c r="Q540" s="89"/>
    </row>
    <row r="541" spans="1:17" ht="13.5">
      <c r="A541" s="85" t="s">
        <v>2115</v>
      </c>
      <c r="B541" s="122" t="s">
        <v>1942</v>
      </c>
      <c r="C541" s="122" t="s">
        <v>2116</v>
      </c>
      <c r="D541" s="85" t="s">
        <v>2103</v>
      </c>
      <c r="F541" s="85" t="str">
        <f t="shared" si="52"/>
        <v>S09</v>
      </c>
      <c r="G541" s="85" t="str">
        <f t="shared" si="53"/>
        <v>名田育子</v>
      </c>
      <c r="H541" s="85" t="s">
        <v>2103</v>
      </c>
      <c r="I541" s="85" t="s">
        <v>328</v>
      </c>
      <c r="J541" s="86">
        <v>1953</v>
      </c>
      <c r="K541" s="110">
        <f t="shared" si="54"/>
        <v>60</v>
      </c>
      <c r="L541" s="94" t="str">
        <f t="shared" si="55"/>
        <v>OK</v>
      </c>
      <c r="M541" s="122" t="s">
        <v>431</v>
      </c>
      <c r="N541" s="89"/>
      <c r="O541" s="89"/>
      <c r="P541" s="89"/>
      <c r="Q541" s="89"/>
    </row>
    <row r="542" spans="1:17" ht="13.5">
      <c r="A542" s="85" t="s">
        <v>2117</v>
      </c>
      <c r="B542" s="88" t="s">
        <v>2118</v>
      </c>
      <c r="C542" s="88" t="s">
        <v>2119</v>
      </c>
      <c r="D542" s="85" t="s">
        <v>2103</v>
      </c>
      <c r="F542" s="85" t="str">
        <f t="shared" si="52"/>
        <v>S10</v>
      </c>
      <c r="G542" s="85" t="str">
        <f t="shared" si="53"/>
        <v>中原康晶</v>
      </c>
      <c r="H542" s="85" t="s">
        <v>2103</v>
      </c>
      <c r="I542" s="85" t="s">
        <v>303</v>
      </c>
      <c r="J542" s="86">
        <v>1984</v>
      </c>
      <c r="K542" s="110">
        <f t="shared" si="54"/>
        <v>29</v>
      </c>
      <c r="L542" s="94" t="str">
        <f t="shared" si="55"/>
        <v>OK</v>
      </c>
      <c r="M542" s="85" t="s">
        <v>751</v>
      </c>
      <c r="N542" s="89"/>
      <c r="O542" s="89"/>
      <c r="P542" s="89"/>
      <c r="Q542" s="89"/>
    </row>
    <row r="543" spans="1:17" ht="13.5">
      <c r="A543" s="106"/>
      <c r="B543" s="87"/>
      <c r="C543" s="87"/>
      <c r="E543" s="106"/>
      <c r="F543" s="94"/>
      <c r="G543" s="115"/>
      <c r="H543" s="115"/>
      <c r="I543" s="115"/>
      <c r="J543" s="124"/>
      <c r="K543" s="221"/>
      <c r="L543" s="94">
        <f t="shared" si="55"/>
      </c>
      <c r="N543" s="112"/>
      <c r="O543" s="112"/>
      <c r="P543" s="112"/>
      <c r="Q543" s="112"/>
    </row>
    <row r="544" spans="1:17" ht="13.5">
      <c r="A544" s="106"/>
      <c r="B544" s="115" t="s">
        <v>1263</v>
      </c>
      <c r="C544" s="115"/>
      <c r="E544" s="106"/>
      <c r="F544" s="94"/>
      <c r="G544" s="88" t="s">
        <v>1390</v>
      </c>
      <c r="H544" s="88" t="s">
        <v>1391</v>
      </c>
      <c r="I544" s="106"/>
      <c r="J544" s="124"/>
      <c r="K544" s="221"/>
      <c r="L544" s="94"/>
      <c r="N544" s="112"/>
      <c r="O544" s="112"/>
      <c r="P544" s="112"/>
      <c r="Q544" s="112"/>
    </row>
    <row r="545" spans="1:17" ht="13.5">
      <c r="A545" s="106"/>
      <c r="B545" s="793" t="s">
        <v>1264</v>
      </c>
      <c r="C545" s="793"/>
      <c r="E545" s="106"/>
      <c r="F545" s="94"/>
      <c r="G545" s="202">
        <f>COUNTIF($M$546:$M$581,"東近江市")</f>
        <v>2</v>
      </c>
      <c r="H545" s="203">
        <f>(G545/RIGHT(F577,2))</f>
        <v>0.0625</v>
      </c>
      <c r="I545" s="106"/>
      <c r="J545" s="124"/>
      <c r="K545" s="221"/>
      <c r="L545" s="94"/>
      <c r="N545" s="112"/>
      <c r="O545" s="112"/>
      <c r="P545" s="112"/>
      <c r="Q545" s="112"/>
    </row>
    <row r="546" spans="1:17" ht="14.25">
      <c r="A546" s="215" t="s">
        <v>2120</v>
      </c>
      <c r="B546" s="216" t="s">
        <v>2121</v>
      </c>
      <c r="C546" s="216" t="s">
        <v>2122</v>
      </c>
      <c r="D546" s="217" t="s">
        <v>1263</v>
      </c>
      <c r="E546" s="106"/>
      <c r="F546" s="215" t="s">
        <v>2120</v>
      </c>
      <c r="G546" s="106" t="s">
        <v>2123</v>
      </c>
      <c r="H546" s="106" t="s">
        <v>1263</v>
      </c>
      <c r="I546" s="106" t="s">
        <v>303</v>
      </c>
      <c r="J546" s="222">
        <v>1984</v>
      </c>
      <c r="K546" s="221">
        <f aca="true" t="shared" si="56" ref="K546:K581">2013-J546</f>
        <v>29</v>
      </c>
      <c r="L546" s="94" t="str">
        <f aca="true" t="shared" si="57" ref="L546:L581">IF(G546="","",IF(COUNTIF($G$3:$G$613,G546)&gt;1,"2重登録","OK"))</f>
        <v>OK</v>
      </c>
      <c r="M546" s="223" t="s">
        <v>308</v>
      </c>
      <c r="N546" s="112"/>
      <c r="O546" s="112"/>
      <c r="P546" s="112"/>
      <c r="Q546" s="112"/>
    </row>
    <row r="547" spans="1:17" ht="14.25">
      <c r="A547" s="215" t="s">
        <v>2124</v>
      </c>
      <c r="B547" s="216" t="s">
        <v>2125</v>
      </c>
      <c r="C547" s="216" t="s">
        <v>2126</v>
      </c>
      <c r="D547" s="217" t="s">
        <v>1263</v>
      </c>
      <c r="E547" s="106"/>
      <c r="F547" s="215" t="s">
        <v>2124</v>
      </c>
      <c r="G547" s="106" t="s">
        <v>2127</v>
      </c>
      <c r="H547" s="106" t="s">
        <v>1263</v>
      </c>
      <c r="I547" s="106" t="s">
        <v>303</v>
      </c>
      <c r="J547" s="222">
        <v>1964</v>
      </c>
      <c r="K547" s="221">
        <f t="shared" si="56"/>
        <v>49</v>
      </c>
      <c r="L547" s="94" t="str">
        <f t="shared" si="57"/>
        <v>OK</v>
      </c>
      <c r="M547" s="223" t="s">
        <v>923</v>
      </c>
      <c r="N547" s="112"/>
      <c r="O547" s="112"/>
      <c r="P547" s="112"/>
      <c r="Q547" s="112"/>
    </row>
    <row r="548" spans="1:17" ht="14.25">
      <c r="A548" s="215" t="s">
        <v>2128</v>
      </c>
      <c r="B548" s="216" t="s">
        <v>1261</v>
      </c>
      <c r="C548" s="216" t="s">
        <v>1262</v>
      </c>
      <c r="D548" s="217" t="s">
        <v>1263</v>
      </c>
      <c r="E548" s="106"/>
      <c r="F548" s="215" t="s">
        <v>2128</v>
      </c>
      <c r="G548" s="106" t="s">
        <v>2129</v>
      </c>
      <c r="H548" s="106" t="s">
        <v>1263</v>
      </c>
      <c r="I548" s="106" t="s">
        <v>303</v>
      </c>
      <c r="J548" s="222">
        <v>1965</v>
      </c>
      <c r="K548" s="221">
        <f t="shared" si="56"/>
        <v>48</v>
      </c>
      <c r="L548" s="94" t="str">
        <f t="shared" si="57"/>
        <v>OK</v>
      </c>
      <c r="M548" s="223" t="s">
        <v>312</v>
      </c>
      <c r="N548" s="112"/>
      <c r="O548" s="112"/>
      <c r="P548" s="112"/>
      <c r="Q548" s="112"/>
    </row>
    <row r="549" spans="1:17" ht="14.25">
      <c r="A549" s="215" t="s">
        <v>2130</v>
      </c>
      <c r="B549" s="216" t="s">
        <v>2131</v>
      </c>
      <c r="C549" s="216" t="s">
        <v>2132</v>
      </c>
      <c r="D549" s="217" t="s">
        <v>1263</v>
      </c>
      <c r="E549" s="106"/>
      <c r="F549" s="215" t="s">
        <v>2130</v>
      </c>
      <c r="G549" s="106" t="s">
        <v>2133</v>
      </c>
      <c r="H549" s="106" t="s">
        <v>1263</v>
      </c>
      <c r="I549" s="106" t="s">
        <v>303</v>
      </c>
      <c r="J549" s="222">
        <v>1975</v>
      </c>
      <c r="K549" s="221">
        <f t="shared" si="56"/>
        <v>38</v>
      </c>
      <c r="L549" s="94" t="str">
        <f t="shared" si="57"/>
        <v>OK</v>
      </c>
      <c r="M549" s="223" t="s">
        <v>336</v>
      </c>
      <c r="N549" s="112"/>
      <c r="O549" s="112"/>
      <c r="P549" s="112"/>
      <c r="Q549" s="112"/>
    </row>
    <row r="550" spans="1:17" ht="14.25">
      <c r="A550" s="215" t="s">
        <v>2134</v>
      </c>
      <c r="B550" s="216" t="s">
        <v>2135</v>
      </c>
      <c r="C550" s="216" t="s">
        <v>2136</v>
      </c>
      <c r="D550" s="217" t="s">
        <v>1263</v>
      </c>
      <c r="E550" s="106"/>
      <c r="F550" s="215" t="s">
        <v>2134</v>
      </c>
      <c r="G550" s="106" t="s">
        <v>2137</v>
      </c>
      <c r="H550" s="106" t="s">
        <v>1263</v>
      </c>
      <c r="I550" s="106" t="s">
        <v>303</v>
      </c>
      <c r="J550" s="222">
        <v>1989</v>
      </c>
      <c r="K550" s="221">
        <f t="shared" si="56"/>
        <v>24</v>
      </c>
      <c r="L550" s="94" t="str">
        <f t="shared" si="57"/>
        <v>OK</v>
      </c>
      <c r="M550" s="223" t="s">
        <v>923</v>
      </c>
      <c r="N550" s="112"/>
      <c r="O550" s="112"/>
      <c r="P550" s="112"/>
      <c r="Q550" s="112"/>
    </row>
    <row r="551" spans="1:17" ht="13.5">
      <c r="A551" s="215" t="s">
        <v>2138</v>
      </c>
      <c r="B551" s="85" t="s">
        <v>617</v>
      </c>
      <c r="C551" s="85" t="s">
        <v>618</v>
      </c>
      <c r="D551" s="217" t="s">
        <v>1263</v>
      </c>
      <c r="E551" s="95"/>
      <c r="F551" s="215" t="s">
        <v>2138</v>
      </c>
      <c r="G551" s="106" t="s">
        <v>2139</v>
      </c>
      <c r="H551" s="88" t="s">
        <v>1263</v>
      </c>
      <c r="I551" s="224" t="s">
        <v>303</v>
      </c>
      <c r="J551" s="118">
        <v>1969</v>
      </c>
      <c r="K551" s="221">
        <f t="shared" si="56"/>
        <v>44</v>
      </c>
      <c r="L551" s="94" t="str">
        <f t="shared" si="57"/>
        <v>OK</v>
      </c>
      <c r="M551" s="223" t="s">
        <v>336</v>
      </c>
      <c r="N551" s="112"/>
      <c r="O551" s="112"/>
      <c r="P551" s="112"/>
      <c r="Q551" s="112"/>
    </row>
    <row r="552" spans="1:17" ht="13.5">
      <c r="A552" s="215" t="s">
        <v>2140</v>
      </c>
      <c r="B552" s="85" t="s">
        <v>2141</v>
      </c>
      <c r="C552" s="85" t="s">
        <v>2142</v>
      </c>
      <c r="D552" s="217" t="s">
        <v>1263</v>
      </c>
      <c r="E552" s="95"/>
      <c r="F552" s="215" t="s">
        <v>2140</v>
      </c>
      <c r="G552" s="106" t="s">
        <v>2143</v>
      </c>
      <c r="H552" s="88" t="s">
        <v>1263</v>
      </c>
      <c r="I552" s="224" t="s">
        <v>303</v>
      </c>
      <c r="J552" s="118">
        <v>1986</v>
      </c>
      <c r="K552" s="221">
        <f t="shared" si="56"/>
        <v>27</v>
      </c>
      <c r="L552" s="94" t="str">
        <f t="shared" si="57"/>
        <v>OK</v>
      </c>
      <c r="M552" s="223" t="s">
        <v>304</v>
      </c>
      <c r="N552" s="112"/>
      <c r="O552" s="112"/>
      <c r="P552" s="112"/>
      <c r="Q552" s="112"/>
    </row>
    <row r="553" spans="1:17" ht="13.5">
      <c r="A553" s="215" t="s">
        <v>2144</v>
      </c>
      <c r="B553" s="85" t="s">
        <v>427</v>
      </c>
      <c r="C553" s="85" t="s">
        <v>2145</v>
      </c>
      <c r="D553" s="217" t="s">
        <v>1263</v>
      </c>
      <c r="E553" s="95"/>
      <c r="F553" s="215" t="s">
        <v>2144</v>
      </c>
      <c r="G553" s="106" t="s">
        <v>2146</v>
      </c>
      <c r="H553" s="88" t="s">
        <v>1263</v>
      </c>
      <c r="I553" s="224" t="s">
        <v>303</v>
      </c>
      <c r="J553" s="118">
        <v>1997</v>
      </c>
      <c r="K553" s="221">
        <f t="shared" si="56"/>
        <v>16</v>
      </c>
      <c r="L553" s="94" t="str">
        <f t="shared" si="57"/>
        <v>OK</v>
      </c>
      <c r="M553" s="223" t="s">
        <v>923</v>
      </c>
      <c r="N553" s="112"/>
      <c r="O553" s="112"/>
      <c r="P553" s="112"/>
      <c r="Q553" s="112"/>
    </row>
    <row r="554" spans="1:17" ht="14.25">
      <c r="A554" s="215" t="s">
        <v>2147</v>
      </c>
      <c r="B554" s="216" t="s">
        <v>427</v>
      </c>
      <c r="C554" s="216" t="s">
        <v>1268</v>
      </c>
      <c r="D554" s="217" t="s">
        <v>1263</v>
      </c>
      <c r="E554" s="106"/>
      <c r="F554" s="215" t="s">
        <v>2147</v>
      </c>
      <c r="G554" s="106" t="s">
        <v>2148</v>
      </c>
      <c r="H554" s="106" t="s">
        <v>1263</v>
      </c>
      <c r="I554" s="106" t="s">
        <v>303</v>
      </c>
      <c r="J554" s="222">
        <v>1971</v>
      </c>
      <c r="K554" s="221">
        <f t="shared" si="56"/>
        <v>42</v>
      </c>
      <c r="L554" s="94" t="str">
        <f t="shared" si="57"/>
        <v>OK</v>
      </c>
      <c r="M554" s="223" t="s">
        <v>514</v>
      </c>
      <c r="N554" s="112"/>
      <c r="O554" s="112"/>
      <c r="P554" s="112"/>
      <c r="Q554" s="112"/>
    </row>
    <row r="555" spans="1:17" ht="14.25">
      <c r="A555" s="215" t="s">
        <v>2149</v>
      </c>
      <c r="B555" s="216" t="s">
        <v>1270</v>
      </c>
      <c r="C555" s="216" t="s">
        <v>1271</v>
      </c>
      <c r="D555" s="217" t="s">
        <v>1263</v>
      </c>
      <c r="E555" s="106"/>
      <c r="F555" s="215" t="s">
        <v>2149</v>
      </c>
      <c r="G555" s="106" t="s">
        <v>2150</v>
      </c>
      <c r="H555" s="106" t="s">
        <v>1263</v>
      </c>
      <c r="I555" s="106" t="s">
        <v>303</v>
      </c>
      <c r="J555" s="222">
        <v>1969</v>
      </c>
      <c r="K555" s="221">
        <f t="shared" si="56"/>
        <v>44</v>
      </c>
      <c r="L555" s="94" t="str">
        <f t="shared" si="57"/>
        <v>OK</v>
      </c>
      <c r="M555" s="223" t="s">
        <v>923</v>
      </c>
      <c r="N555" s="112"/>
      <c r="O555" s="112"/>
      <c r="P555" s="112"/>
      <c r="Q555" s="112"/>
    </row>
    <row r="556" spans="1:17" ht="14.25">
      <c r="A556" s="215" t="s">
        <v>2151</v>
      </c>
      <c r="B556" s="216" t="s">
        <v>1275</v>
      </c>
      <c r="C556" s="216" t="s">
        <v>1276</v>
      </c>
      <c r="D556" s="217" t="s">
        <v>1263</v>
      </c>
      <c r="E556" s="106"/>
      <c r="F556" s="215" t="s">
        <v>2151</v>
      </c>
      <c r="G556" s="106" t="s">
        <v>2152</v>
      </c>
      <c r="H556" s="106" t="s">
        <v>1263</v>
      </c>
      <c r="I556" s="106" t="s">
        <v>303</v>
      </c>
      <c r="J556" s="222">
        <v>1970</v>
      </c>
      <c r="K556" s="221">
        <f t="shared" si="56"/>
        <v>43</v>
      </c>
      <c r="L556" s="94" t="str">
        <f t="shared" si="57"/>
        <v>OK</v>
      </c>
      <c r="M556" s="223" t="s">
        <v>336</v>
      </c>
      <c r="N556" s="112"/>
      <c r="O556" s="112"/>
      <c r="P556" s="112"/>
      <c r="Q556" s="112"/>
    </row>
    <row r="557" spans="1:17" ht="14.25">
      <c r="A557" s="215" t="s">
        <v>2153</v>
      </c>
      <c r="B557" s="216" t="s">
        <v>2154</v>
      </c>
      <c r="C557" s="216" t="s">
        <v>2155</v>
      </c>
      <c r="D557" s="217" t="s">
        <v>1263</v>
      </c>
      <c r="E557" s="106"/>
      <c r="F557" s="215" t="s">
        <v>2153</v>
      </c>
      <c r="G557" s="106" t="s">
        <v>2156</v>
      </c>
      <c r="H557" s="106" t="s">
        <v>1263</v>
      </c>
      <c r="I557" s="106" t="s">
        <v>303</v>
      </c>
      <c r="J557" s="222">
        <v>1957</v>
      </c>
      <c r="K557" s="221">
        <f t="shared" si="56"/>
        <v>56</v>
      </c>
      <c r="L557" s="94" t="str">
        <f t="shared" si="57"/>
        <v>OK</v>
      </c>
      <c r="M557" s="223" t="s">
        <v>923</v>
      </c>
      <c r="N557" s="112"/>
      <c r="O557" s="112"/>
      <c r="P557" s="112"/>
      <c r="Q557" s="112"/>
    </row>
    <row r="558" spans="1:17" ht="14.25">
      <c r="A558" s="215" t="s">
        <v>2157</v>
      </c>
      <c r="B558" s="216" t="s">
        <v>1306</v>
      </c>
      <c r="C558" s="216" t="s">
        <v>1307</v>
      </c>
      <c r="D558" s="217" t="s">
        <v>1263</v>
      </c>
      <c r="E558" s="106"/>
      <c r="F558" s="215" t="s">
        <v>2157</v>
      </c>
      <c r="G558" s="106" t="s">
        <v>2158</v>
      </c>
      <c r="H558" s="106" t="s">
        <v>1263</v>
      </c>
      <c r="I558" s="106" t="s">
        <v>303</v>
      </c>
      <c r="J558" s="222">
        <v>1982</v>
      </c>
      <c r="K558" s="221">
        <f t="shared" si="56"/>
        <v>31</v>
      </c>
      <c r="L558" s="94" t="str">
        <f t="shared" si="57"/>
        <v>OK</v>
      </c>
      <c r="M558" s="223" t="s">
        <v>304</v>
      </c>
      <c r="N558" s="112"/>
      <c r="O558" s="112"/>
      <c r="P558" s="112"/>
      <c r="Q558" s="112"/>
    </row>
    <row r="559" spans="1:17" ht="14.25">
      <c r="A559" s="215" t="s">
        <v>2159</v>
      </c>
      <c r="B559" s="216" t="s">
        <v>2160</v>
      </c>
      <c r="C559" s="216" t="s">
        <v>2161</v>
      </c>
      <c r="D559" s="217" t="s">
        <v>1263</v>
      </c>
      <c r="E559" s="106"/>
      <c r="F559" s="215" t="s">
        <v>2159</v>
      </c>
      <c r="G559" s="106" t="s">
        <v>2162</v>
      </c>
      <c r="H559" s="106" t="s">
        <v>1263</v>
      </c>
      <c r="I559" s="106" t="s">
        <v>303</v>
      </c>
      <c r="J559" s="222">
        <v>1967</v>
      </c>
      <c r="K559" s="221">
        <f t="shared" si="56"/>
        <v>46</v>
      </c>
      <c r="L559" s="94" t="str">
        <f t="shared" si="57"/>
        <v>OK</v>
      </c>
      <c r="M559" s="223" t="s">
        <v>336</v>
      </c>
      <c r="N559" s="112"/>
      <c r="O559" s="112"/>
      <c r="P559" s="112"/>
      <c r="Q559" s="112"/>
    </row>
    <row r="560" spans="1:17" ht="14.25">
      <c r="A560" s="215" t="s">
        <v>2163</v>
      </c>
      <c r="B560" s="216" t="s">
        <v>105</v>
      </c>
      <c r="C560" s="216" t="s">
        <v>1337</v>
      </c>
      <c r="D560" s="217" t="s">
        <v>1263</v>
      </c>
      <c r="E560" s="106"/>
      <c r="F560" s="215" t="s">
        <v>2163</v>
      </c>
      <c r="G560" s="106" t="s">
        <v>2164</v>
      </c>
      <c r="H560" s="106" t="s">
        <v>1263</v>
      </c>
      <c r="I560" s="106" t="s">
        <v>303</v>
      </c>
      <c r="J560" s="222">
        <v>1969</v>
      </c>
      <c r="K560" s="221">
        <f t="shared" si="56"/>
        <v>44</v>
      </c>
      <c r="L560" s="94" t="str">
        <f t="shared" si="57"/>
        <v>OK</v>
      </c>
      <c r="M560" s="223" t="s">
        <v>336</v>
      </c>
      <c r="N560" s="112"/>
      <c r="O560" s="112"/>
      <c r="P560" s="112"/>
      <c r="Q560" s="112"/>
    </row>
    <row r="561" spans="1:17" ht="13.5">
      <c r="A561" s="215" t="s">
        <v>2165</v>
      </c>
      <c r="B561" s="218" t="s">
        <v>2166</v>
      </c>
      <c r="C561" s="218" t="s">
        <v>2167</v>
      </c>
      <c r="D561" s="106" t="s">
        <v>1263</v>
      </c>
      <c r="E561" s="106"/>
      <c r="F561" s="215" t="s">
        <v>2165</v>
      </c>
      <c r="G561" s="106" t="s">
        <v>2168</v>
      </c>
      <c r="H561" s="106" t="s">
        <v>1263</v>
      </c>
      <c r="I561" s="106" t="s">
        <v>303</v>
      </c>
      <c r="J561" s="225">
        <v>1972</v>
      </c>
      <c r="K561" s="221">
        <f t="shared" si="56"/>
        <v>41</v>
      </c>
      <c r="L561" s="94" t="str">
        <f t="shared" si="57"/>
        <v>OK</v>
      </c>
      <c r="M561" s="223" t="s">
        <v>308</v>
      </c>
      <c r="N561" s="112"/>
      <c r="O561" s="112"/>
      <c r="P561" s="112"/>
      <c r="Q561" s="112"/>
    </row>
    <row r="562" spans="1:17" ht="14.25">
      <c r="A562" s="215" t="s">
        <v>2169</v>
      </c>
      <c r="B562" s="216" t="s">
        <v>433</v>
      </c>
      <c r="C562" s="216" t="s">
        <v>1342</v>
      </c>
      <c r="D562" s="217" t="s">
        <v>1263</v>
      </c>
      <c r="E562" s="106"/>
      <c r="F562" s="215" t="s">
        <v>2169</v>
      </c>
      <c r="G562" s="106" t="s">
        <v>2170</v>
      </c>
      <c r="H562" s="106" t="s">
        <v>1263</v>
      </c>
      <c r="I562" s="106" t="s">
        <v>303</v>
      </c>
      <c r="J562" s="222">
        <v>1970</v>
      </c>
      <c r="K562" s="221">
        <f t="shared" si="56"/>
        <v>43</v>
      </c>
      <c r="L562" s="94" t="str">
        <f t="shared" si="57"/>
        <v>OK</v>
      </c>
      <c r="M562" s="223" t="s">
        <v>508</v>
      </c>
      <c r="N562" s="112"/>
      <c r="O562" s="112"/>
      <c r="P562" s="112"/>
      <c r="Q562" s="112"/>
    </row>
    <row r="563" spans="1:17" ht="14.25">
      <c r="A563" s="215" t="s">
        <v>2171</v>
      </c>
      <c r="B563" s="216" t="s">
        <v>433</v>
      </c>
      <c r="C563" s="216" t="s">
        <v>885</v>
      </c>
      <c r="D563" s="217" t="s">
        <v>1263</v>
      </c>
      <c r="E563" s="106"/>
      <c r="F563" s="215" t="s">
        <v>2171</v>
      </c>
      <c r="G563" s="106" t="s">
        <v>2172</v>
      </c>
      <c r="H563" s="106" t="s">
        <v>1263</v>
      </c>
      <c r="I563" s="106" t="s">
        <v>303</v>
      </c>
      <c r="J563" s="222">
        <v>1967</v>
      </c>
      <c r="K563" s="221">
        <f t="shared" si="56"/>
        <v>46</v>
      </c>
      <c r="L563" s="94" t="str">
        <f t="shared" si="57"/>
        <v>OK</v>
      </c>
      <c r="M563" s="223" t="s">
        <v>508</v>
      </c>
      <c r="N563" s="112"/>
      <c r="O563" s="112"/>
      <c r="P563" s="112"/>
      <c r="Q563" s="112"/>
    </row>
    <row r="564" spans="1:17" ht="13.5">
      <c r="A564" s="215" t="s">
        <v>2173</v>
      </c>
      <c r="B564" s="85" t="s">
        <v>620</v>
      </c>
      <c r="C564" s="85" t="s">
        <v>2174</v>
      </c>
      <c r="D564" s="217" t="s">
        <v>1263</v>
      </c>
      <c r="E564" s="95"/>
      <c r="F564" s="215" t="s">
        <v>2173</v>
      </c>
      <c r="G564" s="106" t="s">
        <v>2175</v>
      </c>
      <c r="H564" s="88" t="s">
        <v>1263</v>
      </c>
      <c r="I564" s="224" t="s">
        <v>303</v>
      </c>
      <c r="J564" s="118">
        <v>1955</v>
      </c>
      <c r="K564" s="221">
        <f t="shared" si="56"/>
        <v>58</v>
      </c>
      <c r="L564" s="94" t="str">
        <f t="shared" si="57"/>
        <v>OK</v>
      </c>
      <c r="M564" s="226" t="s">
        <v>431</v>
      </c>
      <c r="N564" s="112"/>
      <c r="O564" s="112"/>
      <c r="P564" s="112"/>
      <c r="Q564" s="112"/>
    </row>
    <row r="565" spans="1:17" ht="13.5">
      <c r="A565" s="215" t="s">
        <v>2176</v>
      </c>
      <c r="B565" s="88" t="s">
        <v>818</v>
      </c>
      <c r="C565" s="88" t="s">
        <v>1345</v>
      </c>
      <c r="D565" s="217" t="s">
        <v>1263</v>
      </c>
      <c r="E565" s="88"/>
      <c r="F565" s="215" t="s">
        <v>2176</v>
      </c>
      <c r="G565" s="88" t="s">
        <v>2177</v>
      </c>
      <c r="H565" s="88" t="s">
        <v>1263</v>
      </c>
      <c r="I565" s="224" t="s">
        <v>303</v>
      </c>
      <c r="J565" s="118">
        <v>1976</v>
      </c>
      <c r="K565" s="221">
        <f t="shared" si="56"/>
        <v>37</v>
      </c>
      <c r="L565" s="94" t="str">
        <f t="shared" si="57"/>
        <v>OK</v>
      </c>
      <c r="M565" s="223" t="s">
        <v>514</v>
      </c>
      <c r="N565" s="112"/>
      <c r="O565" s="112"/>
      <c r="P565" s="112"/>
      <c r="Q565" s="112"/>
    </row>
    <row r="566" spans="1:17" ht="14.25">
      <c r="A566" s="215" t="s">
        <v>2178</v>
      </c>
      <c r="B566" s="219" t="s">
        <v>2179</v>
      </c>
      <c r="C566" s="219" t="s">
        <v>2180</v>
      </c>
      <c r="D566" s="217" t="s">
        <v>1263</v>
      </c>
      <c r="E566" s="106"/>
      <c r="F566" s="215" t="s">
        <v>2178</v>
      </c>
      <c r="G566" s="106" t="s">
        <v>2181</v>
      </c>
      <c r="H566" s="106" t="s">
        <v>1263</v>
      </c>
      <c r="I566" s="106" t="s">
        <v>328</v>
      </c>
      <c r="J566" s="222">
        <v>1983</v>
      </c>
      <c r="K566" s="221">
        <f t="shared" si="56"/>
        <v>30</v>
      </c>
      <c r="L566" s="94" t="str">
        <f t="shared" si="57"/>
        <v>OK</v>
      </c>
      <c r="M566" s="223" t="s">
        <v>514</v>
      </c>
      <c r="N566" s="112"/>
      <c r="O566" s="112"/>
      <c r="P566" s="112"/>
      <c r="Q566" s="112"/>
    </row>
    <row r="567" spans="1:17" ht="14.25">
      <c r="A567" s="215" t="s">
        <v>2182</v>
      </c>
      <c r="B567" s="122" t="s">
        <v>1350</v>
      </c>
      <c r="C567" s="122" t="s">
        <v>803</v>
      </c>
      <c r="D567" s="217" t="s">
        <v>1263</v>
      </c>
      <c r="E567" s="95"/>
      <c r="F567" s="215" t="s">
        <v>2182</v>
      </c>
      <c r="G567" s="106" t="s">
        <v>2183</v>
      </c>
      <c r="H567" s="106" t="s">
        <v>1263</v>
      </c>
      <c r="I567" s="106" t="s">
        <v>328</v>
      </c>
      <c r="J567" s="222">
        <v>1958</v>
      </c>
      <c r="K567" s="221">
        <f t="shared" si="56"/>
        <v>55</v>
      </c>
      <c r="L567" s="94" t="str">
        <f t="shared" si="57"/>
        <v>OK</v>
      </c>
      <c r="M567" s="226" t="s">
        <v>431</v>
      </c>
      <c r="N567" s="112"/>
      <c r="O567" s="112"/>
      <c r="P567" s="112"/>
      <c r="Q567" s="112"/>
    </row>
    <row r="568" spans="1:17" ht="14.25">
      <c r="A568" s="215" t="s">
        <v>2184</v>
      </c>
      <c r="B568" s="122" t="s">
        <v>427</v>
      </c>
      <c r="C568" s="122" t="s">
        <v>2185</v>
      </c>
      <c r="D568" s="217" t="s">
        <v>1263</v>
      </c>
      <c r="E568" s="95"/>
      <c r="F568" s="215" t="s">
        <v>2184</v>
      </c>
      <c r="G568" s="106" t="s">
        <v>2186</v>
      </c>
      <c r="H568" s="106" t="s">
        <v>1263</v>
      </c>
      <c r="I568" s="106" t="s">
        <v>328</v>
      </c>
      <c r="J568" s="222">
        <v>2003</v>
      </c>
      <c r="K568" s="221">
        <f t="shared" si="56"/>
        <v>10</v>
      </c>
      <c r="L568" s="94" t="str">
        <f t="shared" si="57"/>
        <v>OK</v>
      </c>
      <c r="M568" s="223" t="s">
        <v>514</v>
      </c>
      <c r="N568" s="112"/>
      <c r="O568" s="112"/>
      <c r="P568" s="112"/>
      <c r="Q568" s="112"/>
    </row>
    <row r="569" spans="1:17" ht="13.5">
      <c r="A569" s="215" t="s">
        <v>2187</v>
      </c>
      <c r="B569" s="122" t="s">
        <v>1359</v>
      </c>
      <c r="C569" s="122" t="s">
        <v>1360</v>
      </c>
      <c r="D569" s="217" t="s">
        <v>1263</v>
      </c>
      <c r="E569" s="95"/>
      <c r="F569" s="215" t="s">
        <v>2187</v>
      </c>
      <c r="G569" s="106" t="s">
        <v>2188</v>
      </c>
      <c r="H569" s="106" t="s">
        <v>1263</v>
      </c>
      <c r="I569" s="106" t="s">
        <v>328</v>
      </c>
      <c r="J569" s="118">
        <v>1955</v>
      </c>
      <c r="K569" s="221">
        <f t="shared" si="56"/>
        <v>58</v>
      </c>
      <c r="L569" s="94" t="str">
        <f t="shared" si="57"/>
        <v>OK</v>
      </c>
      <c r="M569" s="223" t="s">
        <v>304</v>
      </c>
      <c r="N569" s="112"/>
      <c r="O569" s="112"/>
      <c r="P569" s="112"/>
      <c r="Q569" s="112"/>
    </row>
    <row r="570" spans="1:17" ht="13.5">
      <c r="A570" s="215" t="s">
        <v>2189</v>
      </c>
      <c r="B570" s="122" t="s">
        <v>1359</v>
      </c>
      <c r="C570" s="122" t="s">
        <v>2190</v>
      </c>
      <c r="D570" s="217" t="s">
        <v>1263</v>
      </c>
      <c r="E570" s="95"/>
      <c r="F570" s="215" t="s">
        <v>2189</v>
      </c>
      <c r="G570" s="106" t="s">
        <v>2191</v>
      </c>
      <c r="H570" s="106" t="s">
        <v>1263</v>
      </c>
      <c r="I570" s="106" t="s">
        <v>328</v>
      </c>
      <c r="J570" s="118">
        <v>1988</v>
      </c>
      <c r="K570" s="221">
        <f t="shared" si="56"/>
        <v>25</v>
      </c>
      <c r="L570" s="94" t="str">
        <f t="shared" si="57"/>
        <v>OK</v>
      </c>
      <c r="M570" s="223" t="s">
        <v>304</v>
      </c>
      <c r="N570" s="112"/>
      <c r="O570" s="112"/>
      <c r="P570" s="112"/>
      <c r="Q570" s="112"/>
    </row>
    <row r="571" spans="1:17" ht="14.25">
      <c r="A571" s="215" t="s">
        <v>2192</v>
      </c>
      <c r="B571" s="219" t="s">
        <v>395</v>
      </c>
      <c r="C571" s="219" t="s">
        <v>2193</v>
      </c>
      <c r="D571" s="217" t="s">
        <v>1263</v>
      </c>
      <c r="E571" s="95"/>
      <c r="F571" s="215" t="s">
        <v>2192</v>
      </c>
      <c r="G571" s="106" t="s">
        <v>2194</v>
      </c>
      <c r="H571" s="106" t="s">
        <v>1263</v>
      </c>
      <c r="I571" s="106" t="s">
        <v>328</v>
      </c>
      <c r="J571" s="222">
        <v>1992</v>
      </c>
      <c r="K571" s="221">
        <f t="shared" si="56"/>
        <v>21</v>
      </c>
      <c r="L571" s="94" t="str">
        <f t="shared" si="57"/>
        <v>OK</v>
      </c>
      <c r="M571" s="223" t="s">
        <v>2195</v>
      </c>
      <c r="N571" s="112"/>
      <c r="O571" s="112"/>
      <c r="P571" s="112"/>
      <c r="Q571" s="112"/>
    </row>
    <row r="572" spans="1:17" ht="14.25">
      <c r="A572" s="215" t="s">
        <v>2196</v>
      </c>
      <c r="B572" s="219" t="s">
        <v>1362</v>
      </c>
      <c r="C572" s="219" t="s">
        <v>1363</v>
      </c>
      <c r="D572" s="217" t="s">
        <v>1263</v>
      </c>
      <c r="E572" s="106"/>
      <c r="F572" s="215" t="s">
        <v>2196</v>
      </c>
      <c r="G572" s="106" t="s">
        <v>2197</v>
      </c>
      <c r="H572" s="106" t="s">
        <v>1263</v>
      </c>
      <c r="I572" s="106" t="s">
        <v>328</v>
      </c>
      <c r="J572" s="222">
        <v>1968</v>
      </c>
      <c r="K572" s="221">
        <f t="shared" si="56"/>
        <v>45</v>
      </c>
      <c r="L572" s="94" t="str">
        <f t="shared" si="57"/>
        <v>OK</v>
      </c>
      <c r="M572" s="223" t="s">
        <v>336</v>
      </c>
      <c r="N572" s="112"/>
      <c r="O572" s="112"/>
      <c r="P572" s="112"/>
      <c r="Q572" s="112"/>
    </row>
    <row r="573" spans="1:17" ht="14.25">
      <c r="A573" s="215" t="s">
        <v>2198</v>
      </c>
      <c r="B573" s="219" t="s">
        <v>536</v>
      </c>
      <c r="C573" s="219" t="s">
        <v>922</v>
      </c>
      <c r="D573" s="217" t="s">
        <v>1263</v>
      </c>
      <c r="E573" s="106"/>
      <c r="F573" s="215" t="s">
        <v>2198</v>
      </c>
      <c r="G573" s="106" t="s">
        <v>2199</v>
      </c>
      <c r="H573" s="106" t="s">
        <v>1263</v>
      </c>
      <c r="I573" s="106" t="s">
        <v>328</v>
      </c>
      <c r="J573" s="222">
        <v>1967</v>
      </c>
      <c r="K573" s="221">
        <f t="shared" si="56"/>
        <v>46</v>
      </c>
      <c r="L573" s="94" t="str">
        <f t="shared" si="57"/>
        <v>OK</v>
      </c>
      <c r="M573" s="223" t="s">
        <v>923</v>
      </c>
      <c r="N573" s="112"/>
      <c r="O573" s="112"/>
      <c r="P573" s="112"/>
      <c r="Q573" s="112"/>
    </row>
    <row r="574" spans="1:17" ht="14.25">
      <c r="A574" s="215" t="s">
        <v>2200</v>
      </c>
      <c r="B574" s="219" t="s">
        <v>1141</v>
      </c>
      <c r="C574" s="219" t="s">
        <v>824</v>
      </c>
      <c r="D574" s="217" t="s">
        <v>1263</v>
      </c>
      <c r="E574" s="106"/>
      <c r="F574" s="215" t="s">
        <v>2200</v>
      </c>
      <c r="G574" s="106" t="s">
        <v>2201</v>
      </c>
      <c r="H574" s="106" t="s">
        <v>1263</v>
      </c>
      <c r="I574" s="106" t="s">
        <v>328</v>
      </c>
      <c r="J574" s="222">
        <v>1974</v>
      </c>
      <c r="K574" s="221">
        <f t="shared" si="56"/>
        <v>39</v>
      </c>
      <c r="L574" s="94" t="str">
        <f t="shared" si="57"/>
        <v>OK</v>
      </c>
      <c r="M574" s="223" t="s">
        <v>923</v>
      </c>
      <c r="N574" s="112"/>
      <c r="O574" s="112"/>
      <c r="P574" s="112"/>
      <c r="Q574" s="112"/>
    </row>
    <row r="575" spans="1:17" ht="14.25">
      <c r="A575" s="215" t="s">
        <v>2202</v>
      </c>
      <c r="B575" s="219" t="s">
        <v>317</v>
      </c>
      <c r="C575" s="219" t="s">
        <v>2203</v>
      </c>
      <c r="D575" s="217" t="s">
        <v>1263</v>
      </c>
      <c r="E575" s="106"/>
      <c r="F575" s="215" t="s">
        <v>2202</v>
      </c>
      <c r="G575" s="106" t="s">
        <v>2204</v>
      </c>
      <c r="H575" s="106" t="s">
        <v>1263</v>
      </c>
      <c r="I575" s="106" t="s">
        <v>328</v>
      </c>
      <c r="J575" s="222">
        <v>1959</v>
      </c>
      <c r="K575" s="221">
        <f t="shared" si="56"/>
        <v>54</v>
      </c>
      <c r="L575" s="94" t="str">
        <f t="shared" si="57"/>
        <v>OK</v>
      </c>
      <c r="M575" s="223" t="s">
        <v>514</v>
      </c>
      <c r="N575" s="112"/>
      <c r="O575" s="112"/>
      <c r="P575" s="112"/>
      <c r="Q575" s="112"/>
    </row>
    <row r="576" spans="1:17" ht="14.25">
      <c r="A576" s="215" t="s">
        <v>2205</v>
      </c>
      <c r="B576" s="220" t="s">
        <v>2206</v>
      </c>
      <c r="C576" s="220" t="s">
        <v>2207</v>
      </c>
      <c r="D576" s="217" t="s">
        <v>1263</v>
      </c>
      <c r="E576" s="106"/>
      <c r="F576" s="215" t="s">
        <v>2205</v>
      </c>
      <c r="G576" s="106" t="s">
        <v>2208</v>
      </c>
      <c r="H576" s="106" t="s">
        <v>1263</v>
      </c>
      <c r="I576" s="106" t="s">
        <v>328</v>
      </c>
      <c r="J576" s="222">
        <v>1956</v>
      </c>
      <c r="K576" s="221">
        <f t="shared" si="56"/>
        <v>57</v>
      </c>
      <c r="L576" s="94" t="str">
        <f t="shared" si="57"/>
        <v>OK</v>
      </c>
      <c r="M576" s="223" t="s">
        <v>312</v>
      </c>
      <c r="N576" s="112"/>
      <c r="O576" s="112"/>
      <c r="P576" s="112"/>
      <c r="Q576" s="112"/>
    </row>
    <row r="577" spans="1:17" ht="14.25">
      <c r="A577" s="215" t="s">
        <v>2209</v>
      </c>
      <c r="B577" s="219" t="s">
        <v>1381</v>
      </c>
      <c r="C577" s="219" t="s">
        <v>1382</v>
      </c>
      <c r="D577" s="217" t="s">
        <v>1263</v>
      </c>
      <c r="E577" s="95"/>
      <c r="F577" s="215" t="s">
        <v>2209</v>
      </c>
      <c r="G577" s="106" t="s">
        <v>2210</v>
      </c>
      <c r="H577" s="106" t="s">
        <v>1263</v>
      </c>
      <c r="I577" s="106" t="s">
        <v>328</v>
      </c>
      <c r="J577" s="222">
        <v>1963</v>
      </c>
      <c r="K577" s="221">
        <f t="shared" si="56"/>
        <v>50</v>
      </c>
      <c r="L577" s="94" t="str">
        <f t="shared" si="57"/>
        <v>OK</v>
      </c>
      <c r="M577" s="223" t="s">
        <v>304</v>
      </c>
      <c r="N577" s="112"/>
      <c r="O577" s="112"/>
      <c r="P577" s="112"/>
      <c r="Q577" s="112"/>
    </row>
    <row r="578" spans="1:17" ht="14.25">
      <c r="A578" s="215" t="s">
        <v>2211</v>
      </c>
      <c r="B578" s="219" t="s">
        <v>2212</v>
      </c>
      <c r="C578" s="219" t="s">
        <v>2213</v>
      </c>
      <c r="D578" s="217" t="s">
        <v>1263</v>
      </c>
      <c r="E578" s="106"/>
      <c r="F578" s="215" t="s">
        <v>2211</v>
      </c>
      <c r="G578" s="106" t="s">
        <v>2214</v>
      </c>
      <c r="H578" s="106" t="s">
        <v>1263</v>
      </c>
      <c r="I578" s="106" t="s">
        <v>328</v>
      </c>
      <c r="J578" s="222">
        <v>1969</v>
      </c>
      <c r="K578" s="221">
        <f t="shared" si="56"/>
        <v>44</v>
      </c>
      <c r="L578" s="94" t="str">
        <f t="shared" si="57"/>
        <v>OK</v>
      </c>
      <c r="M578" s="223" t="s">
        <v>923</v>
      </c>
      <c r="N578" s="112"/>
      <c r="O578" s="112"/>
      <c r="P578" s="112"/>
      <c r="Q578" s="112"/>
    </row>
    <row r="579" spans="1:17" ht="14.25">
      <c r="A579" s="215" t="s">
        <v>2215</v>
      </c>
      <c r="B579" s="219" t="s">
        <v>2216</v>
      </c>
      <c r="C579" s="219" t="s">
        <v>1363</v>
      </c>
      <c r="D579" s="217" t="s">
        <v>1263</v>
      </c>
      <c r="E579" s="106"/>
      <c r="F579" s="215" t="s">
        <v>2215</v>
      </c>
      <c r="G579" s="106" t="s">
        <v>2217</v>
      </c>
      <c r="H579" s="106" t="s">
        <v>1263</v>
      </c>
      <c r="I579" s="106" t="s">
        <v>328</v>
      </c>
      <c r="J579" s="222">
        <v>1968</v>
      </c>
      <c r="K579" s="221">
        <f t="shared" si="56"/>
        <v>45</v>
      </c>
      <c r="L579" s="94" t="str">
        <f t="shared" si="57"/>
        <v>OK</v>
      </c>
      <c r="M579" s="223" t="s">
        <v>508</v>
      </c>
      <c r="N579" s="112"/>
      <c r="O579" s="112"/>
      <c r="P579" s="112"/>
      <c r="Q579" s="112"/>
    </row>
    <row r="580" spans="1:17" ht="14.25">
      <c r="A580" s="215" t="s">
        <v>2218</v>
      </c>
      <c r="B580" s="219" t="s">
        <v>433</v>
      </c>
      <c r="C580" s="219" t="s">
        <v>2219</v>
      </c>
      <c r="D580" s="217" t="s">
        <v>1263</v>
      </c>
      <c r="E580" s="95"/>
      <c r="F580" s="215" t="s">
        <v>2218</v>
      </c>
      <c r="G580" s="106" t="s">
        <v>2220</v>
      </c>
      <c r="H580" s="106" t="s">
        <v>1263</v>
      </c>
      <c r="I580" s="106" t="s">
        <v>328</v>
      </c>
      <c r="J580" s="222">
        <v>2000</v>
      </c>
      <c r="K580" s="221">
        <f t="shared" si="56"/>
        <v>13</v>
      </c>
      <c r="L580" s="94" t="str">
        <f t="shared" si="57"/>
        <v>OK</v>
      </c>
      <c r="M580" s="223" t="s">
        <v>304</v>
      </c>
      <c r="N580" s="112"/>
      <c r="O580" s="112"/>
      <c r="P580" s="112"/>
      <c r="Q580" s="112"/>
    </row>
    <row r="581" spans="1:17" ht="14.25">
      <c r="A581" s="215" t="s">
        <v>2221</v>
      </c>
      <c r="B581" s="219" t="s">
        <v>1378</v>
      </c>
      <c r="C581" s="219" t="s">
        <v>1379</v>
      </c>
      <c r="D581" s="217" t="s">
        <v>1263</v>
      </c>
      <c r="E581" s="95"/>
      <c r="F581" s="215" t="s">
        <v>2221</v>
      </c>
      <c r="G581" s="106" t="s">
        <v>2222</v>
      </c>
      <c r="H581" s="106" t="s">
        <v>1263</v>
      </c>
      <c r="I581" s="106" t="s">
        <v>328</v>
      </c>
      <c r="J581" s="222">
        <v>1968</v>
      </c>
      <c r="K581" s="221">
        <f t="shared" si="56"/>
        <v>45</v>
      </c>
      <c r="L581" s="94" t="str">
        <f t="shared" si="57"/>
        <v>OK</v>
      </c>
      <c r="M581" s="223" t="s">
        <v>336</v>
      </c>
      <c r="N581" s="112"/>
      <c r="O581" s="112"/>
      <c r="P581" s="112"/>
      <c r="Q581" s="112"/>
    </row>
    <row r="582" spans="1:17" ht="14.25">
      <c r="A582" s="215"/>
      <c r="B582" s="227"/>
      <c r="C582" s="227"/>
      <c r="D582" s="217"/>
      <c r="E582" s="95"/>
      <c r="F582" s="215"/>
      <c r="G582" s="88" t="s">
        <v>1390</v>
      </c>
      <c r="H582" s="88" t="s">
        <v>1391</v>
      </c>
      <c r="I582" s="106"/>
      <c r="J582" s="222"/>
      <c r="K582" s="221"/>
      <c r="L582" s="94"/>
      <c r="M582" s="223"/>
      <c r="N582" s="112"/>
      <c r="O582" s="112"/>
      <c r="P582" s="112"/>
      <c r="Q582" s="112"/>
    </row>
    <row r="583" spans="1:17" ht="13.5">
      <c r="A583" s="87"/>
      <c r="B583" s="87"/>
      <c r="C583" s="87"/>
      <c r="D583" s="87" t="s">
        <v>2223</v>
      </c>
      <c r="E583" s="87"/>
      <c r="F583" s="87"/>
      <c r="G583" s="202">
        <f>COUNTIF($M$584:$M$590,"東近江市")</f>
        <v>7</v>
      </c>
      <c r="H583" s="203">
        <f>(G583/RIGHT(A590,2))</f>
        <v>1</v>
      </c>
      <c r="I583" s="87"/>
      <c r="J583" s="87"/>
      <c r="K583" s="110">
        <f>IF(J583="","",(2012-J583))</f>
      </c>
      <c r="L583" s="94"/>
      <c r="M583" s="95"/>
      <c r="N583" s="112"/>
      <c r="O583" s="112"/>
      <c r="P583" s="112"/>
      <c r="Q583" s="112"/>
    </row>
    <row r="584" spans="1:17" ht="13.5">
      <c r="A584" s="88" t="s">
        <v>2224</v>
      </c>
      <c r="B584" s="88" t="s">
        <v>2225</v>
      </c>
      <c r="C584" s="228" t="s">
        <v>2226</v>
      </c>
      <c r="D584" s="88" t="s">
        <v>2227</v>
      </c>
      <c r="E584" s="88"/>
      <c r="F584" s="88" t="s">
        <v>2224</v>
      </c>
      <c r="G584" s="229" t="s">
        <v>2228</v>
      </c>
      <c r="H584" s="88" t="s">
        <v>2227</v>
      </c>
      <c r="I584" s="88" t="s">
        <v>303</v>
      </c>
      <c r="J584" s="88">
        <v>1997</v>
      </c>
      <c r="K584" s="110">
        <f aca="true" t="shared" si="58" ref="K584:K590">IF(J584="","",(2013-J584))</f>
        <v>16</v>
      </c>
      <c r="L584" s="94" t="str">
        <f aca="true" t="shared" si="59" ref="L584:L590">IF(G584="","",IF(COUNTIF($G$3:$G$613,G584)&gt;1,"2重登録","OK"))</f>
        <v>OK</v>
      </c>
      <c r="M584" s="226" t="s">
        <v>431</v>
      </c>
      <c r="N584" s="112"/>
      <c r="O584" s="112"/>
      <c r="P584" s="112"/>
      <c r="Q584" s="112"/>
    </row>
    <row r="585" spans="1:17" ht="13.5">
      <c r="A585" s="88" t="s">
        <v>2229</v>
      </c>
      <c r="B585" s="88" t="s">
        <v>1359</v>
      </c>
      <c r="C585" s="88" t="s">
        <v>2230</v>
      </c>
      <c r="D585" s="88" t="s">
        <v>2227</v>
      </c>
      <c r="E585" s="88"/>
      <c r="F585" s="88" t="s">
        <v>2229</v>
      </c>
      <c r="G585" s="88" t="s">
        <v>2231</v>
      </c>
      <c r="H585" s="88" t="s">
        <v>2227</v>
      </c>
      <c r="I585" s="88" t="s">
        <v>303</v>
      </c>
      <c r="J585" s="88">
        <v>1997</v>
      </c>
      <c r="K585" s="110">
        <f t="shared" si="58"/>
        <v>16</v>
      </c>
      <c r="L585" s="94" t="str">
        <f t="shared" si="59"/>
        <v>OK</v>
      </c>
      <c r="M585" s="226" t="s">
        <v>431</v>
      </c>
      <c r="N585" s="112"/>
      <c r="O585" s="112"/>
      <c r="P585" s="112"/>
      <c r="Q585" s="112"/>
    </row>
    <row r="586" spans="1:17" ht="13.5">
      <c r="A586" s="88" t="s">
        <v>2232</v>
      </c>
      <c r="B586" s="88" t="s">
        <v>395</v>
      </c>
      <c r="C586" s="88" t="s">
        <v>2233</v>
      </c>
      <c r="D586" s="88" t="s">
        <v>2227</v>
      </c>
      <c r="E586" s="88"/>
      <c r="F586" s="88" t="s">
        <v>2232</v>
      </c>
      <c r="G586" s="88" t="s">
        <v>2234</v>
      </c>
      <c r="H586" s="88" t="s">
        <v>2227</v>
      </c>
      <c r="I586" s="88" t="s">
        <v>303</v>
      </c>
      <c r="J586" s="88">
        <v>1997</v>
      </c>
      <c r="K586" s="110">
        <f t="shared" si="58"/>
        <v>16</v>
      </c>
      <c r="L586" s="94" t="str">
        <f t="shared" si="59"/>
        <v>OK</v>
      </c>
      <c r="M586" s="226" t="s">
        <v>431</v>
      </c>
      <c r="N586" s="112"/>
      <c r="O586" s="112"/>
      <c r="P586" s="112"/>
      <c r="Q586" s="112"/>
    </row>
    <row r="587" spans="1:17" ht="13.5">
      <c r="A587" s="88" t="s">
        <v>2235</v>
      </c>
      <c r="B587" s="88" t="s">
        <v>2236</v>
      </c>
      <c r="C587" s="88" t="s">
        <v>2237</v>
      </c>
      <c r="D587" s="88" t="s">
        <v>2227</v>
      </c>
      <c r="E587" s="88"/>
      <c r="F587" s="88" t="s">
        <v>2235</v>
      </c>
      <c r="G587" s="88" t="s">
        <v>2238</v>
      </c>
      <c r="H587" s="88" t="s">
        <v>2227</v>
      </c>
      <c r="I587" s="88" t="s">
        <v>303</v>
      </c>
      <c r="J587" s="88">
        <v>1997</v>
      </c>
      <c r="K587" s="110">
        <f t="shared" si="58"/>
        <v>16</v>
      </c>
      <c r="L587" s="94" t="str">
        <f t="shared" si="59"/>
        <v>OK</v>
      </c>
      <c r="M587" s="226" t="s">
        <v>431</v>
      </c>
      <c r="N587" s="112"/>
      <c r="O587" s="112"/>
      <c r="P587" s="112"/>
      <c r="Q587" s="112"/>
    </row>
    <row r="588" spans="1:17" ht="13.5">
      <c r="A588" s="88" t="s">
        <v>2239</v>
      </c>
      <c r="B588" s="88" t="s">
        <v>2240</v>
      </c>
      <c r="C588" s="88" t="s">
        <v>2241</v>
      </c>
      <c r="D588" s="88" t="s">
        <v>2227</v>
      </c>
      <c r="E588" s="88"/>
      <c r="F588" s="88" t="s">
        <v>2239</v>
      </c>
      <c r="G588" s="88" t="s">
        <v>2242</v>
      </c>
      <c r="H588" s="88" t="s">
        <v>2227</v>
      </c>
      <c r="I588" s="88" t="s">
        <v>303</v>
      </c>
      <c r="J588" s="88">
        <v>1997</v>
      </c>
      <c r="K588" s="110">
        <f t="shared" si="58"/>
        <v>16</v>
      </c>
      <c r="L588" s="94" t="str">
        <f t="shared" si="59"/>
        <v>OK</v>
      </c>
      <c r="M588" s="226" t="s">
        <v>431</v>
      </c>
      <c r="N588" s="112"/>
      <c r="O588" s="112"/>
      <c r="P588" s="112"/>
      <c r="Q588" s="112"/>
    </row>
    <row r="589" spans="1:17" ht="13.5">
      <c r="A589" s="88" t="s">
        <v>2243</v>
      </c>
      <c r="B589" s="88" t="s">
        <v>1717</v>
      </c>
      <c r="C589" s="88" t="s">
        <v>2244</v>
      </c>
      <c r="D589" s="88" t="s">
        <v>2227</v>
      </c>
      <c r="E589" s="88"/>
      <c r="F589" s="88" t="s">
        <v>2243</v>
      </c>
      <c r="G589" s="88" t="s">
        <v>2245</v>
      </c>
      <c r="H589" s="88" t="s">
        <v>2227</v>
      </c>
      <c r="I589" s="88" t="s">
        <v>303</v>
      </c>
      <c r="J589" s="88">
        <v>1956</v>
      </c>
      <c r="K589" s="110">
        <f t="shared" si="58"/>
        <v>57</v>
      </c>
      <c r="L589" s="94" t="str">
        <f t="shared" si="59"/>
        <v>OK</v>
      </c>
      <c r="M589" s="226" t="s">
        <v>431</v>
      </c>
      <c r="N589" s="112"/>
      <c r="O589" s="112"/>
      <c r="P589" s="112"/>
      <c r="Q589" s="112"/>
    </row>
    <row r="590" spans="1:17" ht="13.5">
      <c r="A590" s="88" t="s">
        <v>2246</v>
      </c>
      <c r="B590" s="122" t="s">
        <v>2247</v>
      </c>
      <c r="C590" s="122" t="s">
        <v>2248</v>
      </c>
      <c r="D590" s="88" t="s">
        <v>2227</v>
      </c>
      <c r="E590" s="88"/>
      <c r="F590" s="88" t="s">
        <v>2246</v>
      </c>
      <c r="G590" s="88" t="s">
        <v>2249</v>
      </c>
      <c r="H590" s="88" t="s">
        <v>2227</v>
      </c>
      <c r="I590" s="88" t="s">
        <v>328</v>
      </c>
      <c r="J590" s="88">
        <v>1986</v>
      </c>
      <c r="K590" s="110">
        <f t="shared" si="58"/>
        <v>27</v>
      </c>
      <c r="L590" s="94" t="str">
        <f t="shared" si="59"/>
        <v>OK</v>
      </c>
      <c r="M590" s="226" t="s">
        <v>431</v>
      </c>
      <c r="N590" s="112"/>
      <c r="O590" s="112"/>
      <c r="P590" s="112"/>
      <c r="Q590" s="112"/>
    </row>
    <row r="591" spans="1:17" ht="14.25">
      <c r="A591" s="215"/>
      <c r="B591" s="227"/>
      <c r="C591" s="227"/>
      <c r="D591" s="217"/>
      <c r="E591" s="95"/>
      <c r="F591" s="215"/>
      <c r="G591" s="115"/>
      <c r="H591" s="115"/>
      <c r="I591" s="115"/>
      <c r="J591" s="222"/>
      <c r="K591" s="221"/>
      <c r="L591" s="94"/>
      <c r="M591" s="223"/>
      <c r="N591" s="112"/>
      <c r="O591" s="112"/>
      <c r="P591" s="112"/>
      <c r="Q591" s="112"/>
    </row>
    <row r="592" spans="1:17" ht="14.25">
      <c r="A592" s="215"/>
      <c r="B592" s="227"/>
      <c r="C592" s="227"/>
      <c r="D592" s="217"/>
      <c r="E592" s="95"/>
      <c r="F592" s="215"/>
      <c r="G592" s="115"/>
      <c r="H592" s="115"/>
      <c r="I592" s="115"/>
      <c r="J592" s="222"/>
      <c r="K592" s="221"/>
      <c r="L592" s="94"/>
      <c r="M592" s="223"/>
      <c r="N592" s="112"/>
      <c r="O592" s="112"/>
      <c r="P592" s="112"/>
      <c r="Q592" s="112"/>
    </row>
    <row r="593" spans="1:17" ht="14.25">
      <c r="A593" s="215"/>
      <c r="B593" s="227"/>
      <c r="C593" s="227"/>
      <c r="D593" s="217"/>
      <c r="E593" s="95"/>
      <c r="F593" s="215"/>
      <c r="G593" s="115"/>
      <c r="H593" s="115"/>
      <c r="I593" s="115"/>
      <c r="J593" s="222"/>
      <c r="K593" s="221"/>
      <c r="L593" s="94"/>
      <c r="M593" s="223"/>
      <c r="N593" s="112"/>
      <c r="O593" s="112"/>
      <c r="P593" s="112"/>
      <c r="Q593" s="112"/>
    </row>
    <row r="594" spans="1:17" ht="14.25">
      <c r="A594" s="215"/>
      <c r="B594" s="227"/>
      <c r="C594" s="227"/>
      <c r="D594" s="217"/>
      <c r="E594" s="95"/>
      <c r="F594" s="215"/>
      <c r="G594" s="115"/>
      <c r="H594" s="115"/>
      <c r="I594" s="115"/>
      <c r="J594" s="222"/>
      <c r="K594" s="221"/>
      <c r="L594" s="94"/>
      <c r="M594" s="223"/>
      <c r="N594" s="112"/>
      <c r="O594" s="112"/>
      <c r="P594" s="112"/>
      <c r="Q594" s="112"/>
    </row>
    <row r="595" spans="1:17" ht="13.5">
      <c r="A595" s="115"/>
      <c r="B595" s="115"/>
      <c r="C595" s="115"/>
      <c r="D595" s="115"/>
      <c r="F595" s="94"/>
      <c r="G595" s="115"/>
      <c r="H595" s="115"/>
      <c r="I595" s="115"/>
      <c r="J595" s="124"/>
      <c r="K595" s="110"/>
      <c r="L595" s="94"/>
      <c r="N595" s="89"/>
      <c r="O595" s="89"/>
      <c r="P595" s="89"/>
      <c r="Q595" s="89"/>
    </row>
    <row r="596" spans="1:17" ht="13.5">
      <c r="A596" s="115"/>
      <c r="B596" s="115"/>
      <c r="C596" s="115"/>
      <c r="D596" s="115"/>
      <c r="F596" s="94"/>
      <c r="G596" s="794" t="s">
        <v>2250</v>
      </c>
      <c r="H596" s="794"/>
      <c r="I596" s="106"/>
      <c r="J596" s="124"/>
      <c r="K596" s="110"/>
      <c r="L596" s="94"/>
      <c r="N596" s="89"/>
      <c r="O596" s="89"/>
      <c r="P596" s="89"/>
      <c r="Q596" s="89"/>
    </row>
    <row r="597" spans="1:17" ht="13.5" customHeight="1">
      <c r="A597" s="89"/>
      <c r="B597" s="89"/>
      <c r="C597" s="89"/>
      <c r="D597" s="89"/>
      <c r="E597" s="89"/>
      <c r="F597" s="94"/>
      <c r="G597" s="794"/>
      <c r="H597" s="794"/>
      <c r="J597" s="176"/>
      <c r="K597" s="176"/>
      <c r="L597" s="89"/>
      <c r="M597" s="89"/>
      <c r="N597" s="89"/>
      <c r="O597" s="89"/>
      <c r="P597" s="89"/>
      <c r="Q597" s="89"/>
    </row>
    <row r="598" spans="2:17" ht="13.5" customHeight="1">
      <c r="B598" s="786" t="s">
        <v>2251</v>
      </c>
      <c r="C598" s="786"/>
      <c r="D598" s="786">
        <f>+RIGHT($A$581,2)+RIGHT($A$521,2)+RIGHT($A$441,2)+RIGHT($A$368,2)+RIGHT($A$312,2)+RIGHT($A$261,2)+RIGHT($A$199,2)+RIGHT($A$112,2)+RIGHT($A$40,2)+RIGHT($A$542,2)+RIGHT($A$529,2)+RIGHT($A$590,2)-10</f>
        <v>426</v>
      </c>
      <c r="F598" s="94"/>
      <c r="G598" s="796">
        <f>$G$2+$G$73+$G$202+$G$266+$H$331+$G$395+$G$460+$G$531+$G$545+$G$525+$G$138+G583</f>
        <v>106</v>
      </c>
      <c r="H598" s="796"/>
      <c r="J598" s="176"/>
      <c r="K598" s="176"/>
      <c r="L598" s="89"/>
      <c r="M598" s="89"/>
      <c r="N598" s="89"/>
      <c r="O598" s="89"/>
      <c r="P598" s="89"/>
      <c r="Q598" s="89"/>
    </row>
    <row r="599" spans="2:17" ht="13.5" customHeight="1">
      <c r="B599" s="786"/>
      <c r="C599" s="786"/>
      <c r="D599" s="786"/>
      <c r="F599" s="94"/>
      <c r="G599" s="796"/>
      <c r="H599" s="796"/>
      <c r="J599" s="176"/>
      <c r="K599" s="176"/>
      <c r="L599" s="89"/>
      <c r="M599" s="89"/>
      <c r="N599" s="89"/>
      <c r="O599" s="89"/>
      <c r="P599" s="89"/>
      <c r="Q599" s="89"/>
    </row>
    <row r="600" spans="1:17" ht="13.5" customHeight="1">
      <c r="A600" s="89"/>
      <c r="B600" s="89"/>
      <c r="C600" s="89"/>
      <c r="D600" s="89"/>
      <c r="E600" s="89"/>
      <c r="F600" s="89"/>
      <c r="G600" s="143"/>
      <c r="H600" s="143"/>
      <c r="J600" s="176"/>
      <c r="K600" s="176"/>
      <c r="L600" s="89"/>
      <c r="M600" s="89"/>
      <c r="N600" s="89"/>
      <c r="O600" s="89"/>
      <c r="P600" s="89"/>
      <c r="Q600" s="89"/>
    </row>
    <row r="601" spans="1:17" ht="13.5" customHeight="1">
      <c r="A601" s="89"/>
      <c r="B601" s="89"/>
      <c r="C601" s="89"/>
      <c r="D601" s="89"/>
      <c r="E601" s="89"/>
      <c r="F601" s="89"/>
      <c r="G601" s="794" t="s">
        <v>2252</v>
      </c>
      <c r="H601" s="794"/>
      <c r="J601" s="176"/>
      <c r="K601" s="176"/>
      <c r="L601" s="89"/>
      <c r="M601" s="89"/>
      <c r="N601" s="89"/>
      <c r="O601" s="89"/>
      <c r="P601" s="89"/>
      <c r="Q601" s="89"/>
    </row>
    <row r="602" spans="1:17" ht="13.5" customHeight="1">
      <c r="A602" s="89"/>
      <c r="B602" s="89"/>
      <c r="C602" s="89"/>
      <c r="D602" s="89"/>
      <c r="E602" s="89"/>
      <c r="F602" s="89"/>
      <c r="G602" s="794"/>
      <c r="H602" s="794"/>
      <c r="J602" s="176"/>
      <c r="K602" s="176"/>
      <c r="L602" s="89"/>
      <c r="M602" s="89"/>
      <c r="N602" s="89"/>
      <c r="O602" s="89"/>
      <c r="P602" s="89"/>
      <c r="Q602" s="89"/>
    </row>
    <row r="603" spans="1:17" ht="13.5" customHeight="1">
      <c r="A603" s="89"/>
      <c r="B603" s="89"/>
      <c r="C603" s="89"/>
      <c r="D603" s="89"/>
      <c r="E603" s="89"/>
      <c r="F603" s="89"/>
      <c r="G603" s="795">
        <f>$G$598/$D$598</f>
        <v>0.24882629107981222</v>
      </c>
      <c r="H603" s="795"/>
      <c r="J603" s="176"/>
      <c r="K603" s="176"/>
      <c r="L603" s="89"/>
      <c r="M603" s="89"/>
      <c r="N603" s="89"/>
      <c r="O603" s="89"/>
      <c r="P603" s="89"/>
      <c r="Q603" s="89"/>
    </row>
    <row r="604" spans="1:17" ht="13.5" customHeight="1">
      <c r="A604" s="89"/>
      <c r="B604" s="89"/>
      <c r="C604" s="89"/>
      <c r="D604" s="89"/>
      <c r="E604" s="89"/>
      <c r="F604" s="89"/>
      <c r="G604" s="795"/>
      <c r="H604" s="795"/>
      <c r="J604" s="176"/>
      <c r="K604" s="176"/>
      <c r="L604" s="89"/>
      <c r="M604" s="89"/>
      <c r="N604" s="89"/>
      <c r="O604" s="89"/>
      <c r="P604" s="89"/>
      <c r="Q604" s="89"/>
    </row>
  </sheetData>
  <sheetProtection password="CC53" sheet="1" objects="1" scenarios="1"/>
  <mergeCells count="15">
    <mergeCell ref="B545:C545"/>
    <mergeCell ref="D598:D599"/>
    <mergeCell ref="G596:H597"/>
    <mergeCell ref="G603:H604"/>
    <mergeCell ref="B598:C599"/>
    <mergeCell ref="G598:H599"/>
    <mergeCell ref="G601:H602"/>
    <mergeCell ref="J1:K1"/>
    <mergeCell ref="B74:C74"/>
    <mergeCell ref="I330:K330"/>
    <mergeCell ref="I331:K331"/>
    <mergeCell ref="B333:C333"/>
    <mergeCell ref="B532:C532"/>
    <mergeCell ref="B330:C331"/>
    <mergeCell ref="D330:G33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2253</v>
      </c>
    </row>
    <row r="5" spans="1:5" ht="13.5">
      <c r="A5" t="s">
        <v>2254</v>
      </c>
      <c r="C5" s="15" t="s">
        <v>5</v>
      </c>
      <c r="E5" s="15"/>
    </row>
    <row r="6" ht="13.5">
      <c r="C6" s="15" t="s">
        <v>975</v>
      </c>
    </row>
    <row r="7" ht="13.5">
      <c r="C7" s="15" t="s">
        <v>2255</v>
      </c>
    </row>
    <row r="8" ht="13.5">
      <c r="C8" s="15" t="s">
        <v>2256</v>
      </c>
    </row>
    <row r="9" spans="3:5" ht="13.5">
      <c r="C9" s="15" t="s">
        <v>746</v>
      </c>
      <c r="E9">
        <v>5</v>
      </c>
    </row>
    <row r="11" spans="1:5" ht="13.5">
      <c r="A11" t="s">
        <v>429</v>
      </c>
      <c r="C11" s="15" t="s">
        <v>427</v>
      </c>
      <c r="E11">
        <v>1</v>
      </c>
    </row>
    <row r="14" spans="1:3" ht="13.5">
      <c r="A14" t="s">
        <v>2257</v>
      </c>
      <c r="C14" s="15" t="s">
        <v>630</v>
      </c>
    </row>
    <row r="15" spans="3:16" ht="13.5">
      <c r="C15" s="15" t="s">
        <v>2258</v>
      </c>
      <c r="H15" s="16"/>
      <c r="I15" s="815" t="s">
        <v>2259</v>
      </c>
      <c r="J15" s="815"/>
      <c r="K15" s="860" t="s">
        <v>2260</v>
      </c>
      <c r="L15" s="860"/>
      <c r="M15" s="860" t="s">
        <v>2261</v>
      </c>
      <c r="N15" s="860"/>
      <c r="O15" s="860" t="s">
        <v>2262</v>
      </c>
      <c r="P15" s="861"/>
    </row>
    <row r="16" spans="3:16" ht="13.5">
      <c r="C16" s="15" t="s">
        <v>2263</v>
      </c>
      <c r="H16" s="16"/>
      <c r="I16" s="815"/>
      <c r="J16" s="815"/>
      <c r="K16" s="815"/>
      <c r="L16" s="815"/>
      <c r="M16" s="815"/>
      <c r="N16" s="815"/>
      <c r="O16" s="815"/>
      <c r="P16" s="862"/>
    </row>
    <row r="17" spans="3:16" ht="13.5">
      <c r="C17" s="15" t="s">
        <v>2264</v>
      </c>
      <c r="E17">
        <v>4</v>
      </c>
      <c r="H17" s="815">
        <v>1</v>
      </c>
      <c r="I17" s="815" t="s">
        <v>123</v>
      </c>
      <c r="J17" s="815"/>
      <c r="K17" s="815" t="s">
        <v>2265</v>
      </c>
      <c r="L17" s="815"/>
      <c r="M17" s="850" t="s">
        <v>1844</v>
      </c>
      <c r="N17" s="850"/>
      <c r="O17" s="850" t="s">
        <v>2266</v>
      </c>
      <c r="P17" s="851"/>
    </row>
    <row r="18" spans="8:16" ht="13.5">
      <c r="H18" s="815"/>
      <c r="I18" s="815"/>
      <c r="J18" s="815"/>
      <c r="K18" s="815"/>
      <c r="L18" s="815"/>
      <c r="M18" s="850"/>
      <c r="N18" s="850"/>
      <c r="O18" s="850"/>
      <c r="P18" s="851"/>
    </row>
    <row r="19" spans="8:16" ht="13.5">
      <c r="H19" s="815">
        <v>2</v>
      </c>
      <c r="I19" s="815" t="s">
        <v>2267</v>
      </c>
      <c r="J19" s="815"/>
      <c r="K19" s="815" t="s">
        <v>2268</v>
      </c>
      <c r="L19" s="815"/>
      <c r="M19" s="815"/>
      <c r="N19" s="815"/>
      <c r="O19" s="850" t="s">
        <v>2269</v>
      </c>
      <c r="P19" s="851"/>
    </row>
    <row r="20" spans="1:16" ht="13.5">
      <c r="A20" t="s">
        <v>2270</v>
      </c>
      <c r="C20" s="15" t="s">
        <v>372</v>
      </c>
      <c r="H20" s="815"/>
      <c r="I20" s="815"/>
      <c r="J20" s="815"/>
      <c r="K20" s="815"/>
      <c r="L20" s="815"/>
      <c r="M20" s="815"/>
      <c r="N20" s="815"/>
      <c r="O20" s="850"/>
      <c r="P20" s="851"/>
    </row>
    <row r="21" spans="3:16" ht="13.5">
      <c r="C21" s="15" t="s">
        <v>386</v>
      </c>
      <c r="H21" s="815">
        <v>3</v>
      </c>
      <c r="I21" s="815" t="s">
        <v>2271</v>
      </c>
      <c r="J21" s="815"/>
      <c r="K21" s="815" t="s">
        <v>2272</v>
      </c>
      <c r="L21" s="815"/>
      <c r="M21" s="815"/>
      <c r="N21" s="815"/>
      <c r="O21" s="850" t="s">
        <v>2273</v>
      </c>
      <c r="P21" s="851"/>
    </row>
    <row r="22" spans="3:16" ht="13.5">
      <c r="C22" s="15" t="s">
        <v>262</v>
      </c>
      <c r="H22" s="815"/>
      <c r="I22" s="815"/>
      <c r="J22" s="815"/>
      <c r="K22" s="815"/>
      <c r="L22" s="815"/>
      <c r="M22" s="815"/>
      <c r="N22" s="815"/>
      <c r="O22" s="850"/>
      <c r="P22" s="851"/>
    </row>
    <row r="23" spans="3:16" ht="13.5">
      <c r="C23" s="15" t="s">
        <v>2274</v>
      </c>
      <c r="E23">
        <v>4</v>
      </c>
      <c r="H23" s="815">
        <v>4</v>
      </c>
      <c r="I23" s="815" t="s">
        <v>2275</v>
      </c>
      <c r="J23" s="815"/>
      <c r="K23" s="815" t="s">
        <v>2276</v>
      </c>
      <c r="L23" s="815"/>
      <c r="M23" s="799" t="s">
        <v>2277</v>
      </c>
      <c r="N23" s="799"/>
      <c r="O23" s="850" t="s">
        <v>2278</v>
      </c>
      <c r="P23" s="851"/>
    </row>
    <row r="24" spans="8:16" ht="13.5">
      <c r="H24" s="815"/>
      <c r="I24" s="815"/>
      <c r="J24" s="815"/>
      <c r="K24" s="815"/>
      <c r="L24" s="815"/>
      <c r="M24" s="799"/>
      <c r="N24" s="799"/>
      <c r="O24" s="850"/>
      <c r="P24" s="851"/>
    </row>
    <row r="25" spans="1:16" ht="13.5">
      <c r="A25" t="s">
        <v>2279</v>
      </c>
      <c r="C25" s="15" t="s">
        <v>2280</v>
      </c>
      <c r="H25" s="815">
        <v>5</v>
      </c>
      <c r="I25" s="815" t="s">
        <v>2281</v>
      </c>
      <c r="J25" s="815"/>
      <c r="K25" s="815" t="s">
        <v>2282</v>
      </c>
      <c r="L25" s="815"/>
      <c r="M25" s="855" t="s">
        <v>2283</v>
      </c>
      <c r="N25" s="855"/>
      <c r="O25" s="850" t="s">
        <v>2284</v>
      </c>
      <c r="P25" s="851"/>
    </row>
    <row r="26" spans="3:16" ht="13.5">
      <c r="C26" s="15" t="s">
        <v>1849</v>
      </c>
      <c r="H26" s="815"/>
      <c r="I26" s="815"/>
      <c r="J26" s="815"/>
      <c r="K26" s="815"/>
      <c r="L26" s="815"/>
      <c r="M26" s="855"/>
      <c r="N26" s="855"/>
      <c r="O26" s="850"/>
      <c r="P26" s="851"/>
    </row>
    <row r="27" spans="3:16" ht="13.5">
      <c r="C27" s="15" t="s">
        <v>2285</v>
      </c>
      <c r="E27">
        <v>3</v>
      </c>
      <c r="H27" s="815">
        <v>6</v>
      </c>
      <c r="I27" s="815" t="s">
        <v>238</v>
      </c>
      <c r="J27" s="815"/>
      <c r="K27" s="815" t="s">
        <v>2286</v>
      </c>
      <c r="L27" s="815"/>
      <c r="M27" s="850" t="s">
        <v>2287</v>
      </c>
      <c r="N27" s="850"/>
      <c r="O27" s="850" t="s">
        <v>2288</v>
      </c>
      <c r="P27" s="851"/>
    </row>
    <row r="28" spans="8:16" ht="13.5">
      <c r="H28" s="815"/>
      <c r="I28" s="815"/>
      <c r="J28" s="815"/>
      <c r="K28" s="815"/>
      <c r="L28" s="815"/>
      <c r="M28" s="850"/>
      <c r="N28" s="850"/>
      <c r="O28" s="850"/>
      <c r="P28" s="851"/>
    </row>
    <row r="29" spans="1:16" ht="13.5">
      <c r="A29" t="s">
        <v>98</v>
      </c>
      <c r="C29" s="15" t="s">
        <v>2289</v>
      </c>
      <c r="H29" s="815">
        <v>7</v>
      </c>
      <c r="I29" s="816" t="s">
        <v>2290</v>
      </c>
      <c r="J29" s="802"/>
      <c r="K29" s="819" t="s">
        <v>2291</v>
      </c>
      <c r="L29" s="832"/>
      <c r="M29" s="834"/>
      <c r="N29" s="835"/>
      <c r="O29" s="838" t="s">
        <v>2292</v>
      </c>
      <c r="P29" s="839"/>
    </row>
    <row r="30" spans="3:16" ht="13.5">
      <c r="C30" s="15" t="s">
        <v>2293</v>
      </c>
      <c r="H30" s="815"/>
      <c r="I30" s="816"/>
      <c r="J30" s="802"/>
      <c r="K30" s="816"/>
      <c r="L30" s="833"/>
      <c r="M30" s="836"/>
      <c r="N30" s="837"/>
      <c r="O30" s="840"/>
      <c r="P30" s="841"/>
    </row>
    <row r="31" spans="3:16" ht="13.5">
      <c r="C31" s="15" t="s">
        <v>2294</v>
      </c>
      <c r="E31">
        <v>3</v>
      </c>
      <c r="H31" s="815">
        <v>8</v>
      </c>
      <c r="I31" s="817" t="s">
        <v>2295</v>
      </c>
      <c r="J31" s="818"/>
      <c r="K31" s="817" t="s">
        <v>2296</v>
      </c>
      <c r="L31" s="818"/>
      <c r="M31" s="834"/>
      <c r="N31" s="835"/>
      <c r="O31" s="846" t="s">
        <v>2297</v>
      </c>
      <c r="P31" s="847"/>
    </row>
    <row r="32" spans="8:16" ht="13.5">
      <c r="H32" s="815"/>
      <c r="I32" s="842"/>
      <c r="J32" s="843"/>
      <c r="K32" s="842"/>
      <c r="L32" s="843"/>
      <c r="M32" s="844"/>
      <c r="N32" s="845"/>
      <c r="O32" s="848"/>
      <c r="P32" s="849"/>
    </row>
    <row r="33" spans="8:16" ht="13.5">
      <c r="H33" s="815">
        <v>9</v>
      </c>
      <c r="I33" s="819" t="s">
        <v>2298</v>
      </c>
      <c r="J33" s="820"/>
      <c r="K33" s="821" t="s">
        <v>2299</v>
      </c>
      <c r="L33" s="821"/>
      <c r="M33" s="817" t="s">
        <v>2300</v>
      </c>
      <c r="N33" s="818"/>
      <c r="O33" s="821" t="s">
        <v>2301</v>
      </c>
      <c r="P33" s="821"/>
    </row>
    <row r="34" spans="8:16" ht="13.5">
      <c r="H34" s="815"/>
      <c r="I34" s="852"/>
      <c r="J34" s="853"/>
      <c r="K34" s="828"/>
      <c r="L34" s="828"/>
      <c r="M34" s="842"/>
      <c r="N34" s="843"/>
      <c r="O34" s="854"/>
      <c r="P34" s="854"/>
    </row>
    <row r="35" spans="1:16" ht="13.5">
      <c r="A35" t="s">
        <v>1263</v>
      </c>
      <c r="C35" s="15" t="s">
        <v>2133</v>
      </c>
      <c r="E35">
        <v>7</v>
      </c>
      <c r="H35" s="823">
        <v>10</v>
      </c>
      <c r="I35" s="817" t="s">
        <v>2302</v>
      </c>
      <c r="J35" s="821"/>
      <c r="K35" s="831" t="s">
        <v>2303</v>
      </c>
      <c r="L35" s="831"/>
      <c r="M35" s="800" t="s">
        <v>2304</v>
      </c>
      <c r="N35" s="800"/>
      <c r="O35" s="831" t="s">
        <v>2305</v>
      </c>
      <c r="P35" s="831"/>
    </row>
    <row r="36" spans="3:16" ht="13.5">
      <c r="C36" s="15" t="s">
        <v>1275</v>
      </c>
      <c r="H36" s="824"/>
      <c r="I36" s="827"/>
      <c r="J36" s="828"/>
      <c r="K36" s="800"/>
      <c r="L36" s="800"/>
      <c r="M36" s="800"/>
      <c r="N36" s="800"/>
      <c r="O36" s="800"/>
      <c r="P36" s="800"/>
    </row>
    <row r="37" spans="3:16" ht="13.5">
      <c r="C37" s="15" t="s">
        <v>2148</v>
      </c>
      <c r="H37" s="825">
        <v>11</v>
      </c>
      <c r="I37" s="822" t="s">
        <v>2306</v>
      </c>
      <c r="J37" s="798"/>
      <c r="K37" s="798" t="s">
        <v>2307</v>
      </c>
      <c r="L37" s="798"/>
      <c r="M37" s="822" t="s">
        <v>2300</v>
      </c>
      <c r="N37" s="856"/>
      <c r="O37" s="798" t="s">
        <v>2301</v>
      </c>
      <c r="P37" s="798"/>
    </row>
    <row r="38" spans="3:16" ht="13.5">
      <c r="C38" s="15" t="s">
        <v>2308</v>
      </c>
      <c r="H38" s="826"/>
      <c r="I38" s="829"/>
      <c r="J38" s="830"/>
      <c r="K38" s="830"/>
      <c r="L38" s="830"/>
      <c r="M38" s="857"/>
      <c r="N38" s="858"/>
      <c r="O38" s="859"/>
      <c r="P38" s="859"/>
    </row>
    <row r="39" spans="3:16" ht="13.5">
      <c r="C39" s="15" t="s">
        <v>2143</v>
      </c>
      <c r="H39" s="17">
        <v>12</v>
      </c>
      <c r="I39" s="797" t="s">
        <v>2309</v>
      </c>
      <c r="J39" s="797"/>
      <c r="K39" s="798" t="s">
        <v>2310</v>
      </c>
      <c r="L39" s="798"/>
      <c r="M39" s="799" t="s">
        <v>2311</v>
      </c>
      <c r="N39" s="799"/>
      <c r="O39" s="799" t="s">
        <v>2312</v>
      </c>
      <c r="P39" s="799"/>
    </row>
    <row r="40" spans="3:16" ht="13.5">
      <c r="C40" s="15" t="s">
        <v>2313</v>
      </c>
      <c r="H40" s="17"/>
      <c r="I40" s="22"/>
      <c r="J40" s="22"/>
      <c r="K40" s="20"/>
      <c r="L40" s="20"/>
      <c r="M40" s="24"/>
      <c r="N40" s="24"/>
      <c r="O40" s="19"/>
      <c r="P40" s="19"/>
    </row>
    <row r="41" spans="3:16" ht="13.5">
      <c r="C41" s="15" t="s">
        <v>2164</v>
      </c>
      <c r="H41" s="17"/>
      <c r="I41" s="23" t="s">
        <v>2314</v>
      </c>
      <c r="J41" s="23"/>
      <c r="K41" s="23"/>
      <c r="L41" s="23"/>
      <c r="M41" s="24"/>
      <c r="N41" s="24"/>
      <c r="O41" s="24"/>
      <c r="P41" s="24"/>
    </row>
    <row r="42" spans="8:16" ht="13.5">
      <c r="H42" s="17"/>
      <c r="I42" s="802" t="s">
        <v>2315</v>
      </c>
      <c r="J42" s="802"/>
      <c r="K42" s="23"/>
      <c r="L42" s="23"/>
      <c r="M42" s="24"/>
      <c r="N42" s="24"/>
      <c r="O42" s="24"/>
      <c r="P42" s="24"/>
    </row>
    <row r="43" spans="2:16" ht="13.5">
      <c r="B43" t="s">
        <v>2316</v>
      </c>
      <c r="C43" s="15" t="s">
        <v>1396</v>
      </c>
      <c r="E43">
        <v>5</v>
      </c>
      <c r="H43" s="17"/>
      <c r="I43" s="802"/>
      <c r="J43" s="802"/>
      <c r="K43" s="25"/>
      <c r="L43" s="25"/>
      <c r="M43" s="24"/>
      <c r="N43" s="24"/>
      <c r="O43" s="26"/>
      <c r="P43" s="24"/>
    </row>
    <row r="44" spans="3:16" ht="13.5">
      <c r="C44" s="15" t="s">
        <v>1405</v>
      </c>
      <c r="H44" s="800" t="s">
        <v>2317</v>
      </c>
      <c r="I44" s="800"/>
      <c r="J44" s="800"/>
      <c r="K44" s="800"/>
      <c r="L44" s="800"/>
      <c r="M44" s="800"/>
      <c r="N44" s="800"/>
      <c r="O44" s="21"/>
      <c r="P44" s="27"/>
    </row>
    <row r="45" spans="3:16" ht="13.5">
      <c r="C45" s="15" t="s">
        <v>1449</v>
      </c>
      <c r="H45" s="18"/>
      <c r="I45" s="18"/>
      <c r="J45" s="18"/>
      <c r="K45" s="18"/>
      <c r="L45" s="18"/>
      <c r="M45" s="18"/>
      <c r="N45" s="18"/>
      <c r="O45" s="21"/>
      <c r="P45" s="27"/>
    </row>
    <row r="46" spans="3:16" ht="13.5">
      <c r="C46" s="15" t="s">
        <v>2318</v>
      </c>
      <c r="H46" s="18"/>
      <c r="I46" s="18"/>
      <c r="J46" s="18"/>
      <c r="K46" s="18"/>
      <c r="L46" s="18"/>
      <c r="M46" s="18"/>
      <c r="N46" s="18"/>
      <c r="O46" s="21"/>
      <c r="P46" s="27"/>
    </row>
    <row r="47" spans="3:16" ht="13.5">
      <c r="C47" s="15" t="s">
        <v>2319</v>
      </c>
      <c r="H47" s="18"/>
      <c r="I47" s="18"/>
      <c r="J47" s="18"/>
      <c r="K47" s="18"/>
      <c r="L47" s="18"/>
      <c r="M47" s="18"/>
      <c r="N47" s="18"/>
      <c r="O47" s="21"/>
      <c r="P47" s="27"/>
    </row>
    <row r="48" spans="8:16" ht="13.5">
      <c r="H48" s="18"/>
      <c r="I48" s="18"/>
      <c r="J48" s="18"/>
      <c r="K48" s="18"/>
      <c r="L48" s="18"/>
      <c r="M48" s="18"/>
      <c r="N48" s="18"/>
      <c r="O48" s="21"/>
      <c r="P48" s="27"/>
    </row>
    <row r="49" spans="1:16" ht="13.5">
      <c r="A49" t="s">
        <v>2320</v>
      </c>
      <c r="C49" s="15" t="s">
        <v>2321</v>
      </c>
      <c r="E49">
        <v>3</v>
      </c>
      <c r="H49" s="18"/>
      <c r="I49" s="18"/>
      <c r="J49" s="18"/>
      <c r="K49" s="18"/>
      <c r="L49" s="18"/>
      <c r="M49" s="18"/>
      <c r="N49" s="18"/>
      <c r="O49" s="21"/>
      <c r="P49" s="27"/>
    </row>
    <row r="50" spans="3:16" ht="13.5">
      <c r="C50" s="15" t="s">
        <v>2322</v>
      </c>
      <c r="H50" s="18"/>
      <c r="I50" s="18"/>
      <c r="J50" s="18"/>
      <c r="K50" s="18"/>
      <c r="L50" s="18"/>
      <c r="M50" s="18"/>
      <c r="N50" s="18"/>
      <c r="O50" s="21"/>
      <c r="P50" s="27"/>
    </row>
    <row r="51" spans="3:16" ht="13.5">
      <c r="C51" s="15" t="s">
        <v>2323</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2324</v>
      </c>
      <c r="C54" s="801" t="s">
        <v>123</v>
      </c>
      <c r="D54" s="801"/>
      <c r="E54">
        <v>12</v>
      </c>
      <c r="H54" s="18"/>
      <c r="I54" s="18"/>
      <c r="J54" s="18"/>
      <c r="K54" s="18"/>
      <c r="L54" s="18"/>
      <c r="M54" s="18"/>
      <c r="N54" s="18"/>
      <c r="O54" s="21"/>
      <c r="P54" s="27"/>
    </row>
    <row r="55" spans="3:16" ht="13.5">
      <c r="C55" s="801" t="s">
        <v>2267</v>
      </c>
      <c r="D55" s="801"/>
      <c r="H55" s="18"/>
      <c r="I55" s="18"/>
      <c r="J55" s="18">
        <v>7</v>
      </c>
      <c r="K55" s="18">
        <v>5</v>
      </c>
      <c r="L55" s="18">
        <v>35</v>
      </c>
      <c r="M55" s="18"/>
      <c r="N55" s="18"/>
      <c r="O55" s="21"/>
      <c r="P55" s="27"/>
    </row>
    <row r="56" spans="3:16" ht="13.5">
      <c r="C56" s="801" t="s">
        <v>2271</v>
      </c>
      <c r="D56" s="801"/>
      <c r="H56" s="18"/>
      <c r="I56" s="18"/>
      <c r="J56" s="18">
        <v>6</v>
      </c>
      <c r="K56" s="18">
        <v>2</v>
      </c>
      <c r="L56" s="18">
        <v>12</v>
      </c>
      <c r="M56" s="18"/>
      <c r="N56" s="18"/>
      <c r="O56" s="21"/>
      <c r="P56" s="27"/>
    </row>
    <row r="57" spans="3:16" ht="13.5">
      <c r="C57" s="801" t="s">
        <v>2275</v>
      </c>
      <c r="D57" s="801"/>
      <c r="H57" s="18"/>
      <c r="I57" s="18"/>
      <c r="J57" s="18"/>
      <c r="K57" s="18"/>
      <c r="L57" s="18"/>
      <c r="M57" s="18"/>
      <c r="N57" s="18"/>
      <c r="O57" s="21"/>
      <c r="P57" s="27"/>
    </row>
    <row r="58" spans="3:16" ht="13.5">
      <c r="C58" s="801" t="s">
        <v>2281</v>
      </c>
      <c r="D58" s="801"/>
      <c r="H58" s="18"/>
      <c r="I58" s="18"/>
      <c r="J58" s="18"/>
      <c r="K58" s="18"/>
      <c r="L58" s="18"/>
      <c r="M58" s="18"/>
      <c r="N58" s="18"/>
      <c r="O58" s="21"/>
      <c r="P58" s="27"/>
    </row>
    <row r="59" spans="3:16" ht="13.5">
      <c r="C59" s="801" t="s">
        <v>238</v>
      </c>
      <c r="D59" s="801"/>
      <c r="H59" s="18"/>
      <c r="I59" s="18"/>
      <c r="J59" s="18"/>
      <c r="K59" s="18"/>
      <c r="L59" s="18"/>
      <c r="M59" s="18"/>
      <c r="N59" s="18"/>
      <c r="O59" s="21"/>
      <c r="P59" s="27"/>
    </row>
    <row r="60" spans="3:16" ht="13.5">
      <c r="C60" s="803" t="s">
        <v>2290</v>
      </c>
      <c r="D60" s="804"/>
      <c r="H60" s="18"/>
      <c r="I60" s="18"/>
      <c r="J60" s="18"/>
      <c r="K60" s="18"/>
      <c r="L60" s="18"/>
      <c r="M60" s="18"/>
      <c r="N60" s="18"/>
      <c r="O60" s="21"/>
      <c r="P60" s="27"/>
    </row>
    <row r="61" spans="3:16" ht="13.5">
      <c r="C61" s="805" t="s">
        <v>2295</v>
      </c>
      <c r="D61" s="806"/>
      <c r="H61" s="18"/>
      <c r="I61" s="18"/>
      <c r="J61" s="18"/>
      <c r="K61" s="18"/>
      <c r="L61" s="18"/>
      <c r="M61" s="18"/>
      <c r="N61" s="18"/>
      <c r="O61" s="21"/>
      <c r="P61" s="27"/>
    </row>
    <row r="62" spans="3:16" ht="13.5">
      <c r="C62" s="807" t="s">
        <v>2298</v>
      </c>
      <c r="D62" s="808"/>
      <c r="H62" s="18"/>
      <c r="I62" s="18"/>
      <c r="J62" s="18"/>
      <c r="K62" s="18"/>
      <c r="L62" s="18"/>
      <c r="M62" s="18"/>
      <c r="N62" s="18"/>
      <c r="O62" s="21"/>
      <c r="P62" s="27"/>
    </row>
    <row r="63" spans="3:16" ht="13.5">
      <c r="C63" s="805" t="s">
        <v>2302</v>
      </c>
      <c r="D63" s="809"/>
      <c r="H63" s="18"/>
      <c r="I63" s="18"/>
      <c r="J63" s="18"/>
      <c r="K63" s="18"/>
      <c r="L63" s="18"/>
      <c r="M63" s="18"/>
      <c r="N63" s="18"/>
      <c r="O63" s="21"/>
      <c r="P63" s="27"/>
    </row>
    <row r="64" spans="3:16" ht="13.5">
      <c r="C64" s="810" t="s">
        <v>2306</v>
      </c>
      <c r="D64" s="811"/>
      <c r="H64" s="18"/>
      <c r="I64" s="18"/>
      <c r="J64" s="18"/>
      <c r="K64" s="18"/>
      <c r="L64" s="18"/>
      <c r="M64" s="18"/>
      <c r="N64" s="18"/>
      <c r="O64" s="21"/>
      <c r="P64" s="27"/>
    </row>
    <row r="65" spans="3:16" ht="13.5">
      <c r="C65" s="812" t="s">
        <v>2309</v>
      </c>
      <c r="D65" s="812"/>
      <c r="H65" s="18"/>
      <c r="I65" s="18"/>
      <c r="J65" s="18"/>
      <c r="K65" s="18"/>
      <c r="L65" s="18"/>
      <c r="M65" s="18"/>
      <c r="N65" s="18"/>
      <c r="O65" s="21"/>
      <c r="P65" s="27"/>
    </row>
    <row r="66" ht="13.5">
      <c r="E66">
        <f>SUM(E1:E65)</f>
        <v>47</v>
      </c>
    </row>
    <row r="68" spans="2:9" ht="13.5">
      <c r="B68" s="28" t="s">
        <v>2325</v>
      </c>
      <c r="C68" s="28"/>
      <c r="D68" s="28"/>
      <c r="E68" s="28"/>
      <c r="F68" s="28"/>
      <c r="G68" s="28"/>
      <c r="H68" s="28"/>
      <c r="I68" s="28"/>
    </row>
    <row r="69" spans="2:9" ht="13.5">
      <c r="B69" s="28"/>
      <c r="C69" s="28"/>
      <c r="D69" s="28"/>
      <c r="E69" s="28"/>
      <c r="F69" s="28"/>
      <c r="G69" s="28"/>
      <c r="H69" s="28"/>
      <c r="I69" s="28"/>
    </row>
    <row r="70" spans="2:21" ht="14.25">
      <c r="B70" s="29" t="s">
        <v>2326</v>
      </c>
      <c r="C70" s="30" t="s">
        <v>2327</v>
      </c>
      <c r="D70" s="31" t="s">
        <v>2328</v>
      </c>
      <c r="E70" s="31" t="s">
        <v>2329</v>
      </c>
      <c r="F70" s="31" t="s">
        <v>2330</v>
      </c>
      <c r="G70" s="32" t="s">
        <v>2331</v>
      </c>
      <c r="H70" s="33" t="s">
        <v>2332</v>
      </c>
      <c r="I70" s="28"/>
      <c r="K70" s="44" t="s">
        <v>285</v>
      </c>
      <c r="L70" s="45" t="s">
        <v>1396</v>
      </c>
      <c r="M70" s="46" t="s">
        <v>1397</v>
      </c>
      <c r="N70" s="45" t="s">
        <v>1405</v>
      </c>
      <c r="O70" s="47" t="s">
        <v>1406</v>
      </c>
      <c r="P70" s="48" t="s">
        <v>1449</v>
      </c>
      <c r="Q70" s="56" t="s">
        <v>2333</v>
      </c>
      <c r="R70" s="45" t="s">
        <v>536</v>
      </c>
      <c r="S70" s="47" t="s">
        <v>1424</v>
      </c>
      <c r="T70" s="45" t="s">
        <v>736</v>
      </c>
      <c r="U70" s="47" t="s">
        <v>1429</v>
      </c>
    </row>
    <row r="71" spans="2:21" ht="14.25">
      <c r="B71" s="34" t="s">
        <v>2130</v>
      </c>
      <c r="C71" s="35" t="s">
        <v>2334</v>
      </c>
      <c r="D71" s="36" t="s">
        <v>2335</v>
      </c>
      <c r="E71" s="37" t="s">
        <v>2336</v>
      </c>
      <c r="F71" s="37" t="s">
        <v>2337</v>
      </c>
      <c r="G71" s="38" t="s">
        <v>2338</v>
      </c>
      <c r="H71" s="39"/>
      <c r="I71" s="49" t="s">
        <v>2339</v>
      </c>
      <c r="K71" s="50" t="s">
        <v>286</v>
      </c>
      <c r="L71" s="51" t="s">
        <v>2340</v>
      </c>
      <c r="M71" s="52"/>
      <c r="N71" s="51"/>
      <c r="O71" s="52"/>
      <c r="P71" s="51"/>
      <c r="Q71" s="52"/>
      <c r="R71" s="51"/>
      <c r="S71" s="52"/>
      <c r="T71" s="51"/>
      <c r="U71" s="52"/>
    </row>
    <row r="72" spans="2:21" ht="14.25">
      <c r="B72" s="34" t="s">
        <v>2151</v>
      </c>
      <c r="C72" s="35" t="s">
        <v>2341</v>
      </c>
      <c r="D72" s="36" t="s">
        <v>2342</v>
      </c>
      <c r="E72" s="37" t="s">
        <v>2343</v>
      </c>
      <c r="F72" s="37" t="s">
        <v>2344</v>
      </c>
      <c r="G72" s="38" t="s">
        <v>2345</v>
      </c>
      <c r="H72" s="39"/>
      <c r="I72" s="49" t="s">
        <v>2339</v>
      </c>
      <c r="K72" s="50" t="s">
        <v>287</v>
      </c>
      <c r="L72" s="51" t="s">
        <v>2346</v>
      </c>
      <c r="M72" s="52"/>
      <c r="N72" s="51"/>
      <c r="O72" s="52"/>
      <c r="P72" s="51"/>
      <c r="Q72" s="52"/>
      <c r="R72" s="51"/>
      <c r="S72" s="52"/>
      <c r="T72" s="51"/>
      <c r="U72" s="52"/>
    </row>
    <row r="73" spans="2:21" ht="14.25">
      <c r="B73" s="34" t="s">
        <v>2147</v>
      </c>
      <c r="C73" s="35" t="s">
        <v>2347</v>
      </c>
      <c r="D73" s="36" t="s">
        <v>2348</v>
      </c>
      <c r="E73" s="37" t="s">
        <v>2349</v>
      </c>
      <c r="F73" s="37" t="s">
        <v>2350</v>
      </c>
      <c r="G73" s="38" t="s">
        <v>2345</v>
      </c>
      <c r="H73" s="39"/>
      <c r="I73" s="49" t="s">
        <v>2339</v>
      </c>
      <c r="K73" s="50" t="s">
        <v>2351</v>
      </c>
      <c r="L73" s="51" t="s">
        <v>2352</v>
      </c>
      <c r="M73" s="52"/>
      <c r="N73" s="51" t="s">
        <v>2353</v>
      </c>
      <c r="O73" s="52"/>
      <c r="P73" s="51" t="s">
        <v>2354</v>
      </c>
      <c r="Q73" s="52"/>
      <c r="R73" s="813" t="s">
        <v>2355</v>
      </c>
      <c r="S73" s="814"/>
      <c r="T73" s="51" t="s">
        <v>2356</v>
      </c>
      <c r="U73" s="52"/>
    </row>
    <row r="74" spans="2:21" ht="14.25">
      <c r="B74" s="34" t="s">
        <v>2215</v>
      </c>
      <c r="C74" s="35" t="s">
        <v>2357</v>
      </c>
      <c r="D74" s="36" t="s">
        <v>2358</v>
      </c>
      <c r="E74" s="37" t="s">
        <v>2359</v>
      </c>
      <c r="F74" s="37" t="s">
        <v>2360</v>
      </c>
      <c r="G74" s="38" t="s">
        <v>2361</v>
      </c>
      <c r="H74" s="39" t="s">
        <v>2362</v>
      </c>
      <c r="I74" s="49" t="s">
        <v>2363</v>
      </c>
      <c r="K74" s="50" t="s">
        <v>290</v>
      </c>
      <c r="L74" s="51"/>
      <c r="M74" s="52"/>
      <c r="N74" s="51"/>
      <c r="O74" s="52"/>
      <c r="P74" s="51"/>
      <c r="Q74" s="52"/>
      <c r="R74" s="51"/>
      <c r="S74" s="52"/>
      <c r="T74" s="51"/>
      <c r="U74" s="52"/>
    </row>
    <row r="75" spans="2:21" ht="14.25">
      <c r="B75" s="34" t="s">
        <v>2134</v>
      </c>
      <c r="C75" s="35" t="s">
        <v>2364</v>
      </c>
      <c r="D75" s="36" t="s">
        <v>2365</v>
      </c>
      <c r="E75" s="37"/>
      <c r="F75" s="37" t="s">
        <v>2366</v>
      </c>
      <c r="G75" s="38" t="s">
        <v>2367</v>
      </c>
      <c r="H75" s="40"/>
      <c r="I75" s="49" t="s">
        <v>2339</v>
      </c>
      <c r="K75" s="53" t="s">
        <v>291</v>
      </c>
      <c r="L75" s="54" t="s">
        <v>2102</v>
      </c>
      <c r="M75" s="55"/>
      <c r="N75" s="54" t="s">
        <v>2106</v>
      </c>
      <c r="O75" s="55"/>
      <c r="P75" s="54" t="s">
        <v>2368</v>
      </c>
      <c r="Q75" s="55"/>
      <c r="R75" s="54" t="s">
        <v>2115</v>
      </c>
      <c r="S75" s="55"/>
      <c r="T75" s="54" t="s">
        <v>2369</v>
      </c>
      <c r="U75" s="55"/>
    </row>
    <row r="76" spans="2:9" ht="13.5">
      <c r="B76" s="34" t="s">
        <v>2138</v>
      </c>
      <c r="C76" s="35" t="s">
        <v>2370</v>
      </c>
      <c r="D76" s="36" t="s">
        <v>2371</v>
      </c>
      <c r="E76" s="37"/>
      <c r="F76" s="37" t="s">
        <v>2372</v>
      </c>
      <c r="G76" s="38" t="s">
        <v>2373</v>
      </c>
      <c r="H76" s="39"/>
      <c r="I76" s="49" t="s">
        <v>2339</v>
      </c>
    </row>
    <row r="77" spans="2:9" ht="13.5">
      <c r="B77" s="34" t="s">
        <v>2165</v>
      </c>
      <c r="C77" s="41" t="s">
        <v>2374</v>
      </c>
      <c r="D77" s="42" t="s">
        <v>2375</v>
      </c>
      <c r="E77" s="37" t="s">
        <v>2376</v>
      </c>
      <c r="F77" s="37" t="s">
        <v>2377</v>
      </c>
      <c r="G77" s="43" t="s">
        <v>2378</v>
      </c>
      <c r="H77" s="40" t="s">
        <v>2379</v>
      </c>
      <c r="I77" s="49" t="s">
        <v>2380</v>
      </c>
    </row>
    <row r="78" spans="2:9" ht="13.5">
      <c r="B78" s="28"/>
      <c r="C78" s="28"/>
      <c r="D78" s="28"/>
      <c r="E78" s="28"/>
      <c r="F78" s="28"/>
      <c r="G78" s="28"/>
      <c r="H78" s="28" t="s">
        <v>270</v>
      </c>
      <c r="I78" s="49" t="s">
        <v>2381</v>
      </c>
    </row>
    <row r="81" spans="3:4" ht="13.5">
      <c r="C81" s="815" t="s">
        <v>123</v>
      </c>
      <c r="D81" s="815"/>
    </row>
    <row r="82" spans="3:4" ht="13.5">
      <c r="C82" s="815" t="s">
        <v>2267</v>
      </c>
      <c r="D82" s="815"/>
    </row>
    <row r="83" spans="3:4" ht="13.5">
      <c r="C83" s="815" t="s">
        <v>2271</v>
      </c>
      <c r="D83" s="815"/>
    </row>
    <row r="84" spans="3:4" ht="13.5">
      <c r="C84" s="815" t="s">
        <v>2275</v>
      </c>
      <c r="D84" s="815"/>
    </row>
    <row r="85" spans="3:4" ht="13.5">
      <c r="C85" s="815" t="s">
        <v>2281</v>
      </c>
      <c r="D85" s="815"/>
    </row>
    <row r="86" spans="3:4" ht="13.5">
      <c r="C86" s="815" t="s">
        <v>238</v>
      </c>
      <c r="D86" s="815"/>
    </row>
    <row r="87" spans="3:4" ht="13.5">
      <c r="C87" s="816" t="s">
        <v>2290</v>
      </c>
      <c r="D87" s="802"/>
    </row>
    <row r="88" spans="3:4" ht="13.5">
      <c r="C88" s="817" t="s">
        <v>2295</v>
      </c>
      <c r="D88" s="818"/>
    </row>
    <row r="89" spans="3:4" ht="13.5">
      <c r="C89" s="819" t="s">
        <v>2298</v>
      </c>
      <c r="D89" s="820"/>
    </row>
    <row r="90" spans="3:4" ht="13.5">
      <c r="C90" s="817" t="s">
        <v>2302</v>
      </c>
      <c r="D90" s="821"/>
    </row>
    <row r="91" spans="3:4" ht="13.5">
      <c r="C91" s="822" t="s">
        <v>2306</v>
      </c>
      <c r="D91" s="798"/>
    </row>
    <row r="92" spans="3:4" ht="13.5">
      <c r="C92" s="797" t="s">
        <v>2309</v>
      </c>
      <c r="D92" s="797"/>
    </row>
  </sheetData>
  <sheetProtection/>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33:J34"/>
    <mergeCell ref="K33:L34"/>
    <mergeCell ref="M33:N34"/>
    <mergeCell ref="O33:P34"/>
    <mergeCell ref="K35:L36"/>
    <mergeCell ref="M35:N36"/>
    <mergeCell ref="O35:P36"/>
    <mergeCell ref="I29:J30"/>
    <mergeCell ref="K29:L30"/>
    <mergeCell ref="M29:N30"/>
    <mergeCell ref="O29:P30"/>
    <mergeCell ref="I31:J32"/>
    <mergeCell ref="K31:L32"/>
    <mergeCell ref="M31:N32"/>
    <mergeCell ref="H29:H30"/>
    <mergeCell ref="H31:H32"/>
    <mergeCell ref="H33:H34"/>
    <mergeCell ref="H35:H36"/>
    <mergeCell ref="H37:H38"/>
    <mergeCell ref="I35:J36"/>
    <mergeCell ref="I37:J38"/>
    <mergeCell ref="H17:H18"/>
    <mergeCell ref="H19:H20"/>
    <mergeCell ref="H21:H22"/>
    <mergeCell ref="H23:H24"/>
    <mergeCell ref="H25:H26"/>
    <mergeCell ref="H27:H28"/>
    <mergeCell ref="C87:D87"/>
    <mergeCell ref="C88:D88"/>
    <mergeCell ref="C89:D89"/>
    <mergeCell ref="C90:D90"/>
    <mergeCell ref="C91:D91"/>
    <mergeCell ref="C92:D92"/>
    <mergeCell ref="C81:D81"/>
    <mergeCell ref="C82:D82"/>
    <mergeCell ref="C83:D83"/>
    <mergeCell ref="C84:D84"/>
    <mergeCell ref="C85:D85"/>
    <mergeCell ref="C86:D86"/>
    <mergeCell ref="C61:D61"/>
    <mergeCell ref="C62:D62"/>
    <mergeCell ref="C63:D63"/>
    <mergeCell ref="C64:D64"/>
    <mergeCell ref="C65:D65"/>
    <mergeCell ref="R73:S73"/>
    <mergeCell ref="C55:D55"/>
    <mergeCell ref="C56:D56"/>
    <mergeCell ref="C57:D57"/>
    <mergeCell ref="C58:D58"/>
    <mergeCell ref="C59:D59"/>
    <mergeCell ref="C60:D60"/>
    <mergeCell ref="I39:J39"/>
    <mergeCell ref="K39:L39"/>
    <mergeCell ref="M39:N39"/>
    <mergeCell ref="O39:P39"/>
    <mergeCell ref="H44:N44"/>
    <mergeCell ref="C54:D54"/>
    <mergeCell ref="I42:J43"/>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2382</v>
      </c>
      <c r="C1" s="1"/>
      <c r="D1" s="2"/>
      <c r="E1" s="2"/>
      <c r="F1" s="2"/>
    </row>
    <row r="2" spans="2:6" ht="13.5">
      <c r="B2" s="1" t="s">
        <v>2383</v>
      </c>
      <c r="C2" s="1"/>
      <c r="D2" s="2"/>
      <c r="E2" s="2"/>
      <c r="F2" s="2"/>
    </row>
    <row r="3" spans="2:6" ht="13.5">
      <c r="B3" s="3"/>
      <c r="C3" s="3"/>
      <c r="D3" s="4"/>
      <c r="E3" s="4"/>
      <c r="F3" s="4"/>
    </row>
    <row r="4" spans="2:6" ht="54">
      <c r="B4" s="3" t="s">
        <v>2384</v>
      </c>
      <c r="C4" s="3"/>
      <c r="D4" s="4"/>
      <c r="E4" s="4"/>
      <c r="F4" s="4"/>
    </row>
    <row r="5" spans="2:6" ht="13.5">
      <c r="B5" s="3"/>
      <c r="C5" s="3"/>
      <c r="D5" s="4"/>
      <c r="E5" s="4"/>
      <c r="F5" s="4"/>
    </row>
    <row r="6" spans="2:6" ht="13.5">
      <c r="B6" s="1" t="s">
        <v>2385</v>
      </c>
      <c r="C6" s="1"/>
      <c r="D6" s="2"/>
      <c r="E6" s="2" t="s">
        <v>2386</v>
      </c>
      <c r="F6" s="2" t="s">
        <v>2387</v>
      </c>
    </row>
    <row r="7" spans="2:6" ht="13.5">
      <c r="B7" s="3"/>
      <c r="C7" s="3"/>
      <c r="D7" s="4"/>
      <c r="E7" s="4"/>
      <c r="F7" s="4"/>
    </row>
    <row r="8" spans="2:6" ht="54">
      <c r="B8" s="5" t="s">
        <v>2388</v>
      </c>
      <c r="C8" s="6"/>
      <c r="D8" s="7"/>
      <c r="E8" s="7">
        <v>11</v>
      </c>
      <c r="F8" s="8"/>
    </row>
    <row r="9" spans="2:6" ht="27">
      <c r="B9" s="9"/>
      <c r="C9" s="3"/>
      <c r="D9" s="4"/>
      <c r="E9" s="515" t="s">
        <v>2389</v>
      </c>
      <c r="F9" s="10" t="s">
        <v>2390</v>
      </c>
    </row>
    <row r="10" spans="2:6" ht="27">
      <c r="B10" s="9"/>
      <c r="C10" s="3"/>
      <c r="D10" s="4"/>
      <c r="E10" s="515" t="s">
        <v>2391</v>
      </c>
      <c r="F10" s="10"/>
    </row>
    <row r="11" spans="2:6" ht="27">
      <c r="B11" s="9"/>
      <c r="C11" s="3"/>
      <c r="D11" s="4"/>
      <c r="E11" s="515" t="s">
        <v>2392</v>
      </c>
      <c r="F11" s="10"/>
    </row>
    <row r="12" spans="2:6" ht="27">
      <c r="B12" s="11"/>
      <c r="C12" s="12"/>
      <c r="D12" s="13"/>
      <c r="E12" s="516" t="s">
        <v>2393</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26">
      <selection activeCell="K19" sqref="K19"/>
    </sheetView>
  </sheetViews>
  <sheetFormatPr defaultColWidth="9.00390625" defaultRowHeight="13.5"/>
  <cols>
    <col min="1" max="8" width="9.00390625" style="477" customWidth="1"/>
    <col min="9" max="9" width="13.375" style="477" customWidth="1"/>
    <col min="10" max="16384" width="9.00390625" style="477" customWidth="1"/>
  </cols>
  <sheetData>
    <row r="2" spans="2:10" ht="13.5">
      <c r="B2" s="748" t="s">
        <v>41</v>
      </c>
      <c r="C2" s="748"/>
      <c r="D2" s="748"/>
      <c r="E2" s="748"/>
      <c r="F2" s="748"/>
      <c r="G2" s="748"/>
      <c r="H2" s="748"/>
      <c r="I2" s="748"/>
      <c r="J2" s="748"/>
    </row>
    <row r="3" spans="2:10" ht="21.75" customHeight="1">
      <c r="B3" s="748"/>
      <c r="C3" s="748"/>
      <c r="D3" s="748"/>
      <c r="E3" s="748"/>
      <c r="F3" s="748"/>
      <c r="G3" s="748"/>
      <c r="H3" s="748"/>
      <c r="I3" s="748"/>
      <c r="J3" s="748"/>
    </row>
    <row r="6" spans="2:7" ht="20.25" customHeight="1">
      <c r="B6" s="747" t="s">
        <v>42</v>
      </c>
      <c r="C6" s="747"/>
      <c r="D6" s="747"/>
      <c r="E6" s="747"/>
      <c r="F6" s="747"/>
      <c r="G6" s="747"/>
    </row>
    <row r="7" spans="2:7" ht="20.25" customHeight="1">
      <c r="B7" s="747"/>
      <c r="C7" s="747"/>
      <c r="D7" s="747"/>
      <c r="E7" s="747"/>
      <c r="F7" s="747"/>
      <c r="G7" s="747"/>
    </row>
    <row r="8" spans="2:7" ht="20.25" customHeight="1">
      <c r="B8" s="747" t="s">
        <v>43</v>
      </c>
      <c r="C8" s="747"/>
      <c r="D8" s="747"/>
      <c r="E8" s="747"/>
      <c r="F8" s="747"/>
      <c r="G8" s="747"/>
    </row>
    <row r="9" spans="2:7" ht="20.25" customHeight="1">
      <c r="B9" s="747"/>
      <c r="C9" s="747"/>
      <c r="D9" s="747"/>
      <c r="E9" s="747"/>
      <c r="F9" s="747"/>
      <c r="G9" s="747"/>
    </row>
    <row r="10" spans="2:7" ht="20.25" customHeight="1">
      <c r="B10" s="747" t="s">
        <v>44</v>
      </c>
      <c r="C10" s="747"/>
      <c r="D10" s="747"/>
      <c r="E10" s="747"/>
      <c r="F10" s="747"/>
      <c r="G10" s="747"/>
    </row>
    <row r="11" spans="2:7" ht="20.25" customHeight="1">
      <c r="B11" s="747"/>
      <c r="C11" s="747"/>
      <c r="D11" s="747"/>
      <c r="E11" s="747"/>
      <c r="F11" s="747"/>
      <c r="G11" s="747"/>
    </row>
    <row r="12" spans="2:7" ht="20.25" customHeight="1">
      <c r="B12" s="747" t="s">
        <v>45</v>
      </c>
      <c r="C12" s="747"/>
      <c r="D12" s="747"/>
      <c r="E12" s="747"/>
      <c r="F12" s="747"/>
      <c r="G12" s="747"/>
    </row>
    <row r="13" spans="2:7" ht="20.25" customHeight="1">
      <c r="B13" s="747"/>
      <c r="C13" s="747"/>
      <c r="D13" s="747"/>
      <c r="E13" s="747"/>
      <c r="F13" s="747"/>
      <c r="G13" s="747"/>
    </row>
    <row r="14" spans="2:7" ht="20.25" customHeight="1">
      <c r="B14" s="747" t="s">
        <v>46</v>
      </c>
      <c r="C14" s="747"/>
      <c r="D14" s="747"/>
      <c r="E14" s="747"/>
      <c r="F14" s="747"/>
      <c r="G14" s="747"/>
    </row>
    <row r="15" spans="2:7" ht="20.25" customHeight="1">
      <c r="B15" s="747"/>
      <c r="C15" s="747"/>
      <c r="D15" s="747"/>
      <c r="E15" s="747"/>
      <c r="F15" s="747"/>
      <c r="G15" s="747"/>
    </row>
    <row r="16" spans="2:7" ht="20.25" customHeight="1">
      <c r="B16" s="747" t="s">
        <v>47</v>
      </c>
      <c r="C16" s="747"/>
      <c r="D16" s="747"/>
      <c r="E16" s="747"/>
      <c r="F16" s="747"/>
      <c r="G16" s="747"/>
    </row>
    <row r="17" spans="2:7" ht="20.25" customHeight="1">
      <c r="B17" s="747"/>
      <c r="C17" s="747"/>
      <c r="D17" s="747"/>
      <c r="E17" s="747"/>
      <c r="F17" s="747"/>
      <c r="G17" s="747"/>
    </row>
    <row r="18" spans="2:7" ht="20.25" customHeight="1">
      <c r="B18" s="747" t="s">
        <v>48</v>
      </c>
      <c r="C18" s="747"/>
      <c r="D18" s="747"/>
      <c r="E18" s="747"/>
      <c r="F18" s="747"/>
      <c r="G18" s="747"/>
    </row>
    <row r="19" spans="2:7" ht="20.25" customHeight="1">
      <c r="B19" s="747"/>
      <c r="C19" s="747"/>
      <c r="D19" s="747"/>
      <c r="E19" s="747"/>
      <c r="F19" s="747"/>
      <c r="G19" s="747"/>
    </row>
    <row r="20" spans="2:7" ht="20.25" customHeight="1">
      <c r="B20" s="747" t="s">
        <v>49</v>
      </c>
      <c r="C20" s="747"/>
      <c r="D20" s="747"/>
      <c r="E20" s="747"/>
      <c r="F20" s="747"/>
      <c r="G20" s="747"/>
    </row>
    <row r="21" spans="2:7" ht="20.25" customHeight="1">
      <c r="B21" s="747"/>
      <c r="C21" s="747"/>
      <c r="D21" s="747"/>
      <c r="E21" s="747"/>
      <c r="F21" s="747"/>
      <c r="G21" s="747"/>
    </row>
    <row r="22" spans="2:7" ht="20.25" customHeight="1">
      <c r="B22" s="751" t="s">
        <v>50</v>
      </c>
      <c r="C22" s="751"/>
      <c r="D22" s="751"/>
      <c r="E22" s="751"/>
      <c r="F22" s="751"/>
      <c r="G22" s="751"/>
    </row>
    <row r="23" spans="2:7" ht="20.25" customHeight="1">
      <c r="B23" s="751"/>
      <c r="C23" s="751"/>
      <c r="D23" s="751"/>
      <c r="E23" s="751"/>
      <c r="F23" s="751"/>
      <c r="G23" s="751"/>
    </row>
    <row r="24" spans="2:7" ht="20.25" customHeight="1">
      <c r="B24" s="751" t="s">
        <v>51</v>
      </c>
      <c r="C24" s="751"/>
      <c r="D24" s="751"/>
      <c r="E24" s="751"/>
      <c r="F24" s="751"/>
      <c r="G24" s="751"/>
    </row>
    <row r="25" spans="2:7" ht="20.25" customHeight="1">
      <c r="B25" s="751"/>
      <c r="C25" s="751"/>
      <c r="D25" s="751"/>
      <c r="E25" s="751"/>
      <c r="F25" s="751"/>
      <c r="G25" s="751"/>
    </row>
    <row r="26" spans="2:7" ht="20.25" customHeight="1">
      <c r="B26" s="747" t="s">
        <v>52</v>
      </c>
      <c r="C26" s="747"/>
      <c r="D26" s="747"/>
      <c r="E26" s="747"/>
      <c r="F26" s="747"/>
      <c r="G26" s="747"/>
    </row>
    <row r="27" spans="2:7" ht="20.25" customHeight="1">
      <c r="B27" s="747"/>
      <c r="C27" s="747"/>
      <c r="D27" s="747"/>
      <c r="E27" s="747"/>
      <c r="F27" s="747"/>
      <c r="G27" s="747"/>
    </row>
    <row r="28" spans="2:7" ht="20.25" customHeight="1">
      <c r="B28" s="749" t="s">
        <v>53</v>
      </c>
      <c r="C28" s="747"/>
      <c r="D28" s="747"/>
      <c r="E28" s="747"/>
      <c r="F28" s="747"/>
      <c r="G28" s="747"/>
    </row>
    <row r="29" spans="2:7" ht="20.25" customHeight="1">
      <c r="B29" s="747"/>
      <c r="C29" s="747"/>
      <c r="D29" s="747"/>
      <c r="E29" s="747"/>
      <c r="F29" s="747"/>
      <c r="G29" s="747"/>
    </row>
    <row r="30" spans="2:7" ht="20.25" customHeight="1">
      <c r="B30" s="747" t="s">
        <v>54</v>
      </c>
      <c r="C30" s="747"/>
      <c r="D30" s="747"/>
      <c r="E30" s="747"/>
      <c r="F30" s="747"/>
      <c r="G30" s="747"/>
    </row>
    <row r="31" spans="2:7" ht="20.25" customHeight="1">
      <c r="B31" s="747"/>
      <c r="C31" s="747"/>
      <c r="D31" s="747"/>
      <c r="E31" s="747"/>
      <c r="F31" s="747"/>
      <c r="G31" s="747"/>
    </row>
    <row r="32" spans="2:7" ht="20.25" customHeight="1">
      <c r="B32" s="747" t="s">
        <v>55</v>
      </c>
      <c r="C32" s="747"/>
      <c r="D32" s="747"/>
      <c r="E32" s="747"/>
      <c r="F32" s="747"/>
      <c r="G32" s="747"/>
    </row>
    <row r="33" spans="2:7" ht="20.25" customHeight="1">
      <c r="B33" s="747"/>
      <c r="C33" s="747"/>
      <c r="D33" s="747"/>
      <c r="E33" s="747"/>
      <c r="F33" s="747"/>
      <c r="G33" s="747"/>
    </row>
    <row r="34" spans="2:7" ht="20.25" customHeight="1">
      <c r="B34" s="478"/>
      <c r="C34" s="478"/>
      <c r="D34" s="478"/>
      <c r="E34" s="478"/>
      <c r="F34" s="478"/>
      <c r="G34" s="478"/>
    </row>
    <row r="35" spans="2:7" ht="16.5" customHeight="1">
      <c r="B35" s="750" t="s">
        <v>56</v>
      </c>
      <c r="C35" s="750"/>
      <c r="D35" s="750"/>
      <c r="E35" s="750"/>
      <c r="F35" s="750"/>
      <c r="G35" s="750"/>
    </row>
    <row r="36" spans="2:7" ht="16.5" customHeight="1">
      <c r="B36" s="750"/>
      <c r="C36" s="750"/>
      <c r="D36" s="750"/>
      <c r="E36" s="750"/>
      <c r="F36" s="750"/>
      <c r="G36" s="750"/>
    </row>
  </sheetData>
  <sheetProtection/>
  <mergeCells count="16">
    <mergeCell ref="B28:G29"/>
    <mergeCell ref="B30:G31"/>
    <mergeCell ref="B32:G33"/>
    <mergeCell ref="B35:G36"/>
    <mergeCell ref="B20:G21"/>
    <mergeCell ref="B22:G23"/>
    <mergeCell ref="B24:G25"/>
    <mergeCell ref="B26:G27"/>
    <mergeCell ref="B12:G13"/>
    <mergeCell ref="B14:G15"/>
    <mergeCell ref="B16:G17"/>
    <mergeCell ref="B18:G19"/>
    <mergeCell ref="B2:J3"/>
    <mergeCell ref="B6:G7"/>
    <mergeCell ref="B8:G9"/>
    <mergeCell ref="B10:G11"/>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H51"/>
  <sheetViews>
    <sheetView tabSelected="1" zoomScalePageLayoutView="0" workbookViewId="0" topLeftCell="A7">
      <selection activeCell="Z32" sqref="Z32"/>
    </sheetView>
  </sheetViews>
  <sheetFormatPr defaultColWidth="9.00390625" defaultRowHeight="13.5"/>
  <cols>
    <col min="1" max="1" width="2.375" style="391" customWidth="1"/>
    <col min="2" max="2" width="6.00390625" style="391" customWidth="1"/>
    <col min="3" max="3" width="7.50390625" style="391" customWidth="1"/>
    <col min="4" max="4" width="6.25390625" style="391" customWidth="1"/>
    <col min="5" max="5" width="17.375" style="391" customWidth="1"/>
    <col min="6" max="8" width="3.25390625" style="391" customWidth="1"/>
    <col min="9" max="9" width="3.50390625" style="391" customWidth="1"/>
    <col min="10" max="13" width="3.25390625" style="391" customWidth="1"/>
    <col min="14" max="14" width="3.75390625" style="391" customWidth="1"/>
    <col min="15" max="15" width="3.125" style="391" customWidth="1"/>
    <col min="16" max="16" width="4.00390625" style="391" customWidth="1"/>
    <col min="17" max="21" width="3.25390625" style="391" customWidth="1"/>
    <col min="22" max="22" width="4.75390625" style="391" customWidth="1"/>
    <col min="23" max="23" width="4.125" style="391" customWidth="1"/>
    <col min="24" max="24" width="4.00390625" style="391" customWidth="1"/>
    <col min="25" max="25" width="3.75390625" style="391" customWidth="1"/>
    <col min="26" max="26" width="6.875" style="391" customWidth="1"/>
    <col min="27" max="27" width="4.125" style="391" customWidth="1"/>
    <col min="28" max="16384" width="9.00390625" style="391" customWidth="1"/>
  </cols>
  <sheetData>
    <row r="1" spans="1:26" ht="14.25">
      <c r="A1" s="623" t="s">
        <v>57</v>
      </c>
      <c r="B1" s="623"/>
      <c r="C1" s="623"/>
      <c r="D1" s="351"/>
      <c r="E1" s="393" t="s">
        <v>58</v>
      </c>
      <c r="F1" s="430" t="s">
        <v>59</v>
      </c>
      <c r="G1" s="430"/>
      <c r="H1" s="430"/>
      <c r="I1" s="430"/>
      <c r="J1" s="430"/>
      <c r="K1" s="430"/>
      <c r="L1" s="430"/>
      <c r="M1" s="430"/>
      <c r="N1" s="430"/>
      <c r="O1" s="430"/>
      <c r="P1" s="430"/>
      <c r="Q1" s="430"/>
      <c r="R1" s="430"/>
      <c r="S1" s="430"/>
      <c r="T1" s="430"/>
      <c r="U1" s="430"/>
      <c r="V1" s="430"/>
      <c r="W1" s="430"/>
      <c r="X1" s="430"/>
      <c r="Y1" s="430"/>
      <c r="Z1" s="473"/>
    </row>
    <row r="2" spans="2:26" ht="13.5">
      <c r="B2" s="391" t="s">
        <v>60</v>
      </c>
      <c r="C2" s="454" t="s">
        <v>61</v>
      </c>
      <c r="D2" s="455"/>
      <c r="E2" s="456" t="s">
        <v>62</v>
      </c>
      <c r="F2" s="399" t="str">
        <f>C3</f>
        <v>三代</v>
      </c>
      <c r="G2" s="400"/>
      <c r="H2" s="401" t="str">
        <f>C5</f>
        <v>川上</v>
      </c>
      <c r="I2" s="400"/>
      <c r="J2" s="401" t="str">
        <f>C7</f>
        <v>成宮</v>
      </c>
      <c r="K2" s="400"/>
      <c r="L2" s="401" t="str">
        <f>C9</f>
        <v>金谷</v>
      </c>
      <c r="M2" s="400"/>
      <c r="N2" s="401" t="str">
        <f>C11</f>
        <v>川並</v>
      </c>
      <c r="O2" s="400"/>
      <c r="P2" s="401" t="str">
        <f>C13</f>
        <v>水本</v>
      </c>
      <c r="Q2" s="400"/>
      <c r="R2" s="399">
        <f>C15</f>
        <v>0</v>
      </c>
      <c r="S2" s="400"/>
      <c r="T2" s="399"/>
      <c r="U2" s="400"/>
      <c r="V2" s="399" t="s">
        <v>63</v>
      </c>
      <c r="W2" s="431"/>
      <c r="X2" s="432" t="s">
        <v>64</v>
      </c>
      <c r="Y2" s="399"/>
      <c r="Z2" s="448" t="s">
        <v>65</v>
      </c>
    </row>
    <row r="3" spans="1:26" ht="13.5" customHeight="1">
      <c r="A3" s="457">
        <v>1</v>
      </c>
      <c r="B3" s="403" t="s">
        <v>2428</v>
      </c>
      <c r="C3" s="542" t="str">
        <f>VLOOKUP(B3,1!$A$1:$D$543,2,FALSE)</f>
        <v>三代</v>
      </c>
      <c r="D3" s="543" t="str">
        <f>VLOOKUP(B3,1!$A$1:$D$543,3,FALSE)</f>
        <v>康成</v>
      </c>
      <c r="E3" s="544" t="str">
        <f>VLOOKUP(B3,1!$A$1:$H$543,8,FALSE)</f>
        <v>フレンズ</v>
      </c>
      <c r="F3" s="616"/>
      <c r="G3" s="617">
        <f>IF(G4&gt;F4,1,"")</f>
      </c>
      <c r="H3" s="518">
        <f>IF(H4&gt;I4,1,"")</f>
        <v>1</v>
      </c>
      <c r="I3" s="519">
        <f>IF(I4&gt;H4,1,"")</f>
      </c>
      <c r="J3" s="518">
        <f>IF(J4&gt;K4,1,"")</f>
        <v>1</v>
      </c>
      <c r="K3" s="519">
        <f>IF(K4&gt;J4,1,"")</f>
      </c>
      <c r="L3" s="693">
        <f>IF(L4&gt;M4,1,"")</f>
      </c>
      <c r="M3" s="694">
        <f>IF(M4&gt;L4,1,"")</f>
        <v>1</v>
      </c>
      <c r="N3" s="693">
        <f>IF(N4&gt;O4,1,"")</f>
        <v>1</v>
      </c>
      <c r="O3" s="694">
        <f>IF(O4&gt;N4,1,"")</f>
      </c>
      <c r="P3" s="518">
        <f>IF(P4&gt;Q4,1,"")</f>
        <v>1</v>
      </c>
      <c r="Q3" s="519">
        <f>IF(Q4&gt;P4,1,"")</f>
      </c>
      <c r="R3" s="593">
        <f>IF(R4&gt;S4,1,"")</f>
      </c>
      <c r="S3" s="594">
        <f>IF(S4&gt;R4,1,"")</f>
      </c>
      <c r="T3" s="518">
        <f>IF(T4&gt;U4,1,"")</f>
      </c>
      <c r="U3" s="519">
        <f>IF(U4&gt;T4,1,"")</f>
      </c>
      <c r="V3" s="759">
        <f>SUM(F3:U3)</f>
        <v>5</v>
      </c>
      <c r="W3" s="760"/>
      <c r="X3" s="545">
        <f>SUM(F3,H3,J3,L3,N3,P3,R3,T3)</f>
        <v>4</v>
      </c>
      <c r="Y3" s="546">
        <f>SUM(G3,I3,K3,M3,O3,Q3,S3,U3)</f>
        <v>1</v>
      </c>
      <c r="Z3" s="547">
        <f>X4/Y4</f>
        <v>0.6730769230769231</v>
      </c>
    </row>
    <row r="4" spans="3:26" ht="13.5" customHeight="1" thickBot="1">
      <c r="C4" s="642"/>
      <c r="D4" s="643"/>
      <c r="E4" s="644"/>
      <c r="F4" s="720"/>
      <c r="G4" s="721"/>
      <c r="H4" s="467">
        <v>8</v>
      </c>
      <c r="I4" s="467">
        <v>1</v>
      </c>
      <c r="J4" s="467">
        <v>8</v>
      </c>
      <c r="K4" s="467">
        <v>4</v>
      </c>
      <c r="L4" s="467">
        <v>3</v>
      </c>
      <c r="M4" s="467">
        <v>8</v>
      </c>
      <c r="N4" s="467">
        <v>8</v>
      </c>
      <c r="O4" s="467">
        <v>3</v>
      </c>
      <c r="P4" s="467">
        <v>8</v>
      </c>
      <c r="Q4" s="467">
        <v>1</v>
      </c>
      <c r="R4" s="599"/>
      <c r="S4" s="599"/>
      <c r="T4" s="467"/>
      <c r="U4" s="470"/>
      <c r="V4" s="761"/>
      <c r="W4" s="762"/>
      <c r="X4" s="551">
        <f>F4+H4+J4+L4+N4+P4+R4+T4</f>
        <v>35</v>
      </c>
      <c r="Y4" s="552">
        <f>SUM(G4:U4)</f>
        <v>52</v>
      </c>
      <c r="Z4" s="553">
        <v>2</v>
      </c>
    </row>
    <row r="5" spans="1:30" ht="13.5">
      <c r="A5" s="457">
        <v>2</v>
      </c>
      <c r="B5" s="403" t="s">
        <v>2425</v>
      </c>
      <c r="C5" s="581" t="str">
        <f>VLOOKUP(B5,1!$A$1:$D$543,2,FALSE)</f>
        <v>川上</v>
      </c>
      <c r="D5" s="582" t="str">
        <f>VLOOKUP(B5,1!$A$1:$D$543,3,FALSE)</f>
        <v>英二</v>
      </c>
      <c r="E5" s="566" t="str">
        <f>VLOOKUP(B5,1!$A$1:$H$543,8,FALSE)</f>
        <v>村田八日市ＴＣ</v>
      </c>
      <c r="F5" s="693">
        <f>IF(F6&gt;G6,1,"")</f>
      </c>
      <c r="G5" s="694">
        <f>IF(G6&gt;F6,1,"")</f>
        <v>1</v>
      </c>
      <c r="H5" s="708"/>
      <c r="I5" s="709"/>
      <c r="J5" s="693">
        <f>IF(J6&gt;K6,1,"")</f>
        <v>1</v>
      </c>
      <c r="K5" s="704">
        <f>IF(K6&gt;J6,1,"")</f>
      </c>
      <c r="L5" s="593">
        <f>IF(L6&gt;M6,1,"")</f>
      </c>
      <c r="M5" s="601">
        <v>1</v>
      </c>
      <c r="N5" s="518">
        <f>IF(N6&gt;O6,1,"")</f>
        <v>1</v>
      </c>
      <c r="O5" s="522">
        <f>IF(O6&gt;N6,1,"")</f>
      </c>
      <c r="P5" s="693">
        <f>IF(P6&gt;Q6,1,"")</f>
        <v>1</v>
      </c>
      <c r="Q5" s="704">
        <f>IF(Q6&gt;P6,1,"")</f>
      </c>
      <c r="R5" s="593">
        <f>IF(R6&gt;S6,1,"")</f>
      </c>
      <c r="S5" s="601">
        <f>IF(S6&gt;R6,1,"")</f>
      </c>
      <c r="T5" s="518">
        <f>IF(T6&gt;U6,1,"")</f>
      </c>
      <c r="U5" s="522">
        <f>IF(U6&gt;T6,1,"")</f>
      </c>
      <c r="V5" s="759">
        <f>SUM(F5:U5)</f>
        <v>5</v>
      </c>
      <c r="W5" s="760"/>
      <c r="X5" s="545">
        <f>SUM(F5,H5,J5,L5,N5,P5,R5,T5)</f>
        <v>3</v>
      </c>
      <c r="Y5" s="546">
        <f>SUM(G5,I5,K5,M5,O5,Q5,S5,U5)</f>
        <v>2</v>
      </c>
      <c r="Z5" s="547">
        <f>X6/Y6</f>
        <v>0.5081967213114754</v>
      </c>
      <c r="AC5" s="462"/>
      <c r="AD5" s="462"/>
    </row>
    <row r="6" spans="3:30" ht="14.25" thickBot="1">
      <c r="C6" s="560"/>
      <c r="D6" s="561"/>
      <c r="E6" s="562"/>
      <c r="F6" s="467">
        <f>IF((H4+I4)&gt;7,I4,"")</f>
        <v>1</v>
      </c>
      <c r="G6" s="470">
        <f>IF((H4+I4)&gt;7,H4,"")</f>
        <v>8</v>
      </c>
      <c r="H6" s="614"/>
      <c r="I6" s="615"/>
      <c r="J6" s="467">
        <v>8</v>
      </c>
      <c r="K6" s="467">
        <v>5</v>
      </c>
      <c r="L6" s="599">
        <v>6</v>
      </c>
      <c r="M6" s="599">
        <v>8</v>
      </c>
      <c r="N6" s="467">
        <v>8</v>
      </c>
      <c r="O6" s="467">
        <v>5</v>
      </c>
      <c r="P6" s="467">
        <v>8</v>
      </c>
      <c r="Q6" s="467">
        <v>4</v>
      </c>
      <c r="R6" s="599"/>
      <c r="S6" s="599"/>
      <c r="T6" s="520"/>
      <c r="U6" s="521"/>
      <c r="V6" s="761"/>
      <c r="W6" s="762"/>
      <c r="X6" s="551">
        <f>F6+H6+J6+L6+N6+P6+R6+T6</f>
        <v>31</v>
      </c>
      <c r="Y6" s="552">
        <f>SUM(F6:U6)</f>
        <v>61</v>
      </c>
      <c r="Z6" s="553">
        <v>3</v>
      </c>
      <c r="AC6" s="549"/>
      <c r="AD6" s="549"/>
    </row>
    <row r="7" spans="1:26" ht="13.5">
      <c r="A7" s="457">
        <v>3</v>
      </c>
      <c r="B7" s="403" t="s">
        <v>2426</v>
      </c>
      <c r="C7" s="542" t="s">
        <v>372</v>
      </c>
      <c r="D7" s="543" t="s">
        <v>373</v>
      </c>
      <c r="E7" s="544" t="str">
        <f>VLOOKUP(B7,1!$A$1:$H$543,8,FALSE)</f>
        <v>ぼんズ</v>
      </c>
      <c r="F7" s="468">
        <f>IF(F8&gt;G8,1,"")</f>
      </c>
      <c r="G7" s="469">
        <f>IF(G8&gt;F8,1,"")</f>
        <v>1</v>
      </c>
      <c r="H7" s="468">
        <f>IF(H8&gt;I8,1,"")</f>
      </c>
      <c r="I7" s="469">
        <f>IF(I8&gt;H8,1,"")</f>
        <v>1</v>
      </c>
      <c r="J7" s="605">
        <f>IF(J8&gt;K8,1,"")</f>
      </c>
      <c r="K7" s="606">
        <f>IF(K8&gt;J8,1,"")</f>
      </c>
      <c r="L7" s="593">
        <f>IF(L8&gt;M8,1,"")</f>
        <v>1</v>
      </c>
      <c r="M7" s="601">
        <f>IF(M8&gt;L8,1,"")</f>
      </c>
      <c r="N7" s="693">
        <f>IF(N8&gt;O8,1,"")</f>
        <v>1</v>
      </c>
      <c r="O7" s="704">
        <f>IF(O8&gt;N8,1,"")</f>
      </c>
      <c r="P7" s="693">
        <f>IF(P8&gt;Q8,1,"")</f>
        <v>1</v>
      </c>
      <c r="Q7" s="704">
        <f>IF(Q8&gt;P8,1,"")</f>
      </c>
      <c r="R7" s="595">
        <f>IF(R8&gt;S8,1,"")</f>
      </c>
      <c r="S7" s="600">
        <f>IF(S8&gt;R8,1,"")</f>
      </c>
      <c r="T7" s="518">
        <f>IF(T8&gt;U8,1,"")</f>
      </c>
      <c r="U7" s="519">
        <f>IF(U8&gt;T8,1,"")</f>
      </c>
      <c r="V7" s="759">
        <f>SUM(F7:U7)</f>
        <v>5</v>
      </c>
      <c r="W7" s="760"/>
      <c r="X7" s="545">
        <f>SUM(F7,H7,J7,L7,N7,P7,R7,T7)</f>
        <v>3</v>
      </c>
      <c r="Y7" s="546">
        <f>SUM(G7,I7,K7,M7,O7,Q7,S7,U7)</f>
        <v>2</v>
      </c>
      <c r="Z7" s="547">
        <f>X8/Y8</f>
        <v>0.5230769230769231</v>
      </c>
    </row>
    <row r="8" spans="3:26" ht="13.5">
      <c r="C8" s="548"/>
      <c r="D8" s="549"/>
      <c r="E8" s="550"/>
      <c r="F8" s="467">
        <f>IF((J4+K4)&gt;7,K4,"")</f>
        <v>4</v>
      </c>
      <c r="G8" s="470">
        <f>IF((J4+K4)&gt;7,J4,"")</f>
        <v>8</v>
      </c>
      <c r="H8" s="467">
        <f>IF((J6+K6)&gt;7,K6,"")</f>
        <v>5</v>
      </c>
      <c r="I8" s="470">
        <f>IF((J6+K6)&gt;7,J6,"")</f>
        <v>8</v>
      </c>
      <c r="J8" s="607"/>
      <c r="K8" s="608"/>
      <c r="L8" s="599">
        <v>9</v>
      </c>
      <c r="M8" s="599">
        <v>8</v>
      </c>
      <c r="N8" s="467">
        <v>8</v>
      </c>
      <c r="O8" s="467">
        <v>1</v>
      </c>
      <c r="P8" s="467">
        <v>8</v>
      </c>
      <c r="Q8" s="467">
        <v>6</v>
      </c>
      <c r="R8" s="599"/>
      <c r="S8" s="599"/>
      <c r="T8" s="467"/>
      <c r="U8" s="470"/>
      <c r="V8" s="761"/>
      <c r="W8" s="762"/>
      <c r="X8" s="551">
        <f>F8+H8+J8+L8+N8+P8+R8+T8</f>
        <v>34</v>
      </c>
      <c r="Y8" s="552">
        <f>SUM(F8:U8)</f>
        <v>65</v>
      </c>
      <c r="Z8" s="553">
        <v>4</v>
      </c>
    </row>
    <row r="9" spans="1:26" ht="13.5">
      <c r="A9" s="457">
        <v>4</v>
      </c>
      <c r="B9" s="403" t="s">
        <v>2427</v>
      </c>
      <c r="C9" s="564" t="s">
        <v>358</v>
      </c>
      <c r="D9" s="527" t="s">
        <v>89</v>
      </c>
      <c r="E9" s="712" t="str">
        <f>VLOOKUP(B9,1!$A$1:$H$543,8,FALSE)</f>
        <v>ぼんズ</v>
      </c>
      <c r="F9" s="593">
        <f>IF(F10&gt;G10,1,"")</f>
        <v>1</v>
      </c>
      <c r="G9" s="594">
        <f>IF(G10&gt;F10,1,"")</f>
      </c>
      <c r="H9" s="603">
        <f>IF(H10&gt;I10,1,"")</f>
        <v>1</v>
      </c>
      <c r="I9" s="604">
        <f>IF(I10&gt;H10,1,"")</f>
      </c>
      <c r="J9" s="593">
        <f>IF(J10&gt;K10,1,"")</f>
      </c>
      <c r="K9" s="594">
        <f>IF(K10&gt;J10,1,"")</f>
        <v>1</v>
      </c>
      <c r="L9" s="591"/>
      <c r="M9" s="745"/>
      <c r="N9" s="593">
        <f>IF(N10&gt;O10,1,"")</f>
        <v>1</v>
      </c>
      <c r="O9" s="601">
        <f>IF(O10&gt;N10,1,"")</f>
      </c>
      <c r="P9" s="595">
        <f>IF(P10&gt;Q10,1,"")</f>
        <v>1</v>
      </c>
      <c r="Q9" s="600">
        <f>IF(Q10&gt;P10,1,"")</f>
      </c>
      <c r="R9" s="595">
        <f>IF(R10&gt;S10,1,"")</f>
      </c>
      <c r="S9" s="600">
        <f>IF(S10&gt;R10,1,"")</f>
      </c>
      <c r="T9" s="593">
        <f>IF(T10&gt;U10,1,"")</f>
      </c>
      <c r="U9" s="594">
        <f>IF(U10&gt;T10,1,"")</f>
      </c>
      <c r="V9" s="759">
        <f>SUM(F9:U9)</f>
        <v>5</v>
      </c>
      <c r="W9" s="760"/>
      <c r="X9" s="714">
        <f>SUM(F9,H9,J9,L9,N9,P9,R9,T9)</f>
        <v>4</v>
      </c>
      <c r="Y9" s="715">
        <f>SUM(G9,I9,K9,M9,O9,Q9,S9,U9)</f>
        <v>1</v>
      </c>
      <c r="Z9" s="716">
        <f>X10/Y10</f>
        <v>0.6060606060606061</v>
      </c>
    </row>
    <row r="10" spans="3:34" ht="14.25" thickBot="1">
      <c r="C10" s="618"/>
      <c r="D10" s="641"/>
      <c r="E10" s="624"/>
      <c r="F10" s="609">
        <f>IF((L4+M4)&gt;7,M4,"")</f>
        <v>8</v>
      </c>
      <c r="G10" s="610">
        <f>IF((L4+M4)&gt;7,L4,"")</f>
        <v>3</v>
      </c>
      <c r="H10" s="599">
        <f>IF((L6+M6)&gt;7,M6,"")</f>
        <v>8</v>
      </c>
      <c r="I10" s="602">
        <f>IF((L6+M6)&gt;7,L6,"")</f>
        <v>6</v>
      </c>
      <c r="J10" s="609">
        <f>IF((L8+M8)&gt;7,M8,"")</f>
        <v>8</v>
      </c>
      <c r="K10" s="610">
        <f>IF((L8+M8)&gt;7,L8,"")</f>
        <v>9</v>
      </c>
      <c r="L10" s="679"/>
      <c r="M10" s="680"/>
      <c r="N10" s="599">
        <v>8</v>
      </c>
      <c r="O10" s="599">
        <v>3</v>
      </c>
      <c r="P10" s="599">
        <v>8</v>
      </c>
      <c r="Q10" s="599">
        <v>5</v>
      </c>
      <c r="R10" s="599"/>
      <c r="S10" s="599"/>
      <c r="T10" s="609"/>
      <c r="U10" s="610"/>
      <c r="V10" s="761"/>
      <c r="W10" s="762"/>
      <c r="X10" s="717">
        <f>F10+H10+J10+L10+N10+P10+R10+T10</f>
        <v>40</v>
      </c>
      <c r="Y10" s="718">
        <f>SUM(F10:U10)</f>
        <v>66</v>
      </c>
      <c r="Z10" s="719">
        <v>1</v>
      </c>
      <c r="AE10" s="462"/>
      <c r="AF10" s="462"/>
      <c r="AG10" s="462"/>
      <c r="AH10" s="462"/>
    </row>
    <row r="11" spans="1:34" ht="13.5">
      <c r="A11" s="457">
        <v>5</v>
      </c>
      <c r="B11" s="403" t="s">
        <v>2429</v>
      </c>
      <c r="C11" s="586" t="str">
        <f>VLOOKUP(B11,1!$A$1:$D$543,2,FALSE)</f>
        <v>川並</v>
      </c>
      <c r="D11" s="587" t="str">
        <f>VLOOKUP(B11,1!$A$1:$D$543,3,FALSE)</f>
        <v>和之</v>
      </c>
      <c r="E11" s="588" t="str">
        <f>VLOOKUP(B11,1!$A$1:$H$543,8,FALSE)</f>
        <v>Ｋテニスカレッジ</v>
      </c>
      <c r="F11" s="468">
        <f>IF(F12&gt;G12,1,"")</f>
      </c>
      <c r="G11" s="469">
        <f>IF(G12&gt;F12,1,"")</f>
        <v>1</v>
      </c>
      <c r="H11" s="700">
        <f>IF(H12&gt;I12,1,"")</f>
      </c>
      <c r="I11" s="701">
        <f>IF(I12&gt;H12,1,"")</f>
        <v>1</v>
      </c>
      <c r="J11" s="468">
        <f>IF(J12&gt;K12,1,"")</f>
      </c>
      <c r="K11" s="469">
        <f>IF(K12&gt;J12,1,"")</f>
        <v>1</v>
      </c>
      <c r="L11" s="468">
        <f>IF(L12&gt;M12,1,"")</f>
      </c>
      <c r="M11" s="469">
        <f>IF(M12&gt;L12,1,"")</f>
        <v>1</v>
      </c>
      <c r="N11" s="696">
        <f>IF(N12&gt;O12,1,"")</f>
      </c>
      <c r="O11" s="697">
        <f>IF(O12&gt;N12,1,"")</f>
      </c>
      <c r="P11" s="468">
        <f>IF(P12&gt;Q12,1,"")</f>
        <v>1</v>
      </c>
      <c r="Q11" s="722">
        <f>IF(Q12&gt;P12,1,"")</f>
      </c>
      <c r="R11" s="595"/>
      <c r="S11" s="600"/>
      <c r="T11" s="468">
        <f>IF(T12&gt;U12,1,"")</f>
      </c>
      <c r="U11" s="469">
        <f>IF(U12&gt;T12,1,"")</f>
      </c>
      <c r="V11" s="759">
        <f>SUM(F11:U11)</f>
        <v>5</v>
      </c>
      <c r="W11" s="760"/>
      <c r="X11" s="545">
        <f>SUM(F11,H11,J11,L11,N11,P11,R11,T11)</f>
        <v>1</v>
      </c>
      <c r="Y11" s="546">
        <f>SUM(G11,I11,K11,M11,O11,Q11,S11,U11)</f>
        <v>4</v>
      </c>
      <c r="Z11" s="547">
        <f>X12/Y12</f>
        <v>0.3442622950819672</v>
      </c>
      <c r="AB11" s="752"/>
      <c r="AE11" s="549"/>
      <c r="AF11" s="549"/>
      <c r="AG11" s="409"/>
      <c r="AH11" s="462"/>
    </row>
    <row r="12" spans="3:34" ht="14.25" thickBot="1">
      <c r="C12" s="645"/>
      <c r="D12" s="646"/>
      <c r="E12" s="647"/>
      <c r="F12" s="467">
        <f>IF((N4+O4)&gt;7,O4,"")</f>
        <v>3</v>
      </c>
      <c r="G12" s="470">
        <f>IF((N4+O4)&gt;7,N4,"")</f>
        <v>8</v>
      </c>
      <c r="H12" s="702">
        <f>IF((N6+O6)&gt;7,O6,"")</f>
        <v>5</v>
      </c>
      <c r="I12" s="703">
        <f>IF((N6+O6)&gt;7,N6,"")</f>
        <v>8</v>
      </c>
      <c r="J12" s="467">
        <f>IF((N8+O8)&gt;7,O8,"")</f>
        <v>1</v>
      </c>
      <c r="K12" s="470">
        <f>IF((N8+O8)&gt;7,N8,"")</f>
        <v>8</v>
      </c>
      <c r="L12" s="467">
        <f>IF((N10+O10)&gt;7,O10,"")</f>
        <v>3</v>
      </c>
      <c r="M12" s="470">
        <f>IF((N10+O10)&gt;7,N10,"")</f>
        <v>8</v>
      </c>
      <c r="N12" s="698"/>
      <c r="O12" s="699"/>
      <c r="P12" s="467">
        <v>9</v>
      </c>
      <c r="Q12" s="467">
        <v>8</v>
      </c>
      <c r="R12" s="599"/>
      <c r="S12" s="599"/>
      <c r="T12" s="467"/>
      <c r="U12" s="470"/>
      <c r="V12" s="761"/>
      <c r="W12" s="762"/>
      <c r="X12" s="551">
        <f>F12+H12+J12+P12+R12+T12+L12</f>
        <v>21</v>
      </c>
      <c r="Y12" s="552">
        <f>SUM(F12:U12)</f>
        <v>61</v>
      </c>
      <c r="Z12" s="553">
        <v>5</v>
      </c>
      <c r="AB12" s="752"/>
      <c r="AE12" s="549"/>
      <c r="AF12" s="549"/>
      <c r="AG12" s="409"/>
      <c r="AH12" s="462"/>
    </row>
    <row r="13" spans="1:34" ht="13.5">
      <c r="A13" s="457">
        <v>6</v>
      </c>
      <c r="B13" s="403" t="s">
        <v>75</v>
      </c>
      <c r="C13" s="542" t="s">
        <v>603</v>
      </c>
      <c r="D13" s="543" t="s">
        <v>632</v>
      </c>
      <c r="E13" s="544" t="s">
        <v>605</v>
      </c>
      <c r="F13" s="626"/>
      <c r="G13" s="469">
        <f>IF(G14&gt;F14,1,"")</f>
        <v>1</v>
      </c>
      <c r="H13" s="468">
        <f>IF(H14&gt;I14,1,"")</f>
      </c>
      <c r="I13" s="469">
        <f>IF(I14&gt;H14,1,"")</f>
        <v>1</v>
      </c>
      <c r="J13" s="518">
        <f>IF(J14&gt;K14,1,"")</f>
      </c>
      <c r="K13" s="519">
        <f>IF(K14&gt;J14,1,"")</f>
        <v>1</v>
      </c>
      <c r="L13" s="603">
        <f>IF(L14&gt;M14,1,"")</f>
      </c>
      <c r="M13" s="604">
        <f>IF(M14&gt;L14,1,"")</f>
        <v>1</v>
      </c>
      <c r="N13" s="468">
        <f>IF(N14&gt;O14,1,"")</f>
      </c>
      <c r="O13" s="469">
        <f>IF(O14&gt;N14,1,"")</f>
        <v>1</v>
      </c>
      <c r="P13" s="616"/>
      <c r="Q13" s="617"/>
      <c r="R13" s="595">
        <f>IF(R14&gt;S14,1,"")</f>
      </c>
      <c r="S13" s="600">
        <f>IF(S14&gt;R14,1,"")</f>
      </c>
      <c r="T13" s="518"/>
      <c r="U13" s="519">
        <f>IF(U14&gt;T14,1,"")</f>
      </c>
      <c r="V13" s="759">
        <f>SUM(F13:U13)</f>
        <v>5</v>
      </c>
      <c r="W13" s="760"/>
      <c r="X13" s="545">
        <f>SUM(F13,H13,J13,L13,N13,P13,R13,T13)</f>
        <v>0</v>
      </c>
      <c r="Y13" s="546">
        <f>SUM(G13,I13,K13,M13,O13,Q13,S13,U13)</f>
        <v>5</v>
      </c>
      <c r="Z13" s="547">
        <f>X14/Y14</f>
        <v>0.36923076923076925</v>
      </c>
      <c r="AE13" s="549"/>
      <c r="AF13" s="549"/>
      <c r="AG13" s="409"/>
      <c r="AH13" s="462"/>
    </row>
    <row r="14" spans="3:34" ht="14.25" thickBot="1">
      <c r="C14" s="557"/>
      <c r="D14" s="558"/>
      <c r="E14" s="578"/>
      <c r="F14" s="467">
        <f>IF((P4+Q4)&gt;7,Q4,"")</f>
        <v>1</v>
      </c>
      <c r="G14" s="470">
        <f>IF((P4+Q4)&gt;7,P4,"")</f>
        <v>8</v>
      </c>
      <c r="H14" s="467">
        <f>IF((P6+Q6)&gt;7,Q6,"")</f>
        <v>4</v>
      </c>
      <c r="I14" s="470">
        <f>IF((P6+Q6)&gt;7,P6,"")</f>
        <v>8</v>
      </c>
      <c r="J14" s="520">
        <f>IF((P8+Q8)&gt;7,Q8,"")</f>
        <v>6</v>
      </c>
      <c r="K14" s="521">
        <f>IF((P8+Q8)&gt;7,P8,"")</f>
        <v>8</v>
      </c>
      <c r="L14" s="599">
        <f>IF((P10+Q10)&gt;7,Q10,"")</f>
        <v>5</v>
      </c>
      <c r="M14" s="602">
        <f>IF((P10+Q10)&gt;7,P10,"")</f>
        <v>8</v>
      </c>
      <c r="N14" s="467">
        <f>IF((P12+Q12)&gt;7,Q12,"")</f>
        <v>8</v>
      </c>
      <c r="O14" s="470">
        <f>IF((P12+Q12)&gt;7,P12,"")</f>
        <v>9</v>
      </c>
      <c r="P14" s="614"/>
      <c r="Q14" s="615"/>
      <c r="R14" s="609"/>
      <c r="S14" s="610"/>
      <c r="T14" s="525"/>
      <c r="U14" s="526"/>
      <c r="V14" s="761"/>
      <c r="W14" s="762"/>
      <c r="X14" s="551">
        <f>F14+H14+J14+N14+R14+T14+L14</f>
        <v>24</v>
      </c>
      <c r="Y14" s="552">
        <f>SUM(F14:U14)</f>
        <v>65</v>
      </c>
      <c r="Z14" s="553">
        <v>6</v>
      </c>
      <c r="AE14" s="462"/>
      <c r="AF14" s="462"/>
      <c r="AG14" s="462"/>
      <c r="AH14" s="462"/>
    </row>
    <row r="15" spans="1:27" ht="13.5">
      <c r="A15" s="457">
        <v>7</v>
      </c>
      <c r="B15" s="403"/>
      <c r="C15" s="408"/>
      <c r="D15" s="409"/>
      <c r="E15" s="410"/>
      <c r="F15" s="603">
        <f>IF(F16&gt;G16,1,"")</f>
      </c>
      <c r="G15" s="604">
        <f>IF(G16&gt;F16,1,"")</f>
      </c>
      <c r="H15" s="603">
        <f>IF(H16&gt;I16,1,"")</f>
      </c>
      <c r="I15" s="604">
        <f>IF(I16&gt;H16,1,"")</f>
      </c>
      <c r="J15" s="603">
        <f>IF(J16&gt;K16,1,"")</f>
      </c>
      <c r="K15" s="604">
        <f>IF(K16&gt;J16,1,"")</f>
      </c>
      <c r="L15" s="593">
        <f>IF(L16&gt;M16,1,"")</f>
      </c>
      <c r="M15" s="594">
        <f>IF(M16&gt;L16,1,"")</f>
      </c>
      <c r="N15" s="593">
        <f>IF(N16&gt;O16,1,"")</f>
      </c>
      <c r="O15" s="594">
        <f>IF(O16&gt;N16,1,"")</f>
      </c>
      <c r="P15" s="603">
        <f>IF(P16&gt;Q16,1,"")</f>
      </c>
      <c r="Q15" s="604">
        <f>IF(Q16&gt;P16,1,"")</f>
      </c>
      <c r="R15" s="605">
        <f>IF(R16&gt;S16,1,"")</f>
      </c>
      <c r="S15" s="611">
        <f>IF(S16&gt;R16,1,"")</f>
      </c>
      <c r="T15" s="390">
        <f>IF(T16&gt;U16,1,"")</f>
      </c>
      <c r="U15" s="435">
        <f>IF(U16&gt;T16,1,"")</f>
      </c>
      <c r="V15" s="755">
        <f>SUM(F15:U15)</f>
        <v>0</v>
      </c>
      <c r="W15" s="756"/>
      <c r="X15" s="439">
        <f>SUM(F15,H15,J15,L15,N15,P15,R15,T15)</f>
        <v>0</v>
      </c>
      <c r="Y15" s="449">
        <f>SUM(G15,I15,K15,M15,O15,Q15,S15,U15)</f>
        <v>0</v>
      </c>
      <c r="Z15" s="450" t="e">
        <f>X16/Y16</f>
        <v>#VALUE!</v>
      </c>
      <c r="AA15" s="474"/>
    </row>
    <row r="16" spans="3:26" ht="13.5">
      <c r="C16" s="405"/>
      <c r="D16" s="406"/>
      <c r="E16" s="407"/>
      <c r="F16" s="467">
        <f>IF((R4+S4)&gt;7,S4,"")</f>
      </c>
      <c r="G16" s="470">
        <f>IF((R4+S4)&gt;7,R4,"")</f>
      </c>
      <c r="H16" s="467">
        <f>IF((R6+S6)&gt;7,S6,"")</f>
      </c>
      <c r="I16" s="470">
        <f>IF((R6+S6)&gt;7,R6,"")</f>
      </c>
      <c r="J16" s="467">
        <f>IF((R8+S8)&gt;7,S8,"")</f>
      </c>
      <c r="K16" s="470">
        <f>IF((R8+S8)&gt;7,R8,"")</f>
      </c>
      <c r="L16" s="525">
        <f>IF((R10+S10)&gt;7,S10,"")</f>
      </c>
      <c r="M16" s="526">
        <f>IF((R10+S10)&gt;7,R10,"")</f>
      </c>
      <c r="N16" s="467">
        <f>IF((R12+S12)&gt;7,S12,"")</f>
      </c>
      <c r="O16" s="470">
        <f>IF((R12+S12)&gt;7,R12,"")</f>
      </c>
      <c r="P16" s="467">
        <f>IF((R14+S14)&gt;7,S14,"")</f>
      </c>
      <c r="Q16" s="470">
        <f>IF((R14+S14)&gt;7,R14,"")</f>
      </c>
      <c r="R16" s="607"/>
      <c r="S16" s="608"/>
      <c r="T16" s="436"/>
      <c r="U16" s="438"/>
      <c r="V16" s="757"/>
      <c r="W16" s="758"/>
      <c r="X16" s="440" t="e">
        <f>F16+H16+J16+N16+P16+T16+L16</f>
        <v>#VALUE!</v>
      </c>
      <c r="Y16" s="451">
        <f>SUM(F16:U16)</f>
        <v>0</v>
      </c>
      <c r="Z16" s="452"/>
    </row>
    <row r="17" spans="4:26" ht="17.25" customHeight="1">
      <c r="D17" s="391" t="s">
        <v>73</v>
      </c>
      <c r="V17" s="635"/>
      <c r="W17" s="635"/>
      <c r="X17" s="471"/>
      <c r="Y17" s="471"/>
      <c r="Z17" s="471"/>
    </row>
    <row r="18" spans="1:26" ht="14.25">
      <c r="A18" s="590" t="s">
        <v>74</v>
      </c>
      <c r="B18" s="590"/>
      <c r="C18" s="590"/>
      <c r="D18" s="351"/>
      <c r="F18" s="413"/>
      <c r="V18" s="635"/>
      <c r="W18" s="635"/>
      <c r="X18" s="471"/>
      <c r="Y18" s="471"/>
      <c r="Z18" s="471"/>
    </row>
    <row r="19" spans="3:26" ht="13.5">
      <c r="C19" s="423" t="s">
        <v>61</v>
      </c>
      <c r="D19" s="458"/>
      <c r="E19" s="459" t="s">
        <v>62</v>
      </c>
      <c r="F19" s="399" t="str">
        <f>C20</f>
        <v>辰巳</v>
      </c>
      <c r="G19" s="400"/>
      <c r="H19" s="401" t="str">
        <f>C22</f>
        <v>竹田</v>
      </c>
      <c r="I19" s="400"/>
      <c r="J19" s="401" t="str">
        <f>C24</f>
        <v>清水</v>
      </c>
      <c r="K19" s="400"/>
      <c r="L19" s="401" t="str">
        <f>C26</f>
        <v>坪田</v>
      </c>
      <c r="M19" s="400"/>
      <c r="N19" s="401" t="str">
        <f>C28</f>
        <v>八木</v>
      </c>
      <c r="O19" s="400"/>
      <c r="P19" s="401" t="str">
        <f>C30</f>
        <v>堤内</v>
      </c>
      <c r="Q19" s="400"/>
      <c r="R19" s="399">
        <f>C32</f>
        <v>0</v>
      </c>
      <c r="S19" s="400"/>
      <c r="T19" s="399" t="e">
        <f>IF(#REF!=0,"",#REF!)</f>
        <v>#REF!</v>
      </c>
      <c r="U19" s="400"/>
      <c r="V19" s="636" t="s">
        <v>63</v>
      </c>
      <c r="W19" s="637"/>
      <c r="X19" s="472" t="s">
        <v>64</v>
      </c>
      <c r="Y19" s="475"/>
      <c r="Z19" s="476" t="s">
        <v>65</v>
      </c>
    </row>
    <row r="20" spans="1:27" ht="13.5">
      <c r="A20" s="457">
        <v>1</v>
      </c>
      <c r="B20" s="403" t="s">
        <v>76</v>
      </c>
      <c r="C20" s="569" t="s">
        <v>975</v>
      </c>
      <c r="D20" s="570" t="s">
        <v>976</v>
      </c>
      <c r="E20" s="571" t="s">
        <v>941</v>
      </c>
      <c r="F20" s="616"/>
      <c r="G20" s="617">
        <f>IF(G21&gt;F21,1,"")</f>
      </c>
      <c r="H20" s="518">
        <f>IF(H21&gt;I21,1,"")</f>
      </c>
      <c r="I20" s="519">
        <f>IF(I21&gt;H21,1,"")</f>
        <v>1</v>
      </c>
      <c r="J20" s="518">
        <f>IF(J21&gt;K21,1,"")</f>
        <v>1</v>
      </c>
      <c r="K20" s="519">
        <f>IF(K21&gt;J21,1,"")</f>
      </c>
      <c r="L20" s="693">
        <f>IF(L21&gt;M21,1,"")</f>
        <v>1</v>
      </c>
      <c r="M20" s="694">
        <f>IF(M21&gt;L21,1,"")</f>
      </c>
      <c r="N20" s="693">
        <f>IF(N21&gt;O21,1,"")</f>
      </c>
      <c r="O20" s="694">
        <f>IF(O21&gt;N21,1,"")</f>
        <v>1</v>
      </c>
      <c r="P20" s="593">
        <f>IF(P21&gt;Q21,1,"")</f>
        <v>1</v>
      </c>
      <c r="Q20" s="594">
        <f>IF(Q21&gt;P21,1,"")</f>
      </c>
      <c r="R20" s="593">
        <f>IF(R21&gt;S21,1,"")</f>
      </c>
      <c r="S20" s="594">
        <f>IF(S21&gt;R21,1,"")</f>
      </c>
      <c r="T20" s="593">
        <f>IF(T21&gt;U21,1,"")</f>
      </c>
      <c r="U20" s="594">
        <f>IF(U21&gt;T21,1,"")</f>
      </c>
      <c r="V20" s="759">
        <f>SUM(F20:U20)</f>
        <v>5</v>
      </c>
      <c r="W20" s="760"/>
      <c r="X20" s="439">
        <f>SUM(F20,H20,J20,L20,N20,P20,R20,T20)</f>
        <v>3</v>
      </c>
      <c r="Y20" s="449">
        <f>SUM(G20,I20,K20,M20,O20,Q20,S20,U20)</f>
        <v>2</v>
      </c>
      <c r="Z20" s="450">
        <f>X21/Y21</f>
        <v>0.5074626865671642</v>
      </c>
      <c r="AA20" s="471"/>
    </row>
    <row r="21" spans="3:27" ht="13.5">
      <c r="C21" s="405"/>
      <c r="D21" s="460"/>
      <c r="E21" s="461"/>
      <c r="F21" s="720"/>
      <c r="G21" s="721"/>
      <c r="H21" s="467">
        <v>3</v>
      </c>
      <c r="I21" s="467">
        <v>8</v>
      </c>
      <c r="J21" s="467">
        <v>8</v>
      </c>
      <c r="K21" s="467">
        <v>6</v>
      </c>
      <c r="L21" s="467">
        <v>8</v>
      </c>
      <c r="M21" s="467">
        <v>6</v>
      </c>
      <c r="N21" s="467">
        <v>7</v>
      </c>
      <c r="O21" s="467">
        <v>9</v>
      </c>
      <c r="P21" s="599">
        <v>8</v>
      </c>
      <c r="Q21" s="599">
        <v>4</v>
      </c>
      <c r="R21" s="599"/>
      <c r="S21" s="599"/>
      <c r="T21" s="599"/>
      <c r="U21" s="602"/>
      <c r="V21" s="761"/>
      <c r="W21" s="762"/>
      <c r="X21" s="440">
        <f>F21+H21+J21+L21+N21+P21+R21+T21</f>
        <v>34</v>
      </c>
      <c r="Y21" s="451">
        <f>SUM(G21:U21)</f>
        <v>67</v>
      </c>
      <c r="Z21" s="452">
        <v>3</v>
      </c>
      <c r="AA21" s="471"/>
    </row>
    <row r="22" spans="1:27" ht="13.5">
      <c r="A22" s="457">
        <v>2</v>
      </c>
      <c r="B22" s="403" t="s">
        <v>1305</v>
      </c>
      <c r="C22" s="727" t="s">
        <v>1306</v>
      </c>
      <c r="D22" s="728" t="s">
        <v>1307</v>
      </c>
      <c r="E22" s="729" t="s">
        <v>1264</v>
      </c>
      <c r="F22" s="595">
        <f>IF(F23&gt;G23,1,"")</f>
        <v>1</v>
      </c>
      <c r="G22" s="596">
        <f>IF(G23&gt;F23,1,"")</f>
      </c>
      <c r="H22" s="677"/>
      <c r="I22" s="678"/>
      <c r="J22" s="595">
        <v>1</v>
      </c>
      <c r="K22" s="600"/>
      <c r="L22" s="593">
        <v>1</v>
      </c>
      <c r="M22" s="601"/>
      <c r="N22" s="593">
        <v>1</v>
      </c>
      <c r="O22" s="601"/>
      <c r="P22" s="595">
        <v>1</v>
      </c>
      <c r="Q22" s="600"/>
      <c r="R22" s="593">
        <f>IF(R23&gt;S23,1,"")</f>
      </c>
      <c r="S22" s="601">
        <f>IF(S23&gt;R23,1,"")</f>
      </c>
      <c r="T22" s="593">
        <f>IF(T23&gt;U23,1,"")</f>
      </c>
      <c r="U22" s="601">
        <f>IF(U23&gt;T23,1,"")</f>
      </c>
      <c r="V22" s="759">
        <v>5</v>
      </c>
      <c r="W22" s="760"/>
      <c r="X22" s="714">
        <f>SUM(F22,H22,J22,L22,N22,P22,R22,T22)</f>
        <v>5</v>
      </c>
      <c r="Y22" s="715">
        <f>SUM(G22,I22,K22,M22,O22,Q22,S22,U22)</f>
        <v>0</v>
      </c>
      <c r="Z22" s="716"/>
      <c r="AA22" s="471"/>
    </row>
    <row r="23" spans="3:27" ht="14.25" thickBot="1">
      <c r="C23" s="618"/>
      <c r="D23" s="619"/>
      <c r="E23" s="620"/>
      <c r="F23" s="599">
        <f>IF((H21+I21)&gt;7,I21,"")</f>
        <v>8</v>
      </c>
      <c r="G23" s="602">
        <f>IF((H21+I21)&gt;7,H21,"")</f>
        <v>3</v>
      </c>
      <c r="H23" s="679"/>
      <c r="I23" s="680"/>
      <c r="J23" s="599">
        <v>9</v>
      </c>
      <c r="K23" s="599">
        <v>7</v>
      </c>
      <c r="L23" s="599">
        <v>8</v>
      </c>
      <c r="M23" s="599">
        <v>6</v>
      </c>
      <c r="N23" s="599">
        <v>8</v>
      </c>
      <c r="O23" s="599">
        <v>5</v>
      </c>
      <c r="P23" s="599">
        <v>8</v>
      </c>
      <c r="Q23" s="599">
        <v>0</v>
      </c>
      <c r="R23" s="599"/>
      <c r="S23" s="599"/>
      <c r="T23" s="609"/>
      <c r="U23" s="610"/>
      <c r="V23" s="761"/>
      <c r="W23" s="762"/>
      <c r="X23" s="717">
        <f>F23+H23+J23+L23+N23+P23+R23+T23</f>
        <v>41</v>
      </c>
      <c r="Y23" s="718">
        <f>SUM(F23:U23)</f>
        <v>62</v>
      </c>
      <c r="Z23" s="719">
        <v>1</v>
      </c>
      <c r="AA23" s="471"/>
    </row>
    <row r="24" spans="1:28" ht="13.5" customHeight="1">
      <c r="A24" s="457">
        <v>3</v>
      </c>
      <c r="B24" s="403" t="s">
        <v>78</v>
      </c>
      <c r="C24" s="573" t="s">
        <v>638</v>
      </c>
      <c r="D24" s="574" t="s">
        <v>639</v>
      </c>
      <c r="E24" s="572" t="s">
        <v>605</v>
      </c>
      <c r="F24" s="468">
        <f>IF(F25&gt;G25,1,"")</f>
      </c>
      <c r="G24" s="469">
        <f>IF(G25&gt;F25,1,"")</f>
        <v>1</v>
      </c>
      <c r="H24" s="468">
        <f>IF(H25&gt;I25,1,"")</f>
      </c>
      <c r="I24" s="469">
        <f>IF(I25&gt;H25,1,"")</f>
        <v>1</v>
      </c>
      <c r="J24" s="696">
        <f>IF(J25&gt;K25,1,"")</f>
      </c>
      <c r="K24" s="710">
        <f>IF(K25&gt;J25,1,"")</f>
      </c>
      <c r="L24" s="518">
        <f>IF(L25&gt;M25,1,"")</f>
        <v>1</v>
      </c>
      <c r="M24" s="522">
        <f>IF(M25&gt;L25,1,"")</f>
      </c>
      <c r="N24" s="595">
        <f>IF(N25&gt;O25,1,"")</f>
      </c>
      <c r="O24" s="600">
        <f>IF(O25&gt;N25,1,"")</f>
        <v>1</v>
      </c>
      <c r="P24" s="595">
        <f>IF(P25&gt;Q25,1,"")</f>
        <v>1</v>
      </c>
      <c r="Q24" s="600">
        <f>IF(Q25&gt;P25,1,"")</f>
      </c>
      <c r="R24" s="595">
        <f>IF(R25&gt;S25,1,"")</f>
      </c>
      <c r="S24" s="600">
        <f>IF(S25&gt;R25,1,"")</f>
      </c>
      <c r="T24" s="593">
        <f>IF(T25&gt;U25,1,"")</f>
      </c>
      <c r="U24" s="594">
        <f>IF(U25&gt;T25,1,"")</f>
      </c>
      <c r="V24" s="759">
        <f>SUM(F24:U24)</f>
        <v>5</v>
      </c>
      <c r="W24" s="760"/>
      <c r="X24" s="439">
        <f>SUM(F24,H24,J24,L24,N24,P24,R24,T24)</f>
        <v>2</v>
      </c>
      <c r="Y24" s="449">
        <f>SUM(G24,I24,K24,M24,O24,Q24,S24,U24)</f>
        <v>3</v>
      </c>
      <c r="Z24" s="450"/>
      <c r="AA24" s="471"/>
      <c r="AB24" s="752"/>
    </row>
    <row r="25" spans="3:28" ht="14.25" customHeight="1" thickBot="1">
      <c r="C25" s="618"/>
      <c r="D25" s="641"/>
      <c r="E25" s="624"/>
      <c r="F25" s="467">
        <f>IF((J21+K21)&gt;7,K21,"")</f>
        <v>6</v>
      </c>
      <c r="G25" s="470">
        <f>IF((J21+K21)&gt;7,J21,"")</f>
        <v>8</v>
      </c>
      <c r="H25" s="467">
        <f>IF((J23+K23)&gt;7,K23,"")</f>
        <v>7</v>
      </c>
      <c r="I25" s="470">
        <f>IF((J23+K23)&gt;7,J23,"")</f>
        <v>9</v>
      </c>
      <c r="J25" s="698"/>
      <c r="K25" s="699"/>
      <c r="L25" s="467">
        <v>8</v>
      </c>
      <c r="M25" s="467">
        <v>2</v>
      </c>
      <c r="N25" s="599">
        <v>3</v>
      </c>
      <c r="O25" s="599">
        <v>8</v>
      </c>
      <c r="P25" s="599">
        <v>8</v>
      </c>
      <c r="Q25" s="599">
        <v>1</v>
      </c>
      <c r="R25" s="599"/>
      <c r="S25" s="599"/>
      <c r="T25" s="599"/>
      <c r="U25" s="602"/>
      <c r="V25" s="761"/>
      <c r="W25" s="762"/>
      <c r="X25" s="440">
        <f>F25+H25+J25+L25+N25+P25+R25+T25</f>
        <v>32</v>
      </c>
      <c r="Y25" s="451">
        <f>SUM(F25:U25)</f>
        <v>60</v>
      </c>
      <c r="Z25" s="452">
        <v>4</v>
      </c>
      <c r="AA25" s="471"/>
      <c r="AB25" s="752"/>
    </row>
    <row r="26" spans="1:27" ht="13.5">
      <c r="A26" s="457"/>
      <c r="B26" s="403" t="s">
        <v>80</v>
      </c>
      <c r="C26" s="408" t="s">
        <v>736</v>
      </c>
      <c r="D26" s="409" t="s">
        <v>872</v>
      </c>
      <c r="E26" s="410" t="s">
        <v>832</v>
      </c>
      <c r="F26" s="518">
        <f>IF(F27&gt;G27,1,"")</f>
      </c>
      <c r="G26" s="519">
        <f>IF(G27&gt;F27,1,"")</f>
        <v>1</v>
      </c>
      <c r="H26" s="468">
        <f>IF(H27&gt;I27,1,"")</f>
      </c>
      <c r="I26" s="469">
        <f>IF(I27&gt;H27,1,"")</f>
        <v>1</v>
      </c>
      <c r="J26" s="518">
        <f>IF(J27&gt;K27,1,"")</f>
      </c>
      <c r="K26" s="519">
        <f>IF(K27&gt;J27,1,"")</f>
        <v>1</v>
      </c>
      <c r="L26" s="616"/>
      <c r="M26" s="695"/>
      <c r="N26" s="518">
        <f>IF(N27&gt;O27,1,"")</f>
        <v>1</v>
      </c>
      <c r="O26" s="522">
        <f>IF(O27&gt;N27,1,"")</f>
      </c>
      <c r="P26" s="595">
        <f>IF(P27&gt;Q27,1,"")</f>
        <v>1</v>
      </c>
      <c r="Q26" s="600">
        <f>IF(Q27&gt;P27,1,"")</f>
      </c>
      <c r="R26" s="595">
        <f>IF(R27&gt;S27,1,"")</f>
      </c>
      <c r="S26" s="600">
        <f>IF(S27&gt;R27,1,"")</f>
      </c>
      <c r="T26" s="593">
        <f>IF(T27&gt;U27,1,"")</f>
      </c>
      <c r="U26" s="594">
        <f>IF(U27&gt;T27,1,"")</f>
      </c>
      <c r="V26" s="759">
        <f>SUM(F26:U26)</f>
        <v>5</v>
      </c>
      <c r="W26" s="760"/>
      <c r="X26" s="439">
        <f>SUM(F26,H26,J26,L26,N26,P26,R26,T26)</f>
        <v>2</v>
      </c>
      <c r="Y26" s="449">
        <f>SUM(G26,I26,K26,M26,O26,Q26,S26,U26)</f>
        <v>3</v>
      </c>
      <c r="Z26" s="450"/>
      <c r="AA26" s="471"/>
    </row>
    <row r="27" spans="3:27" ht="13.5">
      <c r="C27" s="408"/>
      <c r="D27" s="462"/>
      <c r="E27" s="463"/>
      <c r="F27" s="520">
        <f>IF((L21+M21)&gt;7,M21,"")</f>
        <v>6</v>
      </c>
      <c r="G27" s="521">
        <f>IF((L21+M21)&gt;7,L21,"")</f>
        <v>8</v>
      </c>
      <c r="H27" s="467">
        <f>IF((L23+M23)&gt;7,M23,"")</f>
        <v>6</v>
      </c>
      <c r="I27" s="470">
        <f>IF((L23+M23)&gt;7,L23,"")</f>
        <v>8</v>
      </c>
      <c r="J27" s="520">
        <f>IF((L25+M25)&gt;7,M25,"")</f>
        <v>2</v>
      </c>
      <c r="K27" s="521">
        <f>IF((L25+M25)&gt;7,L25,"")</f>
        <v>8</v>
      </c>
      <c r="L27" s="614"/>
      <c r="M27" s="615"/>
      <c r="N27" s="467">
        <v>8</v>
      </c>
      <c r="O27" s="467">
        <v>6</v>
      </c>
      <c r="P27" s="599">
        <v>8</v>
      </c>
      <c r="Q27" s="599">
        <v>3</v>
      </c>
      <c r="R27" s="599"/>
      <c r="S27" s="599"/>
      <c r="T27" s="609"/>
      <c r="U27" s="610"/>
      <c r="V27" s="761"/>
      <c r="W27" s="762"/>
      <c r="X27" s="440">
        <f>F27+H27+J27+L27+N27+P27+R27+T27</f>
        <v>30</v>
      </c>
      <c r="Y27" s="451">
        <f>SUM(F27:U27)</f>
        <v>63</v>
      </c>
      <c r="Z27" s="452">
        <v>5</v>
      </c>
      <c r="AA27" s="471"/>
    </row>
    <row r="28" spans="1:28" ht="13.5">
      <c r="A28" s="457">
        <v>5</v>
      </c>
      <c r="B28" s="403" t="s">
        <v>77</v>
      </c>
      <c r="C28" s="537" t="s">
        <v>386</v>
      </c>
      <c r="D28" s="538" t="s">
        <v>387</v>
      </c>
      <c r="E28" s="539" t="s">
        <v>357</v>
      </c>
      <c r="F28" s="468">
        <f>IF(F29&gt;G29,1,"")</f>
        <v>1</v>
      </c>
      <c r="G28" s="469">
        <f>IF(G29&gt;F29,1,"")</f>
      </c>
      <c r="H28" s="700">
        <f>IF(H29&gt;I29,1,"")</f>
      </c>
      <c r="I28" s="701">
        <f>IF(I29&gt;H29,1,"")</f>
        <v>1</v>
      </c>
      <c r="J28" s="603">
        <f>IF(J29&gt;K29,1,"")</f>
        <v>1</v>
      </c>
      <c r="K28" s="604">
        <f>IF(K29&gt;J29,1,"")</f>
      </c>
      <c r="L28" s="468">
        <f>IF(L29&gt;M29,1,"")</f>
      </c>
      <c r="M28" s="469">
        <f>IF(M29&gt;L29,1,"")</f>
        <v>1</v>
      </c>
      <c r="N28" s="696">
        <f>IF(N29&gt;O29,1,"")</f>
      </c>
      <c r="O28" s="697">
        <f>IF(O29&gt;N29,1,"")</f>
      </c>
      <c r="P28" s="603">
        <f>IF(P29&gt;Q29,1,"")</f>
        <v>1</v>
      </c>
      <c r="Q28" s="683">
        <f>IF(Q29&gt;P29,1,"")</f>
      </c>
      <c r="R28" s="595">
        <f>IF(R29&gt;S29,1,"")</f>
      </c>
      <c r="S28" s="600">
        <f>IF(S29&gt;R29,1,"")</f>
      </c>
      <c r="T28" s="603">
        <f>IF(T29&gt;U29,1,"")</f>
      </c>
      <c r="U28" s="604">
        <f>IF(U29&gt;T29,1,"")</f>
      </c>
      <c r="V28" s="759">
        <f>SUM(F28:U28)</f>
        <v>5</v>
      </c>
      <c r="W28" s="760"/>
      <c r="X28" s="439">
        <f>SUM(F28,H28,J28,L28,N28,P28,R28,T28)</f>
        <v>3</v>
      </c>
      <c r="Y28" s="449">
        <f>SUM(G28,I28,K28,M28,O28,Q28,S28,U28)</f>
        <v>2</v>
      </c>
      <c r="Z28" s="450"/>
      <c r="AA28" s="471"/>
      <c r="AB28" s="753"/>
    </row>
    <row r="29" spans="3:28" ht="13.5">
      <c r="C29" s="417"/>
      <c r="D29" s="418"/>
      <c r="E29" s="419"/>
      <c r="F29" s="467">
        <f>IF((N21+O21)&gt;7,O21,"")</f>
        <v>9</v>
      </c>
      <c r="G29" s="470">
        <f>IF((N21+O21)&gt;7,N21,"")</f>
        <v>7</v>
      </c>
      <c r="H29" s="702">
        <f>IF((N23+O23)&gt;7,O23,"")</f>
        <v>5</v>
      </c>
      <c r="I29" s="703">
        <f>IF((N23+O23)&gt;7,N23,"")</f>
        <v>8</v>
      </c>
      <c r="J29" s="599">
        <f>IF((N25+O25)&gt;7,O25,"")</f>
        <v>8</v>
      </c>
      <c r="K29" s="602">
        <f>IF((N25+O25)&gt;7,N25,"")</f>
        <v>3</v>
      </c>
      <c r="L29" s="467">
        <f>IF((N27+O27)&gt;7,O27,"")</f>
        <v>6</v>
      </c>
      <c r="M29" s="470">
        <f>IF((N27+O27)&gt;7,N27,"")</f>
        <v>8</v>
      </c>
      <c r="N29" s="698"/>
      <c r="O29" s="699"/>
      <c r="P29" s="599">
        <v>8</v>
      </c>
      <c r="Q29" s="599">
        <v>5</v>
      </c>
      <c r="R29" s="599"/>
      <c r="S29" s="599"/>
      <c r="T29" s="599"/>
      <c r="U29" s="602"/>
      <c r="V29" s="761"/>
      <c r="W29" s="762"/>
      <c r="X29" s="440">
        <f>F29+H29+J29+P29+R29+T29+L29</f>
        <v>36</v>
      </c>
      <c r="Y29" s="451">
        <f>SUM(F29:U29)</f>
        <v>67</v>
      </c>
      <c r="Z29" s="452">
        <v>2</v>
      </c>
      <c r="AA29" s="471"/>
      <c r="AB29" s="753"/>
    </row>
    <row r="30" spans="1:27" ht="13.5">
      <c r="A30" s="457">
        <v>6</v>
      </c>
      <c r="B30" s="403" t="s">
        <v>81</v>
      </c>
      <c r="C30" s="408" t="s">
        <v>370</v>
      </c>
      <c r="D30" s="409" t="s">
        <v>371</v>
      </c>
      <c r="E30" s="410" t="s">
        <v>357</v>
      </c>
      <c r="F30" s="603">
        <f>IF(F31&gt;G31,1,"")</f>
      </c>
      <c r="G30" s="604">
        <f>IF(G31&gt;F31,1,"")</f>
        <v>1</v>
      </c>
      <c r="H30" s="468">
        <f>IF(H31&gt;I31,1,"")</f>
      </c>
      <c r="I30" s="469">
        <f>IF(I31&gt;H31,1,"")</f>
        <v>1</v>
      </c>
      <c r="J30" s="593">
        <f>IF(J31&gt;K31,1,"")</f>
      </c>
      <c r="K30" s="594">
        <f>IF(K31&gt;J31,1,"")</f>
        <v>1</v>
      </c>
      <c r="L30" s="603">
        <f>IF(L31&gt;M31,1,"")</f>
      </c>
      <c r="M30" s="604">
        <f>IF(M31&gt;L31,1,"")</f>
        <v>1</v>
      </c>
      <c r="N30" s="603">
        <f>IF(N31&gt;O31,1,"")</f>
      </c>
      <c r="O30" s="604">
        <f>IF(O31&gt;N31,1,"")</f>
        <v>1</v>
      </c>
      <c r="P30" s="591"/>
      <c r="Q30" s="592"/>
      <c r="R30" s="595">
        <f>IF(R31&gt;S31,1,"")</f>
      </c>
      <c r="S30" s="600">
        <f>IF(S31&gt;R31,1,"")</f>
      </c>
      <c r="T30" s="593"/>
      <c r="U30" s="594">
        <f>IF(U31&gt;T31,1,"")</f>
      </c>
      <c r="V30" s="759">
        <f>SUM(F30:U30)</f>
        <v>5</v>
      </c>
      <c r="W30" s="760"/>
      <c r="X30" s="439">
        <f>SUM(F30,H30,J30,L30,N30,P30,R30,T30)</f>
        <v>0</v>
      </c>
      <c r="Y30" s="449">
        <f>SUM(G30,I30,K30,M30,O30,Q30,S30,U30)</f>
        <v>5</v>
      </c>
      <c r="Z30" s="450"/>
      <c r="AA30" s="471"/>
    </row>
    <row r="31" spans="3:27" ht="13.5">
      <c r="C31" s="408"/>
      <c r="D31" s="462"/>
      <c r="E31" s="463"/>
      <c r="F31" s="599">
        <f>IF((P21+Q21)&gt;7,Q21,"")</f>
        <v>4</v>
      </c>
      <c r="G31" s="602">
        <f>IF((P21+Q21)&gt;7,P21,"")</f>
        <v>8</v>
      </c>
      <c r="H31" s="467">
        <f>IF((P23+Q23)&gt;7,Q23,"")</f>
        <v>0</v>
      </c>
      <c r="I31" s="470">
        <f>IF((P23+Q23)&gt;7,P23,"")</f>
        <v>8</v>
      </c>
      <c r="J31" s="609">
        <f>IF((P25+Q25)&gt;7,Q25,"")</f>
        <v>1</v>
      </c>
      <c r="K31" s="610">
        <f>IF((P25+Q25)&gt;7,P25,"")</f>
        <v>8</v>
      </c>
      <c r="L31" s="599">
        <f>IF((P27+Q27)&gt;7,Q27,"")</f>
        <v>3</v>
      </c>
      <c r="M31" s="602">
        <f>IF((P27+Q27)&gt;7,P27,"")</f>
        <v>8</v>
      </c>
      <c r="N31" s="599">
        <f>IF((P29+Q29)&gt;7,Q29,"")</f>
        <v>5</v>
      </c>
      <c r="O31" s="602">
        <f>IF((P29+Q29)&gt;7,P29,"")</f>
        <v>8</v>
      </c>
      <c r="P31" s="679"/>
      <c r="Q31" s="680"/>
      <c r="R31" s="609"/>
      <c r="S31" s="610"/>
      <c r="T31" s="612"/>
      <c r="U31" s="613"/>
      <c r="V31" s="761"/>
      <c r="W31" s="762"/>
      <c r="X31" s="440">
        <f>F31+H31+J31+N31+R31+T31+L31</f>
        <v>13</v>
      </c>
      <c r="Y31" s="451">
        <f>SUM(F31:U31)</f>
        <v>53</v>
      </c>
      <c r="Z31" s="452">
        <v>6</v>
      </c>
      <c r="AA31" s="471"/>
    </row>
    <row r="32" spans="1:27" ht="13.5" customHeight="1">
      <c r="A32" s="457">
        <v>7</v>
      </c>
      <c r="B32" s="403"/>
      <c r="C32" s="564"/>
      <c r="D32" s="527"/>
      <c r="E32" s="565"/>
      <c r="F32" s="603">
        <f>IF(F33&gt;G33,1,"")</f>
      </c>
      <c r="G32" s="604">
        <f>IF(G33&gt;F33,1,"")</f>
      </c>
      <c r="H32" s="603">
        <f>IF(H33&gt;I33,1,"")</f>
      </c>
      <c r="I32" s="604">
        <f>IF(I33&gt;H33,1,"")</f>
      </c>
      <c r="J32" s="603">
        <f>IF(J33&gt;K33,1,"")</f>
      </c>
      <c r="K32" s="604">
        <f>IF(K33&gt;J33,1,"")</f>
      </c>
      <c r="L32" s="593">
        <f>IF(L33&gt;M33,1,"")</f>
      </c>
      <c r="M32" s="594">
        <f>IF(M33&gt;L33,1,"")</f>
      </c>
      <c r="N32" s="593">
        <f>IF(N33&gt;O33,1,"")</f>
      </c>
      <c r="O32" s="594">
        <f>IF(O33&gt;N33,1,"")</f>
      </c>
      <c r="P32" s="603">
        <f>IF(P33&gt;Q33,1,"")</f>
      </c>
      <c r="Q32" s="604">
        <f>IF(Q33&gt;P33,1,"")</f>
      </c>
      <c r="R32" s="605">
        <f>IF(R33&gt;S33,1,"")</f>
      </c>
      <c r="S32" s="611">
        <f>IF(S33&gt;R33,1,"")</f>
      </c>
      <c r="T32" s="593">
        <f>IF(T33&gt;U33,1,"")</f>
      </c>
      <c r="U32" s="594">
        <f>IF(U33&gt;T33,1,"")</f>
      </c>
      <c r="V32" s="763">
        <f>SUM(F32:U32)</f>
        <v>0</v>
      </c>
      <c r="W32" s="764"/>
      <c r="X32" s="439">
        <f>SUM(F32,H32,J32,L32,N32,P32,R32,T32)</f>
        <v>0</v>
      </c>
      <c r="Y32" s="449">
        <f>SUM(G32,I32,K32,M32,O32,Q32,S32,U32)</f>
        <v>0</v>
      </c>
      <c r="Z32" s="450" t="e">
        <f>X33/Y33</f>
        <v>#VALUE!</v>
      </c>
      <c r="AA32" s="471"/>
    </row>
    <row r="33" spans="3:27" ht="14.25" customHeight="1">
      <c r="C33" s="618"/>
      <c r="D33" s="619"/>
      <c r="E33" s="620"/>
      <c r="F33" s="599">
        <f>IF((R21+S21)&gt;7,S21,"")</f>
      </c>
      <c r="G33" s="602">
        <f>IF((R21+S21)&gt;7,R21,"")</f>
      </c>
      <c r="H33" s="599">
        <f>IF((R23+S23)&gt;7,S23,"")</f>
      </c>
      <c r="I33" s="602">
        <f>IF((R23+S23)&gt;7,R23,"")</f>
      </c>
      <c r="J33" s="599">
        <f>IF((R25+S25)&gt;7,S25,"")</f>
      </c>
      <c r="K33" s="602">
        <f>IF((R25+S25)&gt;7,R25,"")</f>
      </c>
      <c r="L33" s="612">
        <f>IF((R27+S27)&gt;7,S27,"")</f>
      </c>
      <c r="M33" s="613">
        <f>IF((R27+S27)&gt;7,R27,"")</f>
      </c>
      <c r="N33" s="599">
        <f>IF((R29+S29)&gt;7,S29,"")</f>
      </c>
      <c r="O33" s="602">
        <f>IF((R29+S29)&gt;7,R29,"")</f>
      </c>
      <c r="P33" s="599">
        <f>IF((R31+S31)&gt;7,S31,"")</f>
      </c>
      <c r="Q33" s="602">
        <f>IF((R31+S31)&gt;7,R31,"")</f>
      </c>
      <c r="R33" s="607"/>
      <c r="S33" s="608"/>
      <c r="T33" s="612"/>
      <c r="U33" s="621"/>
      <c r="V33" s="765"/>
      <c r="W33" s="766"/>
      <c r="X33" s="440" t="e">
        <f>F33+H33+J33+N33+P33+T33+L33</f>
        <v>#VALUE!</v>
      </c>
      <c r="Y33" s="451">
        <f>SUM(F33:U33)</f>
        <v>0</v>
      </c>
      <c r="Z33" s="452"/>
      <c r="AA33" s="471"/>
    </row>
    <row r="34" spans="4:26" ht="19.5" customHeight="1">
      <c r="D34" s="391" t="s">
        <v>73</v>
      </c>
      <c r="J34" s="390"/>
      <c r="K34" s="390"/>
      <c r="V34" s="635"/>
      <c r="W34" s="635"/>
      <c r="X34" s="635"/>
      <c r="Y34" s="635"/>
      <c r="Z34" s="635"/>
    </row>
    <row r="35" spans="1:26" ht="14.25">
      <c r="A35" s="590" t="s">
        <v>82</v>
      </c>
      <c r="B35" s="351"/>
      <c r="C35" s="351"/>
      <c r="D35" s="351"/>
      <c r="F35" s="413"/>
      <c r="V35" s="635"/>
      <c r="W35" s="635"/>
      <c r="X35" s="635"/>
      <c r="Y35" s="635"/>
      <c r="Z35" s="635"/>
    </row>
    <row r="36" spans="3:26" ht="14.25" thickBot="1">
      <c r="C36" s="423" t="s">
        <v>61</v>
      </c>
      <c r="D36" s="424"/>
      <c r="E36" s="425" t="s">
        <v>62</v>
      </c>
      <c r="F36" s="399" t="str">
        <f>C37</f>
        <v>宮嶋</v>
      </c>
      <c r="G36" s="400"/>
      <c r="H36" s="401" t="str">
        <f>C39</f>
        <v>山崎 </v>
      </c>
      <c r="I36" s="400"/>
      <c r="J36" s="401" t="str">
        <f>C41</f>
        <v>片岡</v>
      </c>
      <c r="K36" s="400"/>
      <c r="L36" s="401" t="str">
        <f>C43</f>
        <v>國本</v>
      </c>
      <c r="M36" s="400"/>
      <c r="N36" s="401" t="str">
        <f>C45</f>
        <v>稲岡</v>
      </c>
      <c r="O36" s="400"/>
      <c r="P36" s="401">
        <f>C47</f>
        <v>0</v>
      </c>
      <c r="Q36" s="400"/>
      <c r="R36" s="401">
        <f>C49</f>
        <v>0</v>
      </c>
      <c r="S36" s="400"/>
      <c r="T36" s="399" t="e">
        <f>IF(#REF!=0,"",#REF!)</f>
        <v>#REF!</v>
      </c>
      <c r="U36" s="400"/>
      <c r="V36" s="636" t="s">
        <v>63</v>
      </c>
      <c r="W36" s="637"/>
      <c r="X36" s="638" t="s">
        <v>64</v>
      </c>
      <c r="Y36" s="636"/>
      <c r="Z36" s="639"/>
    </row>
    <row r="37" spans="1:26" ht="14.25" customHeight="1">
      <c r="A37" s="457">
        <v>1</v>
      </c>
      <c r="B37" s="403" t="s">
        <v>79</v>
      </c>
      <c r="C37" s="537" t="s">
        <v>890</v>
      </c>
      <c r="D37" s="538" t="s">
        <v>891</v>
      </c>
      <c r="E37" s="539" t="s">
        <v>832</v>
      </c>
      <c r="F37" s="616"/>
      <c r="G37" s="617">
        <f>IF(G38&gt;F38,1,"")</f>
      </c>
      <c r="H37" s="518">
        <f>IF(H38&gt;I38,1,"")</f>
      </c>
      <c r="I37" s="519">
        <f>IF(I38&gt;H38,1,"")</f>
        <v>1</v>
      </c>
      <c r="J37" s="518">
        <f>IF(J38&gt;K38,1,"")</f>
      </c>
      <c r="K37" s="519">
        <f>IF(K38&gt;J38,1,"")</f>
        <v>1</v>
      </c>
      <c r="L37" s="686">
        <f>IF(L38&gt;M38,1,"")</f>
        <v>1</v>
      </c>
      <c r="M37" s="687">
        <f>IF(M38&gt;L38,1,"")</f>
      </c>
      <c r="N37" s="705">
        <f>IF(N38&gt;O38,1,"")</f>
        <v>1</v>
      </c>
      <c r="O37" s="711">
        <f>IF(O38&gt;N38,1,"")</f>
      </c>
      <c r="P37" s="593">
        <f>IF(P38&gt;Q38,1,"")</f>
      </c>
      <c r="Q37" s="594">
        <f>IF(Q38&gt;P38,1,"")</f>
      </c>
      <c r="R37" s="593">
        <f>IF(R38&gt;S38,1,"")</f>
      </c>
      <c r="S37" s="594">
        <f>IF(S38&gt;R38,1,"")</f>
      </c>
      <c r="T37" s="390">
        <f>IF(T38&gt;U38,1,"")</f>
      </c>
      <c r="U37" s="435">
        <f>IF(U38&gt;T38,1,"")</f>
      </c>
      <c r="V37" s="759">
        <f>SUM(F37:U37)</f>
        <v>4</v>
      </c>
      <c r="W37" s="760"/>
      <c r="X37" s="439">
        <f>SUM(F37,H37,J37,L37,N37,P37,R37,T37)</f>
        <v>2</v>
      </c>
      <c r="Y37" s="449">
        <f>SUM(G37,I37,K37,M37,O37,Q37,S37,U37)</f>
        <v>2</v>
      </c>
      <c r="Z37" s="450">
        <f>X38/Y38</f>
        <v>0.4888888888888889</v>
      </c>
    </row>
    <row r="38" spans="3:26" ht="14.25" customHeight="1" thickBot="1">
      <c r="C38" s="411"/>
      <c r="D38" s="412"/>
      <c r="E38" s="407"/>
      <c r="F38" s="720"/>
      <c r="G38" s="721"/>
      <c r="H38" s="467">
        <v>0</v>
      </c>
      <c r="I38" s="467">
        <v>8</v>
      </c>
      <c r="J38" s="467">
        <v>6</v>
      </c>
      <c r="K38" s="467">
        <v>8</v>
      </c>
      <c r="L38" s="599">
        <v>8</v>
      </c>
      <c r="M38" s="599">
        <v>4</v>
      </c>
      <c r="N38" s="467">
        <v>8</v>
      </c>
      <c r="O38" s="467">
        <v>3</v>
      </c>
      <c r="P38" s="599"/>
      <c r="Q38" s="599"/>
      <c r="R38" s="599"/>
      <c r="S38" s="599"/>
      <c r="T38" s="433"/>
      <c r="U38" s="434"/>
      <c r="V38" s="761"/>
      <c r="W38" s="762"/>
      <c r="X38" s="440">
        <f>F38+H38+J38+L38+N38+P38+R38+T38</f>
        <v>22</v>
      </c>
      <c r="Y38" s="451">
        <f>SUM(G38:U38)</f>
        <v>45</v>
      </c>
      <c r="Z38" s="452">
        <v>3</v>
      </c>
    </row>
    <row r="39" spans="1:26" ht="13.5">
      <c r="A39" s="457">
        <v>2</v>
      </c>
      <c r="B39" s="403" t="s">
        <v>71</v>
      </c>
      <c r="C39" s="732" t="s">
        <v>628</v>
      </c>
      <c r="D39" s="733" t="s">
        <v>629</v>
      </c>
      <c r="E39" s="734" t="s">
        <v>605</v>
      </c>
      <c r="F39" s="686">
        <f>IF(F40&gt;G40,1,"")</f>
        <v>1</v>
      </c>
      <c r="G39" s="687">
        <f>IF(G40&gt;F40,1,"")</f>
      </c>
      <c r="H39" s="677"/>
      <c r="I39" s="678"/>
      <c r="J39" s="686">
        <f>IF(J40&gt;K40,1,"")</f>
        <v>1</v>
      </c>
      <c r="K39" s="600">
        <f>IF(K40&gt;J40,1,"")</f>
      </c>
      <c r="L39" s="593">
        <f>IF(L40&gt;M40,1,"")</f>
        <v>1</v>
      </c>
      <c r="M39" s="601">
        <f>IF(M40&gt;L40,1,"")</f>
      </c>
      <c r="N39" s="593">
        <f>IF(N40&gt;O40,1,"")</f>
      </c>
      <c r="O39" s="601">
        <f>IF(O40&gt;N40,1,"")</f>
        <v>1</v>
      </c>
      <c r="P39" s="686">
        <f>IF(P40&gt;Q40,1,"")</f>
      </c>
      <c r="Q39" s="600">
        <f>IF(Q40&gt;P40,1,"")</f>
      </c>
      <c r="R39" s="593">
        <f>IF(R40&gt;S40,1,"")</f>
      </c>
      <c r="S39" s="601">
        <f>IF(S40&gt;R40,1,"")</f>
      </c>
      <c r="T39" s="593">
        <f>IF(T40&gt;U40,1,"")</f>
      </c>
      <c r="U39" s="601">
        <f>IF(U40&gt;T40,1,"")</f>
      </c>
      <c r="V39" s="759">
        <f>SUM(F39:U39)</f>
        <v>4</v>
      </c>
      <c r="W39" s="760"/>
      <c r="X39" s="714">
        <f>SUM(F39,H39,J39,L39,N39,P39,R39,T39)</f>
        <v>3</v>
      </c>
      <c r="Y39" s="715">
        <f>SUM(G39,I39,K39,M39,O39,Q39,S39,U39)</f>
        <v>1</v>
      </c>
      <c r="Z39" s="716">
        <f>X40/Y40</f>
        <v>0.6511627906976745</v>
      </c>
    </row>
    <row r="40" spans="3:26" ht="14.25" thickBot="1">
      <c r="C40" s="735"/>
      <c r="D40" s="736"/>
      <c r="E40" s="624"/>
      <c r="F40" s="599">
        <f>IF((H38+I38)&gt;7,I38,"")</f>
        <v>8</v>
      </c>
      <c r="G40" s="602">
        <f>IF((H38+I38)&gt;7,H38,"")</f>
        <v>0</v>
      </c>
      <c r="H40" s="679"/>
      <c r="I40" s="680"/>
      <c r="J40" s="599">
        <v>8</v>
      </c>
      <c r="K40" s="599">
        <v>0</v>
      </c>
      <c r="L40" s="599">
        <v>9</v>
      </c>
      <c r="M40" s="599">
        <v>7</v>
      </c>
      <c r="N40" s="599">
        <v>3</v>
      </c>
      <c r="O40" s="599">
        <v>8</v>
      </c>
      <c r="P40" s="599"/>
      <c r="Q40" s="599"/>
      <c r="R40" s="599"/>
      <c r="S40" s="599"/>
      <c r="T40" s="609"/>
      <c r="U40" s="610"/>
      <c r="V40" s="761"/>
      <c r="W40" s="762"/>
      <c r="X40" s="717">
        <f>F40+H40+J40+L40+N40+P40+R40+T40</f>
        <v>28</v>
      </c>
      <c r="Y40" s="718">
        <f>SUM(F40:U40)</f>
        <v>43</v>
      </c>
      <c r="Z40" s="737">
        <v>1</v>
      </c>
    </row>
    <row r="41" spans="1:26" ht="14.25" thickBot="1">
      <c r="A41" s="457">
        <v>3</v>
      </c>
      <c r="B41" s="403" t="s">
        <v>2430</v>
      </c>
      <c r="C41" s="537" t="str">
        <f>VLOOKUP(B41,'[1]1'!$A$1:$D$543,2,FALSE)</f>
        <v>片岡</v>
      </c>
      <c r="D41" s="538" t="str">
        <f>VLOOKUP(B41,'[1]1'!$A$1:$D$543,3,FALSE)</f>
        <v>一寿</v>
      </c>
      <c r="E41" s="539" t="str">
        <f>VLOOKUP(B41,'[1]1'!$A$1:$H$543,8,FALSE)</f>
        <v>うさぎとかめの集い</v>
      </c>
      <c r="F41" s="468">
        <f>IF(F42&gt;G42,1,"")</f>
        <v>1</v>
      </c>
      <c r="G41" s="469">
        <f>IF(G42&gt;F42,1,"")</f>
      </c>
      <c r="H41" s="468">
        <f>IF(H42&gt;I42,1,"")</f>
      </c>
      <c r="I41" s="469">
        <f>IF(I42&gt;H42,1,"")</f>
        <v>1</v>
      </c>
      <c r="J41" s="696">
        <f>IF(J42&gt;K42,1,"")</f>
      </c>
      <c r="K41" s="710">
        <f>IF(K42&gt;J42,1,"")</f>
      </c>
      <c r="L41" s="593">
        <f>IF(L42&gt;M42,1,"")</f>
        <v>1</v>
      </c>
      <c r="M41" s="601">
        <f>IF(M42&gt;L42,1,"")</f>
      </c>
      <c r="N41" s="705">
        <f>IF(N42&gt;O42,1,"")</f>
      </c>
      <c r="O41" s="467">
        <v>1</v>
      </c>
      <c r="P41" s="686">
        <f>IF(P42&gt;Q42,1,"")</f>
      </c>
      <c r="Q41" s="600">
        <f>IF(Q42&gt;P42,1,"")</f>
      </c>
      <c r="R41" s="686">
        <f>IF(R42&gt;S42,1,"")</f>
      </c>
      <c r="S41" s="600">
        <f>IF(S42&gt;R42,1,"")</f>
      </c>
      <c r="T41" s="390">
        <f>IF(T42&gt;U42,1,"")</f>
      </c>
      <c r="U41" s="435">
        <f>IF(U42&gt;T42,1,"")</f>
      </c>
      <c r="V41" s="759">
        <f>SUM(F41:U41)</f>
        <v>4</v>
      </c>
      <c r="W41" s="760"/>
      <c r="X41" s="439">
        <f>SUM(F41,H41,J41,L41,N41,P41,R41,T41)</f>
        <v>2</v>
      </c>
      <c r="Y41" s="449">
        <f>SUM(G41,I41,K41,M41,O41,Q41,S41,U41)</f>
        <v>2</v>
      </c>
      <c r="Z41" s="450">
        <f>X42/Y42</f>
        <v>0.45652173913043476</v>
      </c>
    </row>
    <row r="42" spans="3:26" ht="14.25" thickBot="1">
      <c r="C42" s="405"/>
      <c r="D42" s="406"/>
      <c r="E42" s="407"/>
      <c r="F42" s="467">
        <f>IF((J38+K38)&gt;7,K38,"")</f>
        <v>8</v>
      </c>
      <c r="G42" s="470">
        <f>IF((J38+K38)&gt;7,J38,"")</f>
        <v>6</v>
      </c>
      <c r="H42" s="467">
        <f>IF((J40+K40)&gt;7,K40,"")</f>
        <v>0</v>
      </c>
      <c r="I42" s="470">
        <f>IF((J40+K40)&gt;7,J40,"")</f>
        <v>8</v>
      </c>
      <c r="J42" s="698"/>
      <c r="K42" s="699"/>
      <c r="L42" s="599">
        <v>8</v>
      </c>
      <c r="M42" s="599">
        <v>3</v>
      </c>
      <c r="N42" s="467">
        <v>5</v>
      </c>
      <c r="O42" s="467">
        <v>8</v>
      </c>
      <c r="P42" s="599"/>
      <c r="Q42" s="599"/>
      <c r="R42" s="599"/>
      <c r="S42" s="599"/>
      <c r="T42" s="433"/>
      <c r="U42" s="434"/>
      <c r="V42" s="761"/>
      <c r="W42" s="762"/>
      <c r="X42" s="440">
        <f>F42+H42+J42+L42+N42+P42+R42+T42</f>
        <v>21</v>
      </c>
      <c r="Y42" s="451">
        <f>SUM(F42:U42)</f>
        <v>46</v>
      </c>
      <c r="Z42" s="452">
        <v>4</v>
      </c>
    </row>
    <row r="43" spans="1:28" ht="13.5">
      <c r="A43" s="457">
        <v>4</v>
      </c>
      <c r="B43" s="403"/>
      <c r="C43" s="537" t="s">
        <v>88</v>
      </c>
      <c r="D43" s="538" t="s">
        <v>89</v>
      </c>
      <c r="E43" s="539" t="s">
        <v>90</v>
      </c>
      <c r="F43" s="593">
        <f>IF(F44&gt;G44,1,"")</f>
      </c>
      <c r="G43" s="594">
        <f>IF(G44&gt;F44,1,"")</f>
        <v>1</v>
      </c>
      <c r="H43" s="603">
        <f>IF(H44&gt;I44,1,"")</f>
      </c>
      <c r="I43" s="604">
        <f>IF(I44&gt;H44,1,"")</f>
        <v>1</v>
      </c>
      <c r="J43" s="593">
        <f>IF(J44&gt;K44,1,"")</f>
      </c>
      <c r="K43" s="594">
        <f>IF(K44&gt;J44,1,"")</f>
        <v>1</v>
      </c>
      <c r="L43" s="616"/>
      <c r="M43" s="695"/>
      <c r="N43" s="518">
        <f>IF(N44&gt;O44,1,"")</f>
        <v>1</v>
      </c>
      <c r="O43" s="522">
        <f>IF(O44&gt;N44,1,"")</f>
      </c>
      <c r="P43" s="686">
        <f>IF(P44&gt;Q44,1,"")</f>
      </c>
      <c r="Q43" s="600">
        <f>IF(Q44&gt;P44,1,"")</f>
      </c>
      <c r="R43" s="686">
        <f>IF(R44&gt;S44,1,"")</f>
      </c>
      <c r="S43" s="600">
        <f>IF(S44&gt;R44,1,"")</f>
      </c>
      <c r="T43" s="390">
        <f>IF(T44&gt;U44,1,"")</f>
      </c>
      <c r="U43" s="435">
        <f>IF(U44&gt;T44,1,"")</f>
      </c>
      <c r="V43" s="759">
        <f>SUM(F43:U43)</f>
        <v>4</v>
      </c>
      <c r="W43" s="760"/>
      <c r="X43" s="439">
        <f>SUM(F43,H43,J43,L43,N43,P43,R43,T43)</f>
        <v>1</v>
      </c>
      <c r="Y43" s="449">
        <f>SUM(G43,I43,K43,M43,O43,Q43,S43,U43)</f>
        <v>3</v>
      </c>
      <c r="Z43" s="450">
        <f>X44/Y44</f>
        <v>0.41509433962264153</v>
      </c>
      <c r="AB43" s="752"/>
    </row>
    <row r="44" spans="3:28" ht="14.25" thickBot="1">
      <c r="C44" s="411"/>
      <c r="D44" s="412"/>
      <c r="E44" s="407"/>
      <c r="F44" s="609">
        <f>IF((L38+M38)&gt;7,M38,"")</f>
        <v>4</v>
      </c>
      <c r="G44" s="610">
        <f>IF((L38+M38)&gt;7,L38,"")</f>
        <v>8</v>
      </c>
      <c r="H44" s="599">
        <f>IF((L40+M40)&gt;7,M40,"")</f>
        <v>7</v>
      </c>
      <c r="I44" s="602">
        <f>IF((L40+M40)&gt;7,L40,"")</f>
        <v>9</v>
      </c>
      <c r="J44" s="609">
        <f>IF((L42+M42)&gt;7,M42,"")</f>
        <v>3</v>
      </c>
      <c r="K44" s="610">
        <f>IF((L42+M42)&gt;7,L42,"")</f>
        <v>8</v>
      </c>
      <c r="L44" s="614"/>
      <c r="M44" s="615"/>
      <c r="N44" s="467">
        <v>8</v>
      </c>
      <c r="O44" s="467">
        <v>6</v>
      </c>
      <c r="P44" s="599"/>
      <c r="Q44" s="599"/>
      <c r="R44" s="599"/>
      <c r="S44" s="599"/>
      <c r="T44" s="523"/>
      <c r="U44" s="524"/>
      <c r="V44" s="761"/>
      <c r="W44" s="762"/>
      <c r="X44" s="440">
        <f>F44+H44+J44+L44+N44+P44+R44+T44</f>
        <v>22</v>
      </c>
      <c r="Y44" s="451">
        <f>SUM(F44:U44)</f>
        <v>53</v>
      </c>
      <c r="Z44" s="452">
        <v>5</v>
      </c>
      <c r="AB44" s="752"/>
    </row>
    <row r="45" spans="1:28" ht="13.5">
      <c r="A45" s="457">
        <v>5</v>
      </c>
      <c r="B45" s="403" t="s">
        <v>828</v>
      </c>
      <c r="C45" s="537" t="s">
        <v>829</v>
      </c>
      <c r="D45" s="538" t="s">
        <v>830</v>
      </c>
      <c r="E45" s="539" t="s">
        <v>832</v>
      </c>
      <c r="F45" s="468">
        <f>IF(F46&gt;G46,1,"")</f>
      </c>
      <c r="G45" s="469">
        <f>IF(G46&gt;F46,1,"")</f>
        <v>1</v>
      </c>
      <c r="H45" s="518">
        <f>IF(H46&gt;I46,1,"")</f>
        <v>1</v>
      </c>
      <c r="I45" s="519">
        <f>IF(I46&gt;H46,1,"")</f>
      </c>
      <c r="J45" s="468">
        <f>IF(J46&gt;K46,1,"")</f>
        <v>1</v>
      </c>
      <c r="K45" s="469">
        <f>IF(K46&gt;J46,1,"")</f>
      </c>
      <c r="L45" s="468">
        <f>IF(L46&gt;M46,1,"")</f>
      </c>
      <c r="M45" s="469">
        <f>IF(M46&gt;L46,1,"")</f>
        <v>1</v>
      </c>
      <c r="N45" s="696">
        <f>IF(N46&gt;O46,1,"")</f>
      </c>
      <c r="O45" s="697">
        <f>IF(O46&gt;N46,1,"")</f>
      </c>
      <c r="P45" s="603">
        <f>IF(P46&gt;Q46,1,"")</f>
      </c>
      <c r="Q45" s="683">
        <f>IF(Q46&gt;P46,1,"")</f>
      </c>
      <c r="R45" s="686">
        <f>IF(R46&gt;S46,1,"")</f>
      </c>
      <c r="S45" s="600">
        <f>IF(S46&gt;R46,1,"")</f>
      </c>
      <c r="T45" s="420">
        <f>IF(T46&gt;U46,1,"")</f>
      </c>
      <c r="U45" s="421">
        <f>IF(U46&gt;T46,1,"")</f>
      </c>
      <c r="V45" s="759">
        <f>SUM(F45:U45)</f>
        <v>4</v>
      </c>
      <c r="W45" s="760"/>
      <c r="X45" s="439">
        <f>SUM(F45,H45,J45,L45,N45,P45,R45,T45)</f>
        <v>2</v>
      </c>
      <c r="Y45" s="449">
        <f>SUM(G45,I45,K45,M45,O45,Q45,S45,U45)</f>
        <v>2</v>
      </c>
      <c r="Z45" s="450">
        <f>X46/Y46</f>
        <v>0.5102040816326531</v>
      </c>
      <c r="AB45" s="754"/>
    </row>
    <row r="46" spans="3:28" ht="14.25" thickBot="1">
      <c r="C46" s="464"/>
      <c r="D46" s="465"/>
      <c r="E46" s="466"/>
      <c r="F46" s="467">
        <f>IF((N38+O38)&gt;7,O38,"")</f>
        <v>3</v>
      </c>
      <c r="G46" s="470">
        <f>IF((N38+O38)&gt;7,N38,"")</f>
        <v>8</v>
      </c>
      <c r="H46" s="520">
        <f>IF((N40+O40)&gt;7,O40,"")</f>
        <v>8</v>
      </c>
      <c r="I46" s="521">
        <f>IF((N40+O40)&gt;7,N40,"")</f>
        <v>3</v>
      </c>
      <c r="J46" s="467">
        <f>IF((N42+O42)&gt;7,O42,"")</f>
        <v>8</v>
      </c>
      <c r="K46" s="470">
        <f>IF((N42+O42)&gt;7,N42,"")</f>
        <v>5</v>
      </c>
      <c r="L46" s="467">
        <f>IF((N44+O44)&gt;7,O44,"")</f>
        <v>6</v>
      </c>
      <c r="M46" s="470">
        <f>IF((N44+O44)&gt;7,N44,"")</f>
        <v>8</v>
      </c>
      <c r="N46" s="698"/>
      <c r="O46" s="699"/>
      <c r="P46" s="599"/>
      <c r="Q46" s="599"/>
      <c r="R46" s="599"/>
      <c r="S46" s="599"/>
      <c r="T46" s="433"/>
      <c r="U46" s="434"/>
      <c r="V46" s="761"/>
      <c r="W46" s="762"/>
      <c r="X46" s="440">
        <f>F46+H46+J46+P46+R46+T46+L46</f>
        <v>25</v>
      </c>
      <c r="Y46" s="451">
        <f>SUM(F46:U46)</f>
        <v>49</v>
      </c>
      <c r="Z46" s="452">
        <v>2</v>
      </c>
      <c r="AB46" s="754"/>
    </row>
    <row r="47" spans="1:26" ht="13.5" customHeight="1">
      <c r="A47" s="457">
        <v>6</v>
      </c>
      <c r="B47" s="403"/>
      <c r="C47" s="408"/>
      <c r="D47" s="409"/>
      <c r="E47" s="410"/>
      <c r="F47" s="420">
        <f>IF(F48&gt;G48,1,"")</f>
      </c>
      <c r="G47" s="421">
        <f>IF(G48&gt;F48,1,"")</f>
      </c>
      <c r="H47" s="420">
        <f>IF(H48&gt;I48,1,"")</f>
      </c>
      <c r="I47" s="421">
        <f>IF(I48&gt;H48,1,"")</f>
      </c>
      <c r="J47" s="390">
        <f>IF(J48&gt;K48,1,"")</f>
      </c>
      <c r="K47" s="435">
        <f>IF(K48&gt;J48,1,"")</f>
      </c>
      <c r="L47" s="420">
        <f>IF(L48&gt;M48,1,"")</f>
      </c>
      <c r="M47" s="421">
        <f>IF(M48&gt;L48,1,"")</f>
      </c>
      <c r="N47" s="420">
        <f>IF(N48&gt;O48,1,"")</f>
      </c>
      <c r="O47" s="421">
        <f>IF(O48&gt;N48,1,"")</f>
      </c>
      <c r="P47" s="648"/>
      <c r="Q47" s="649"/>
      <c r="R47" s="652">
        <f>IF(R48&gt;S48,1,"")</f>
      </c>
      <c r="S47" s="654">
        <f>IF(S48&gt;R48,1,"")</f>
      </c>
      <c r="T47" s="390"/>
      <c r="U47" s="435">
        <f>IF(U48&gt;T48,1,"")</f>
      </c>
      <c r="V47" s="763">
        <f>SUM(F47:U47)</f>
        <v>0</v>
      </c>
      <c r="W47" s="764"/>
      <c r="X47" s="439">
        <f>SUM(F47,H47,J47,L47,N47,P47,R47,T47)</f>
        <v>0</v>
      </c>
      <c r="Y47" s="449">
        <f>SUM(G47,I47,K47,M47,O47,Q47,S47,U47)</f>
        <v>0</v>
      </c>
      <c r="Z47" s="450" t="e">
        <f>X48/Y48</f>
        <v>#VALUE!</v>
      </c>
    </row>
    <row r="48" spans="3:26" ht="15" customHeight="1" thickBot="1">
      <c r="C48" s="573"/>
      <c r="D48" s="574"/>
      <c r="E48" s="572"/>
      <c r="F48" s="433">
        <f>IF((P38+Q38)&gt;7,Q38,"")</f>
      </c>
      <c r="G48" s="434">
        <f>IF((P38+Q38)&gt;7,P38,"")</f>
      </c>
      <c r="H48" s="433">
        <f>IF((P40+Q40)&gt;7,Q40,"")</f>
      </c>
      <c r="I48" s="434">
        <f>IF((P40+Q40)&gt;7,P40,"")</f>
      </c>
      <c r="J48" s="523">
        <f>IF((P42+Q42)&gt;7,Q42,"")</f>
      </c>
      <c r="K48" s="524">
        <f>IF((P42+Q42)&gt;7,P42,"")</f>
      </c>
      <c r="L48" s="433">
        <f>IF((P44+Q44)&gt;7,Q44,"")</f>
      </c>
      <c r="M48" s="434">
        <f>IF((P44+Q44)&gt;7,P44,"")</f>
      </c>
      <c r="N48" s="433">
        <f>IF((P46+Q46)&gt;7,Q46,"")</f>
      </c>
      <c r="O48" s="434">
        <f>IF((P46+Q46)&gt;7,P46,"")</f>
      </c>
      <c r="P48" s="656"/>
      <c r="Q48" s="657"/>
      <c r="R48" s="523"/>
      <c r="S48" s="524"/>
      <c r="T48" s="436"/>
      <c r="U48" s="437"/>
      <c r="V48" s="765"/>
      <c r="W48" s="766"/>
      <c r="X48" s="440" t="e">
        <f>F48+H48+J48+N48+R48+T48+L48</f>
        <v>#VALUE!</v>
      </c>
      <c r="Y48" s="451">
        <f>SUM(F48:U48)</f>
        <v>0</v>
      </c>
      <c r="Z48" s="452"/>
    </row>
    <row r="49" spans="1:26" ht="13.5">
      <c r="A49" s="457">
        <v>7</v>
      </c>
      <c r="B49" s="403"/>
      <c r="C49" s="537"/>
      <c r="D49" s="538"/>
      <c r="E49" s="539"/>
      <c r="F49" s="468">
        <f>IF(F50&gt;G50,1,"")</f>
      </c>
      <c r="G49" s="469">
        <f>IF(G50&gt;F50,1,"")</f>
      </c>
      <c r="H49" s="468">
        <f>IF(H50&gt;I50,1,"")</f>
      </c>
      <c r="I49" s="469">
        <f>IF(I50&gt;H50,1,"")</f>
      </c>
      <c r="J49" s="468">
        <f>IF(J50&gt;K50,1,"")</f>
      </c>
      <c r="K49" s="469">
        <f>IF(K50&gt;J50,1,"")</f>
      </c>
      <c r="L49" s="518">
        <f>IF(L50&gt;M50,1,"")</f>
      </c>
      <c r="M49" s="519">
        <f>IF(M50&gt;L50,1,"")</f>
      </c>
      <c r="N49" s="518">
        <f>IF(N50&gt;O50,1,"")</f>
      </c>
      <c r="O49" s="519">
        <f>IF(O50&gt;N50,1,"")</f>
      </c>
      <c r="P49" s="468">
        <f>IF(P50&gt;Q50,1,"")</f>
      </c>
      <c r="Q49" s="469">
        <f>IF(Q50&gt;P50,1,"")</f>
      </c>
      <c r="R49" s="605">
        <f>IF(R50&gt;S50,1,"")</f>
      </c>
      <c r="S49" s="611">
        <f>IF(S50&gt;R50,1,"")</f>
      </c>
      <c r="T49" s="390">
        <f>IF(T50&gt;U50,1,"")</f>
      </c>
      <c r="U49" s="435">
        <f>IF(U50&gt;T50,1,"")</f>
      </c>
      <c r="V49" s="755"/>
      <c r="W49" s="756"/>
      <c r="X49" s="439">
        <f>SUM(F49,H49,J49,L49,N49,P49,R49,T49)</f>
        <v>0</v>
      </c>
      <c r="Y49" s="449">
        <f>SUM(G49,I49,K49,M49,O49,Q49,S49,U49)</f>
        <v>0</v>
      </c>
      <c r="Z49" s="450" t="e">
        <f>X50/Y50</f>
        <v>#VALUE!</v>
      </c>
    </row>
    <row r="50" spans="3:26" ht="15" customHeight="1">
      <c r="C50" s="405"/>
      <c r="D50" s="406"/>
      <c r="E50" s="407"/>
      <c r="F50" s="467">
        <f>IF((R38+S38)&gt;7,S38,"")</f>
      </c>
      <c r="G50" s="470">
        <f>IF((R38+S38)&gt;7,R38,"")</f>
      </c>
      <c r="H50" s="467">
        <f>IF((R40+S40)&gt;7,S40,"")</f>
      </c>
      <c r="I50" s="470">
        <f>IF((R40+S40)&gt;7,R40,"")</f>
      </c>
      <c r="J50" s="467">
        <f>IF((R42+S42)&gt;7,S42,"")</f>
      </c>
      <c r="K50" s="470">
        <f>IF((R42+S42)&gt;7,R42,"")</f>
      </c>
      <c r="L50" s="525">
        <f>IF((R44+S44)&gt;7,S44,"")</f>
      </c>
      <c r="M50" s="526">
        <f>IF((R44+S44)&gt;7,R44,"")</f>
      </c>
      <c r="N50" s="467">
        <f>IF((R46+S46)&gt;7,S46,"")</f>
      </c>
      <c r="O50" s="470">
        <f>IF((R46+S46)&gt;7,R46,"")</f>
      </c>
      <c r="P50" s="467">
        <f>IF((R48+S48)&gt;7,S48,"")</f>
      </c>
      <c r="Q50" s="470">
        <f>IF((R48+S48)&gt;7,R48,"")</f>
      </c>
      <c r="R50" s="607"/>
      <c r="S50" s="608"/>
      <c r="T50" s="436"/>
      <c r="U50" s="438"/>
      <c r="V50" s="757"/>
      <c r="W50" s="758"/>
      <c r="X50" s="440" t="e">
        <f>F50+H50+J50+N50+P50+T50+L50</f>
        <v>#VALUE!</v>
      </c>
      <c r="Y50" s="451">
        <f>SUM(F50:U50)</f>
        <v>0</v>
      </c>
      <c r="Z50" s="452"/>
    </row>
    <row r="51" ht="24.75" customHeight="1">
      <c r="D51" s="391" t="s">
        <v>73</v>
      </c>
    </row>
  </sheetData>
  <sheetProtection/>
  <mergeCells count="26">
    <mergeCell ref="V39:W40"/>
    <mergeCell ref="V3:W4"/>
    <mergeCell ref="V5:W6"/>
    <mergeCell ref="V7:W8"/>
    <mergeCell ref="V9:W10"/>
    <mergeCell ref="V20:W21"/>
    <mergeCell ref="V15:W16"/>
    <mergeCell ref="V11:W12"/>
    <mergeCell ref="V13:W14"/>
    <mergeCell ref="V32:W33"/>
    <mergeCell ref="V37:W38"/>
    <mergeCell ref="V26:W27"/>
    <mergeCell ref="V28:W29"/>
    <mergeCell ref="V22:W23"/>
    <mergeCell ref="V24:W25"/>
    <mergeCell ref="V30:W31"/>
    <mergeCell ref="AB11:AB12"/>
    <mergeCell ref="AB24:AB25"/>
    <mergeCell ref="AB28:AB29"/>
    <mergeCell ref="AB43:AB44"/>
    <mergeCell ref="AB45:AB46"/>
    <mergeCell ref="V49:W50"/>
    <mergeCell ref="V41:W42"/>
    <mergeCell ref="V43:W44"/>
    <mergeCell ref="V45:W46"/>
    <mergeCell ref="V47:W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1">
      <selection activeCell="A35" sqref="A35"/>
    </sheetView>
  </sheetViews>
  <sheetFormatPr defaultColWidth="1.875" defaultRowHeight="13.5"/>
  <cols>
    <col min="1" max="1" width="2.50390625" style="390" bestFit="1" customWidth="1"/>
    <col min="2" max="2" width="4.75390625" style="390" customWidth="1"/>
    <col min="3" max="3" width="6.75390625" style="390" customWidth="1"/>
    <col min="4" max="4" width="6.50390625" style="390" customWidth="1"/>
    <col min="5" max="5" width="16.625" style="390" customWidth="1"/>
    <col min="6" max="6" width="3.25390625" style="390" customWidth="1"/>
    <col min="7" max="7" width="3.625" style="390" customWidth="1"/>
    <col min="8" max="14" width="3.25390625" style="390" customWidth="1"/>
    <col min="15" max="15" width="3.875" style="390" customWidth="1"/>
    <col min="16" max="16" width="3.25390625" style="390" customWidth="1"/>
    <col min="17" max="17" width="3.375" style="390" customWidth="1"/>
    <col min="18" max="21" width="3.25390625" style="390" customWidth="1"/>
    <col min="22" max="22" width="4.75390625" style="391" customWidth="1"/>
    <col min="23" max="23" width="4.125" style="391" customWidth="1"/>
    <col min="24" max="24" width="4.25390625" style="390" customWidth="1"/>
    <col min="25" max="25" width="3.25390625" style="390" customWidth="1"/>
    <col min="26" max="26" width="7.25390625" style="390" customWidth="1"/>
    <col min="27" max="27" width="3.375" style="390" customWidth="1"/>
    <col min="28" max="32" width="9.00390625" style="390" customWidth="1"/>
    <col min="33" max="224" width="1.875" style="390" customWidth="1"/>
    <col min="225" max="246" width="9.00390625" style="390" customWidth="1"/>
    <col min="247" max="16384" width="1.875" style="390" customWidth="1"/>
  </cols>
  <sheetData>
    <row r="1" spans="1:26" ht="14.25">
      <c r="A1" s="622" t="s">
        <v>91</v>
      </c>
      <c r="B1" s="622"/>
      <c r="C1" s="622"/>
      <c r="D1" s="392"/>
      <c r="E1" s="393" t="s">
        <v>58</v>
      </c>
      <c r="F1" s="394" t="s">
        <v>59</v>
      </c>
      <c r="G1" s="394"/>
      <c r="H1" s="394"/>
      <c r="I1" s="394"/>
      <c r="J1" s="394"/>
      <c r="K1" s="394"/>
      <c r="L1" s="394"/>
      <c r="M1" s="394"/>
      <c r="N1" s="394"/>
      <c r="O1" s="394"/>
      <c r="P1" s="394"/>
      <c r="Q1" s="394"/>
      <c r="R1" s="394"/>
      <c r="S1" s="394"/>
      <c r="T1" s="394"/>
      <c r="U1" s="394"/>
      <c r="V1" s="430"/>
      <c r="W1" s="430"/>
      <c r="X1" s="394"/>
      <c r="Y1" s="394"/>
      <c r="Z1" s="447"/>
    </row>
    <row r="2" spans="1:26" ht="14.25" thickBot="1">
      <c r="A2" s="395"/>
      <c r="C2" s="396" t="s">
        <v>61</v>
      </c>
      <c r="D2" s="397"/>
      <c r="E2" s="398" t="s">
        <v>62</v>
      </c>
      <c r="F2" s="399" t="str">
        <f>C3</f>
        <v>杉山</v>
      </c>
      <c r="G2" s="400"/>
      <c r="H2" s="401" t="str">
        <f>C5</f>
        <v>徳永</v>
      </c>
      <c r="I2" s="400"/>
      <c r="J2" s="401" t="str">
        <f>C7</f>
        <v>杉山</v>
      </c>
      <c r="K2" s="400"/>
      <c r="L2" s="401" t="str">
        <f>C9</f>
        <v>上村</v>
      </c>
      <c r="M2" s="400"/>
      <c r="N2" s="401" t="str">
        <f>C11</f>
        <v>峰</v>
      </c>
      <c r="O2" s="400"/>
      <c r="P2" s="401">
        <f>C13</f>
        <v>0</v>
      </c>
      <c r="Q2" s="400"/>
      <c r="R2" s="399">
        <f>C15</f>
        <v>0</v>
      </c>
      <c r="S2" s="400"/>
      <c r="T2" s="399" t="e">
        <f>IF(#REF!=0,"",#REF!)</f>
        <v>#REF!</v>
      </c>
      <c r="U2" s="400"/>
      <c r="V2" s="399" t="s">
        <v>63</v>
      </c>
      <c r="W2" s="431"/>
      <c r="X2" s="432" t="s">
        <v>64</v>
      </c>
      <c r="Y2" s="399"/>
      <c r="Z2" s="448" t="s">
        <v>65</v>
      </c>
    </row>
    <row r="3" spans="1:26" ht="13.5">
      <c r="A3" s="402">
        <v>1</v>
      </c>
      <c r="B3" s="403" t="s">
        <v>84</v>
      </c>
      <c r="C3" s="537" t="s">
        <v>5</v>
      </c>
      <c r="D3" s="538" t="s">
        <v>6</v>
      </c>
      <c r="E3" s="539" t="s">
        <v>941</v>
      </c>
      <c r="F3" s="550"/>
      <c r="G3" s="617">
        <f>IF(G4&gt;F4,1,"")</f>
      </c>
      <c r="H3" s="518">
        <f>IF(H4&gt;I4,1,"")</f>
        <v>1</v>
      </c>
      <c r="I3" s="519">
        <f>IF(I4&gt;H4,1,"")</f>
      </c>
      <c r="J3" s="593">
        <f>IF(J4&gt;K4,1,"")</f>
        <v>1</v>
      </c>
      <c r="K3" s="594">
        <f>IF(K4&gt;J4,1,"")</f>
      </c>
      <c r="L3" s="705">
        <f>IF(L4&gt;M4,1,"")</f>
        <v>1</v>
      </c>
      <c r="M3" s="711">
        <f>IF(M4&gt;L4,1,"")</f>
      </c>
      <c r="N3" s="705">
        <f>IF(N4&gt;O4,1,"")</f>
      </c>
      <c r="O3" s="711">
        <f>IF(O4&gt;N4,1,"")</f>
        <v>1</v>
      </c>
      <c r="P3" s="650">
        <f>IF(P4&gt;Q4,1,"")</f>
      </c>
      <c r="Q3" s="651">
        <f>IF(Q4&gt;P4,1,"")</f>
      </c>
      <c r="R3" s="650">
        <f>IF(R4&gt;S4,1,"")</f>
      </c>
      <c r="S3" s="435">
        <f>IF(S4&gt;R4,1,"")</f>
      </c>
      <c r="T3" s="390">
        <f>IF(T4&gt;U4,1,"")</f>
      </c>
      <c r="U3" s="435">
        <f>IF(U4&gt;T4,1,"")</f>
      </c>
      <c r="V3" s="759">
        <f>SUM(F3:U3)</f>
        <v>4</v>
      </c>
      <c r="W3" s="760"/>
      <c r="X3" s="439">
        <f>SUM(F3,H3,J3,L3,N3,P3,R3,T3)</f>
        <v>3</v>
      </c>
      <c r="Y3" s="449">
        <f>SUM(G3,I3,K3,M3,O3,Q3,S3,U3)</f>
        <v>1</v>
      </c>
      <c r="Z3" s="450">
        <f>X4/Y4</f>
        <v>0.6136363636363636</v>
      </c>
    </row>
    <row r="4" spans="1:26" ht="14.25" thickBot="1">
      <c r="A4" s="404"/>
      <c r="C4" s="662"/>
      <c r="D4" s="663"/>
      <c r="E4" s="664"/>
      <c r="F4" s="720"/>
      <c r="G4" s="721"/>
      <c r="H4" s="467">
        <v>8</v>
      </c>
      <c r="I4" s="467">
        <v>2</v>
      </c>
      <c r="J4" s="599">
        <v>8</v>
      </c>
      <c r="K4" s="599">
        <v>4</v>
      </c>
      <c r="L4" s="467">
        <v>8</v>
      </c>
      <c r="M4" s="467">
        <v>3</v>
      </c>
      <c r="N4" s="467">
        <v>3</v>
      </c>
      <c r="O4" s="467">
        <v>8</v>
      </c>
      <c r="P4" s="653"/>
      <c r="Q4" s="653"/>
      <c r="R4" s="653"/>
      <c r="S4" s="433"/>
      <c r="T4" s="433"/>
      <c r="U4" s="434"/>
      <c r="V4" s="761"/>
      <c r="W4" s="762"/>
      <c r="X4" s="440">
        <f>F4+H4+J4+L4+N4+P4+R4+T4</f>
        <v>27</v>
      </c>
      <c r="Y4" s="451">
        <f>SUM(G4:U4)</f>
        <v>44</v>
      </c>
      <c r="Z4" s="452">
        <v>2</v>
      </c>
    </row>
    <row r="5" spans="1:28" ht="13.5">
      <c r="A5" s="402">
        <v>2</v>
      </c>
      <c r="B5" s="403" t="s">
        <v>87</v>
      </c>
      <c r="C5" s="569" t="s">
        <v>951</v>
      </c>
      <c r="D5" s="570" t="s">
        <v>952</v>
      </c>
      <c r="E5" s="571" t="s">
        <v>941</v>
      </c>
      <c r="F5" s="705">
        <f>IF(F6&gt;G6,1,"")</f>
      </c>
      <c r="G5" s="711">
        <f>IF(G6&gt;F6,1,"")</f>
        <v>1</v>
      </c>
      <c r="H5" s="708"/>
      <c r="I5" s="709"/>
      <c r="J5" s="705">
        <f>IF(J6&gt;K6,1,"")</f>
        <v>1</v>
      </c>
      <c r="K5" s="704">
        <f>IF(K6&gt;J6,1,"")</f>
      </c>
      <c r="L5" s="518">
        <f>IF(L6&gt;M6,1,"")</f>
        <v>1</v>
      </c>
      <c r="M5" s="522"/>
      <c r="N5" s="518">
        <f>IF(N6&gt;O6,1,"")</f>
      </c>
      <c r="O5" s="522">
        <f>IF(O6&gt;N6,1,"")</f>
        <v>1</v>
      </c>
      <c r="P5" s="652">
        <f>IF(P6&gt;Q6,1,"")</f>
      </c>
      <c r="Q5" s="666">
        <f>IF(Q6&gt;P6,1,"")</f>
      </c>
      <c r="R5" s="650">
        <f>IF(R6&gt;S6,1,"")</f>
      </c>
      <c r="S5" s="517">
        <f>IF(S6&gt;R6,1,"")</f>
      </c>
      <c r="T5" s="390">
        <f>IF(T6&gt;U6,1,"")</f>
      </c>
      <c r="U5" s="517">
        <f>IF(U6&gt;T6,1,"")</f>
      </c>
      <c r="V5" s="759">
        <f>SUM(F5:U5)</f>
        <v>4</v>
      </c>
      <c r="W5" s="760"/>
      <c r="X5" s="439">
        <f>SUM(F5,H5,J5,L5,N5,P5,R5,T5)</f>
        <v>2</v>
      </c>
      <c r="Y5" s="449">
        <f>SUM(G5,I5,K5,M5,O5,Q5,S5,U5)</f>
        <v>2</v>
      </c>
      <c r="Z5" s="450">
        <f>X6/Y6</f>
        <v>0.4523809523809524</v>
      </c>
      <c r="AB5" s="767"/>
    </row>
    <row r="6" spans="1:28" ht="14.25" thickBot="1">
      <c r="A6" s="404"/>
      <c r="C6" s="405"/>
      <c r="D6" s="406"/>
      <c r="E6" s="407"/>
      <c r="F6" s="467">
        <f>IF((H4+I4)&gt;7,I4,"")</f>
        <v>2</v>
      </c>
      <c r="G6" s="470">
        <f>IF((H4+I4)&gt;7,H4,"")</f>
        <v>8</v>
      </c>
      <c r="H6" s="614"/>
      <c r="I6" s="615"/>
      <c r="J6" s="467">
        <v>8</v>
      </c>
      <c r="K6" s="467">
        <v>2</v>
      </c>
      <c r="L6" s="467">
        <v>8</v>
      </c>
      <c r="M6" s="467">
        <v>5</v>
      </c>
      <c r="N6" s="467">
        <v>1</v>
      </c>
      <c r="O6" s="467">
        <v>8</v>
      </c>
      <c r="P6" s="653"/>
      <c r="Q6" s="653"/>
      <c r="R6" s="653"/>
      <c r="S6" s="433"/>
      <c r="T6" s="523"/>
      <c r="U6" s="524"/>
      <c r="V6" s="761"/>
      <c r="W6" s="762"/>
      <c r="X6" s="441">
        <f>F6+H6+J6+L6+N6+P6+R6+T6</f>
        <v>19</v>
      </c>
      <c r="Y6" s="451">
        <f>SUM(F6:U6)</f>
        <v>42</v>
      </c>
      <c r="Z6" s="452">
        <v>3</v>
      </c>
      <c r="AB6" s="767"/>
    </row>
    <row r="7" spans="1:26" ht="13.5">
      <c r="A7" s="402">
        <v>3</v>
      </c>
      <c r="B7" s="403" t="s">
        <v>109</v>
      </c>
      <c r="C7" s="569" t="s">
        <v>5</v>
      </c>
      <c r="D7" s="665" t="s">
        <v>1046</v>
      </c>
      <c r="E7" s="665" t="s">
        <v>941</v>
      </c>
      <c r="F7" s="603">
        <f>IF(F8&gt;G8,1,"")</f>
      </c>
      <c r="G7" s="604">
        <f>IF(G8&gt;F8,1,"")</f>
        <v>1</v>
      </c>
      <c r="H7" s="468">
        <f>IF(H8&gt;I8,1,"")</f>
      </c>
      <c r="I7" s="469">
        <f>IF(I8&gt;H8,1,"")</f>
        <v>1</v>
      </c>
      <c r="J7" s="696">
        <f>IF(J8&gt;K8,1,"")</f>
      </c>
      <c r="K7" s="710">
        <f>IF(K8&gt;J8,1,"")</f>
      </c>
      <c r="L7" s="518">
        <f>IF(L8&gt;M8,1,"")</f>
      </c>
      <c r="M7" s="522">
        <f>IF(M8&gt;L8,1,"")</f>
        <v>1</v>
      </c>
      <c r="N7" s="705">
        <f>IF(N8&gt;O8,1,"")</f>
      </c>
      <c r="O7" s="704">
        <f>IF(O8&gt;N8,1,"")</f>
        <v>1</v>
      </c>
      <c r="P7" s="652">
        <f>IF(P8&gt;Q8,1,"")</f>
      </c>
      <c r="Q7" s="666">
        <f>IF(Q8&gt;P8,1,"")</f>
      </c>
      <c r="R7" s="652">
        <f>IF(R8&gt;S8,1,"")</f>
      </c>
      <c r="S7" s="654">
        <f>IF(S8&gt;R8,1,"")</f>
      </c>
      <c r="T7" s="390">
        <f>IF(T8&gt;U8,1,"")</f>
      </c>
      <c r="U7" s="435">
        <f>IF(U8&gt;T8,1,"")</f>
      </c>
      <c r="V7" s="759">
        <f>SUM(F7:U7)</f>
        <v>4</v>
      </c>
      <c r="W7" s="760"/>
      <c r="X7" s="439">
        <f>SUM(F7,H7,J7,L7,N7,P7,R7,T7)</f>
        <v>0</v>
      </c>
      <c r="Y7" s="449">
        <f>SUM(G7,I7,K7,M7,O7,Q7,S7,U7)</f>
        <v>4</v>
      </c>
      <c r="Z7" s="450">
        <f>X8/Y8</f>
        <v>0.34</v>
      </c>
    </row>
    <row r="8" spans="1:26" ht="14.25" thickBot="1">
      <c r="A8" s="404"/>
      <c r="C8" s="405"/>
      <c r="D8" s="406"/>
      <c r="E8" s="407" t="s">
        <v>93</v>
      </c>
      <c r="F8" s="599">
        <f>IF((J4+K4)&gt;7,K4,"")</f>
        <v>4</v>
      </c>
      <c r="G8" s="602">
        <f>IF((J4+K4)&gt;7,J4,"")</f>
        <v>8</v>
      </c>
      <c r="H8" s="467">
        <f>IF((J6+K6)&gt;7,K6,"")</f>
        <v>2</v>
      </c>
      <c r="I8" s="470">
        <f>IF((J6+K6)&gt;7,J6,"")</f>
        <v>8</v>
      </c>
      <c r="J8" s="698"/>
      <c r="K8" s="699"/>
      <c r="L8" s="467">
        <v>8</v>
      </c>
      <c r="M8" s="467">
        <v>9</v>
      </c>
      <c r="N8" s="467">
        <v>3</v>
      </c>
      <c r="O8" s="467">
        <v>8</v>
      </c>
      <c r="P8" s="653"/>
      <c r="Q8" s="653"/>
      <c r="R8" s="653"/>
      <c r="S8" s="433"/>
      <c r="T8" s="433"/>
      <c r="U8" s="434"/>
      <c r="V8" s="761"/>
      <c r="W8" s="762"/>
      <c r="X8" s="440">
        <f>F8+H8+J8+L8+N8+P8+R8+T8</f>
        <v>17</v>
      </c>
      <c r="Y8" s="451">
        <f>SUM(F8:U8)</f>
        <v>50</v>
      </c>
      <c r="Z8" s="452">
        <v>5</v>
      </c>
    </row>
    <row r="9" spans="1:28" ht="13.5">
      <c r="A9" s="402">
        <v>4</v>
      </c>
      <c r="B9" s="403"/>
      <c r="C9" s="569" t="s">
        <v>2448</v>
      </c>
      <c r="D9" s="570" t="s">
        <v>2449</v>
      </c>
      <c r="E9" s="571" t="s">
        <v>832</v>
      </c>
      <c r="F9" s="518">
        <f>IF(F10&gt;G10,1,"")</f>
      </c>
      <c r="G9" s="519">
        <f>IF(G10&gt;F10,1,"")</f>
        <v>1</v>
      </c>
      <c r="H9" s="468">
        <f>IF(H10&gt;I10,1,"")</f>
      </c>
      <c r="I9" s="469">
        <f>IF(I10&gt;H10,1,"")</f>
        <v>1</v>
      </c>
      <c r="J9" s="518">
        <f>IF(J10&gt;K10,1,"")</f>
        <v>1</v>
      </c>
      <c r="K9" s="519">
        <f>IF(K10&gt;J10,1,"")</f>
      </c>
      <c r="L9" s="616"/>
      <c r="M9" s="695"/>
      <c r="N9" s="518">
        <f>IF(N10&gt;O10,1,"")</f>
      </c>
      <c r="O9" s="522">
        <f>IF(O10&gt;N10,1,"")</f>
        <v>1</v>
      </c>
      <c r="P9" s="652">
        <f>IF(P10&gt;Q10,1,"")</f>
      </c>
      <c r="Q9" s="666">
        <f>IF(Q10&gt;P10,1,"")</f>
      </c>
      <c r="R9" s="652">
        <f>IF(R10&gt;S10,1,"")</f>
      </c>
      <c r="S9" s="654">
        <f>IF(S10&gt;R10,1,"")</f>
      </c>
      <c r="T9" s="390">
        <f>IF(T10&gt;U10,1,"")</f>
      </c>
      <c r="U9" s="435">
        <f>IF(U10&gt;T10,1,"")</f>
      </c>
      <c r="V9" s="759">
        <f>SUM(F9:U9)</f>
        <v>4</v>
      </c>
      <c r="W9" s="760"/>
      <c r="X9" s="439">
        <f>SUM(F9,H9,J9,L9,N9,P9,R9,T9)</f>
        <v>1</v>
      </c>
      <c r="Y9" s="449">
        <f>SUM(G9,I9,K9,M9,O9,Q9,S9,U9)</f>
        <v>3</v>
      </c>
      <c r="Z9" s="450">
        <f>X10/Y10</f>
        <v>0.3469387755102041</v>
      </c>
      <c r="AB9" s="752"/>
    </row>
    <row r="10" spans="1:28" ht="14.25" thickBot="1">
      <c r="A10" s="404"/>
      <c r="C10" s="408"/>
      <c r="D10" s="409"/>
      <c r="E10" s="410"/>
      <c r="F10" s="520">
        <f>IF((L4+M4)&gt;7,M4,"")</f>
        <v>3</v>
      </c>
      <c r="G10" s="521">
        <f>IF((L4+M4)&gt;7,L4,"")</f>
        <v>8</v>
      </c>
      <c r="H10" s="467">
        <f>IF((L6+M6)&gt;7,M6,"")</f>
        <v>5</v>
      </c>
      <c r="I10" s="470">
        <f>IF((L6+M6)&gt;7,L6,"")</f>
        <v>8</v>
      </c>
      <c r="J10" s="520">
        <f>IF((L8+M8)&gt;7,M8,"")</f>
        <v>9</v>
      </c>
      <c r="K10" s="521">
        <f>IF((L8+M8)&gt;7,L8,"")</f>
        <v>8</v>
      </c>
      <c r="L10" s="614"/>
      <c r="M10" s="615"/>
      <c r="N10" s="467">
        <v>0</v>
      </c>
      <c r="O10" s="467">
        <v>8</v>
      </c>
      <c r="P10" s="653"/>
      <c r="Q10" s="653"/>
      <c r="R10" s="653"/>
      <c r="S10" s="433"/>
      <c r="T10" s="523"/>
      <c r="U10" s="524"/>
      <c r="V10" s="761"/>
      <c r="W10" s="762"/>
      <c r="X10" s="440">
        <f>F10+H10+J10+L10+N10+P10+R10+T10</f>
        <v>17</v>
      </c>
      <c r="Y10" s="451">
        <f>SUM(F10:U10)</f>
        <v>49</v>
      </c>
      <c r="Z10" s="452">
        <v>4</v>
      </c>
      <c r="AB10" s="752"/>
    </row>
    <row r="11" spans="1:28" ht="13.5">
      <c r="A11" s="402">
        <v>5</v>
      </c>
      <c r="B11" s="403"/>
      <c r="C11" s="706" t="s">
        <v>2453</v>
      </c>
      <c r="D11" s="707" t="s">
        <v>2454</v>
      </c>
      <c r="E11" s="712" t="s">
        <v>2433</v>
      </c>
      <c r="F11" s="603">
        <f>IF(F12&gt;G12,1,"")</f>
        <v>1</v>
      </c>
      <c r="G11" s="604">
        <f>IF(G12&gt;F12,1,"")</f>
      </c>
      <c r="H11" s="681">
        <f>IF(H12&gt;I12,1,"")</f>
        <v>1</v>
      </c>
      <c r="I11" s="682">
        <f>IF(I12&gt;H12,1,"")</f>
      </c>
      <c r="J11" s="603">
        <f>IF(J12&gt;K12,1,"")</f>
        <v>1</v>
      </c>
      <c r="K11" s="604">
        <f>IF(K12&gt;J12,1,"")</f>
      </c>
      <c r="L11" s="603">
        <f>IF(L12&gt;M12,1,"")</f>
        <v>1</v>
      </c>
      <c r="M11" s="604">
        <f>IF(M12&gt;L12,1,"")</f>
      </c>
      <c r="N11" s="605">
        <f>IF(N12&gt;O12,1,"")</f>
      </c>
      <c r="O11" s="611">
        <f>IF(O12&gt;N12,1,"")</f>
      </c>
      <c r="P11" s="691">
        <f>IF(P12&gt;Q12,1,"")</f>
      </c>
      <c r="Q11" s="713">
        <f>IF(Q12&gt;P12,1,"")</f>
      </c>
      <c r="R11" s="686">
        <f>IF(R12&gt;S12,1,"")</f>
      </c>
      <c r="S11" s="600">
        <f>IF(S12&gt;R12,1,"")</f>
      </c>
      <c r="T11" s="603">
        <f>IF(T12&gt;U12,1,"")</f>
      </c>
      <c r="U11" s="604">
        <f>IF(U12&gt;T12,1,"")</f>
      </c>
      <c r="V11" s="759">
        <f>SUM(F11:U11)</f>
        <v>4</v>
      </c>
      <c r="W11" s="760"/>
      <c r="X11" s="714">
        <f>SUM(F11,H11,J11,L11,N11,P11,R11,T11)</f>
        <v>4</v>
      </c>
      <c r="Y11" s="715">
        <f>SUM(G11,I11,K11,M11,O11,Q11,S11,U11)</f>
        <v>0</v>
      </c>
      <c r="Z11" s="716">
        <f>X12/Y12</f>
        <v>0.8205128205128205</v>
      </c>
      <c r="AB11" s="753"/>
    </row>
    <row r="12" spans="1:28" ht="14.25" thickBot="1">
      <c r="A12" s="404"/>
      <c r="C12" s="618"/>
      <c r="D12" s="641"/>
      <c r="E12" s="624"/>
      <c r="F12" s="599">
        <f>IF((N4+O4)&gt;7,O4,"")</f>
        <v>8</v>
      </c>
      <c r="G12" s="602">
        <f>IF((N4+O4)&gt;7,N4,"")</f>
        <v>3</v>
      </c>
      <c r="H12" s="684">
        <f>IF((N6+O6)&gt;7,O6,"")</f>
        <v>8</v>
      </c>
      <c r="I12" s="685">
        <f>IF((N6+O6)&gt;7,N6,"")</f>
        <v>1</v>
      </c>
      <c r="J12" s="599">
        <f>IF((N8+O8)&gt;7,O8,"")</f>
        <v>8</v>
      </c>
      <c r="K12" s="602">
        <f>IF((N8+O8)&gt;7,N8,"")</f>
        <v>3</v>
      </c>
      <c r="L12" s="599">
        <f>IF((N10+O10)&gt;7,O10,"")</f>
        <v>8</v>
      </c>
      <c r="M12" s="602">
        <f>IF((N10+O10)&gt;7,N10,"")</f>
        <v>0</v>
      </c>
      <c r="N12" s="607"/>
      <c r="O12" s="608"/>
      <c r="P12" s="599"/>
      <c r="Q12" s="599"/>
      <c r="R12" s="599"/>
      <c r="S12" s="599"/>
      <c r="T12" s="599"/>
      <c r="U12" s="602"/>
      <c r="V12" s="761"/>
      <c r="W12" s="762"/>
      <c r="X12" s="717">
        <f>F12+H12+J12+L12+N12+P12+R12+T12</f>
        <v>32</v>
      </c>
      <c r="Y12" s="718">
        <f>SUM(F12:U12)</f>
        <v>39</v>
      </c>
      <c r="Z12" s="719">
        <v>1</v>
      </c>
      <c r="AB12" s="753"/>
    </row>
    <row r="13" spans="1:26" ht="13.5" customHeight="1">
      <c r="A13" s="402">
        <v>6</v>
      </c>
      <c r="B13" s="403"/>
      <c r="C13" s="575"/>
      <c r="D13" s="576"/>
      <c r="E13" s="577"/>
      <c r="F13" s="667">
        <f>IF(F14&gt;G14,1,"")</f>
      </c>
      <c r="G13" s="672">
        <f>IF(G14&gt;F14,1,"")</f>
      </c>
      <c r="H13" s="667">
        <f>IF(H14&gt;I14,1,"")</f>
      </c>
      <c r="I13" s="672">
        <f>IF(I14&gt;H14,1,"")</f>
      </c>
      <c r="J13" s="650">
        <f>IF(J14&gt;K14,1,"")</f>
      </c>
      <c r="K13" s="651">
        <f>IF(K14&gt;J14,1,"")</f>
      </c>
      <c r="L13" s="667">
        <f>IF(L14&gt;M14,1,"")</f>
      </c>
      <c r="M13" s="672">
        <f>IF(M14&gt;L14,1,"")</f>
      </c>
      <c r="N13" s="667">
        <f>IF(N14&gt;O14,1,"")</f>
      </c>
      <c r="O13" s="672">
        <f>IF(O14&gt;N14,1,"")</f>
      </c>
      <c r="P13" s="616"/>
      <c r="Q13" s="617"/>
      <c r="R13" s="595">
        <f>IF(R14&gt;S14,1,"")</f>
      </c>
      <c r="S13" s="600">
        <f>IF(S14&gt;R14,1,"")</f>
      </c>
      <c r="T13" s="518"/>
      <c r="U13" s="519">
        <f>IF(U14&gt;T14,1,"")</f>
      </c>
      <c r="V13" s="755"/>
      <c r="W13" s="756"/>
      <c r="X13" s="545">
        <f>SUM(F13,H13,J13,L13,N13,P13,R13,T13)</f>
        <v>0</v>
      </c>
      <c r="Y13" s="546">
        <f>SUM(G13,I13,K13,M13,O13,Q13,S13,U13)</f>
        <v>0</v>
      </c>
      <c r="Z13" s="547" t="e">
        <f>(F14+H14+J14+L14+N14+P14+R14)/SUM(F14:U14)</f>
        <v>#VALUE!</v>
      </c>
    </row>
    <row r="14" spans="1:26" ht="14.25" customHeight="1" thickBot="1">
      <c r="A14" s="404"/>
      <c r="C14" s="579"/>
      <c r="D14" s="580"/>
      <c r="E14" s="578"/>
      <c r="F14" s="653"/>
      <c r="G14" s="673"/>
      <c r="H14" s="653"/>
      <c r="I14" s="673"/>
      <c r="J14" s="674"/>
      <c r="K14" s="675"/>
      <c r="L14" s="653"/>
      <c r="M14" s="673"/>
      <c r="N14" s="653">
        <f>IF((P12+Q12)&gt;7,Q12,"")</f>
      </c>
      <c r="O14" s="673">
        <f>IF((P12+Q12)&gt;7,P12,"")</f>
      </c>
      <c r="P14" s="614"/>
      <c r="Q14" s="615"/>
      <c r="R14" s="609"/>
      <c r="S14" s="610"/>
      <c r="T14" s="525"/>
      <c r="U14" s="526"/>
      <c r="V14" s="757"/>
      <c r="W14" s="758"/>
      <c r="X14" s="551" t="e">
        <f>F14+H14+J14+L14+N14+P14+R14+T14</f>
        <v>#VALUE!</v>
      </c>
      <c r="Y14" s="552">
        <f>SUM(F14:U14)</f>
        <v>0</v>
      </c>
      <c r="Z14" s="553"/>
    </row>
    <row r="15" spans="1:26" ht="13.5">
      <c r="A15" s="402">
        <v>7</v>
      </c>
      <c r="B15" s="403"/>
      <c r="C15" s="542"/>
      <c r="D15" s="543"/>
      <c r="E15" s="544"/>
      <c r="F15" s="603">
        <f>IF(F16&gt;G16,1,"")</f>
      </c>
      <c r="G15" s="604">
        <f>IF(G16&gt;F16,1,"")</f>
      </c>
      <c r="H15" s="603">
        <f>IF(H16&gt;I16,1,"")</f>
      </c>
      <c r="I15" s="604">
        <f>IF(I16&gt;H16,1,"")</f>
      </c>
      <c r="J15" s="603">
        <f>IF(J16&gt;K16,1,"")</f>
      </c>
      <c r="K15" s="604"/>
      <c r="L15" s="593">
        <f>IF(L16&gt;M16,1,"")</f>
      </c>
      <c r="M15" s="594">
        <f>IF(M16&gt;L16,1,"")</f>
      </c>
      <c r="N15" s="593">
        <f>IF(N16&gt;O16,1,"")</f>
      </c>
      <c r="O15" s="594">
        <f>IF(O16&gt;N16,1,"")</f>
      </c>
      <c r="P15" s="603">
        <f>IF(P16&gt;Q16,1,"")</f>
      </c>
      <c r="Q15" s="604">
        <f>IF(Q16&gt;P16,1,"")</f>
      </c>
      <c r="R15" s="605">
        <f>IF(R16&gt;S16,1,"")</f>
      </c>
      <c r="S15" s="611">
        <f>IF(S16&gt;R16,1,"")</f>
      </c>
      <c r="T15" s="518">
        <f>IF(T16&gt;U16,1,"")</f>
      </c>
      <c r="U15" s="519">
        <f>IF(U16&gt;T16,1,"")</f>
      </c>
      <c r="V15" s="755">
        <f>SUM(F15:U15)</f>
        <v>0</v>
      </c>
      <c r="W15" s="756"/>
      <c r="X15" s="545">
        <f>SUM(F15,H15,J15,L15,N15,P15,R15,T15)</f>
        <v>0</v>
      </c>
      <c r="Y15" s="546">
        <f>SUM(G15,I15,K15,M15,O15,Q15,S15,U15)</f>
        <v>0</v>
      </c>
      <c r="Z15" s="547" t="e">
        <f>(F16+H16+J16+L16+N16+P16+R16)/SUM(F16:U16)</f>
        <v>#VALUE!</v>
      </c>
    </row>
    <row r="16" spans="1:26" ht="13.5">
      <c r="A16" s="404"/>
      <c r="C16" s="557"/>
      <c r="D16" s="558"/>
      <c r="E16" s="578"/>
      <c r="F16" s="599">
        <f>IF((R4+S4)&gt;7,S4,"")</f>
      </c>
      <c r="G16" s="602">
        <f>IF((R4+S4)&gt;7,R4,"")</f>
      </c>
      <c r="H16" s="599">
        <f>IF((R6+S6)&gt;7,S6,"")</f>
      </c>
      <c r="I16" s="602">
        <f>IF((R6+S6)&gt;7,R6,"")</f>
      </c>
      <c r="J16" s="599">
        <f>IF((R8+S8)&gt;7,S8,"")</f>
      </c>
      <c r="K16" s="602">
        <f>IF((R8+S8)&gt;7,R8,"")</f>
      </c>
      <c r="L16" s="612">
        <f>IF((R10+S10)&gt;7,S10,"")</f>
      </c>
      <c r="M16" s="613">
        <f>IF((R10+S10)&gt;7,R10,"")</f>
      </c>
      <c r="N16" s="599">
        <f>IF((R12+S12)&gt;7,S12,"")</f>
      </c>
      <c r="O16" s="602">
        <f>IF((R12+S12)&gt;7,R12,"")</f>
      </c>
      <c r="P16" s="599">
        <f>IF((R14+S14)&gt;7,S14,"")</f>
      </c>
      <c r="Q16" s="602">
        <f>IF((R14+S14)&gt;7,R14,"")</f>
      </c>
      <c r="R16" s="607"/>
      <c r="S16" s="608"/>
      <c r="T16" s="525"/>
      <c r="U16" s="563"/>
      <c r="V16" s="757"/>
      <c r="W16" s="758"/>
      <c r="X16" s="551" t="e">
        <f>F16+H16+J16+L16+N16+P16+R16+T16</f>
        <v>#VALUE!</v>
      </c>
      <c r="Y16" s="552">
        <f>SUM(F16:U16)</f>
        <v>0</v>
      </c>
      <c r="Z16" s="553">
        <v>0</v>
      </c>
    </row>
    <row r="17" spans="1:23" ht="13.5">
      <c r="A17" s="395"/>
      <c r="D17" s="390" t="s">
        <v>73</v>
      </c>
      <c r="L17" s="428"/>
      <c r="M17" s="429"/>
      <c r="V17" s="635"/>
      <c r="W17" s="635"/>
    </row>
    <row r="18" spans="1:23" ht="14.25">
      <c r="A18" s="622" t="s">
        <v>100</v>
      </c>
      <c r="B18" s="622"/>
      <c r="C18" s="622"/>
      <c r="D18" s="392"/>
      <c r="F18" s="413"/>
      <c r="V18" s="635"/>
      <c r="W18" s="635"/>
    </row>
    <row r="19" spans="1:26" ht="14.25" thickBot="1">
      <c r="A19" s="395"/>
      <c r="C19" s="414" t="s">
        <v>61</v>
      </c>
      <c r="D19" s="415"/>
      <c r="E19" s="416" t="s">
        <v>62</v>
      </c>
      <c r="F19" s="399" t="str">
        <f>C20</f>
        <v>水谷</v>
      </c>
      <c r="G19" s="400"/>
      <c r="H19" s="401" t="str">
        <f>C22</f>
        <v>福永</v>
      </c>
      <c r="I19" s="400"/>
      <c r="J19" s="401" t="str">
        <f>C24</f>
        <v>川上</v>
      </c>
      <c r="K19" s="400"/>
      <c r="L19" s="401" t="str">
        <f>C26</f>
        <v>福永</v>
      </c>
      <c r="M19" s="400"/>
      <c r="N19" s="401" t="str">
        <f>C28</f>
        <v>押谷</v>
      </c>
      <c r="O19" s="400"/>
      <c r="P19" s="401">
        <f>C30</f>
        <v>0</v>
      </c>
      <c r="Q19" s="400"/>
      <c r="R19" s="399">
        <f>C32</f>
        <v>0</v>
      </c>
      <c r="S19" s="400"/>
      <c r="T19" s="399" t="e">
        <f>IF(#REF!=0,"",#REF!)</f>
        <v>#REF!</v>
      </c>
      <c r="U19" s="400"/>
      <c r="V19" s="636" t="s">
        <v>63</v>
      </c>
      <c r="W19" s="637"/>
      <c r="X19" s="432" t="s">
        <v>64</v>
      </c>
      <c r="Y19" s="399"/>
      <c r="Z19" s="448" t="s">
        <v>65</v>
      </c>
    </row>
    <row r="20" spans="1:26" ht="13.5">
      <c r="A20" s="402">
        <v>1</v>
      </c>
      <c r="B20" s="403"/>
      <c r="C20" s="583" t="s">
        <v>2431</v>
      </c>
      <c r="D20" s="584" t="s">
        <v>2432</v>
      </c>
      <c r="E20" s="585" t="s">
        <v>2433</v>
      </c>
      <c r="F20" s="616"/>
      <c r="G20" s="617">
        <f>IF(G21&gt;F21,1,"")</f>
      </c>
      <c r="H20" s="518">
        <f>IF(H21&gt;I21,1,"")</f>
      </c>
      <c r="I20" s="519">
        <f>IF(I21&gt;H21,1,"")</f>
        <v>1</v>
      </c>
      <c r="J20" s="518">
        <f>IF(J21&gt;K21,1,"")</f>
        <v>1</v>
      </c>
      <c r="K20" s="519">
        <f>IF(K21&gt;J21,1,"")</f>
      </c>
      <c r="L20" s="705">
        <f>IF(L21&gt;M21,1,"")</f>
        <v>1</v>
      </c>
      <c r="M20" s="711">
        <f>IF(M21&gt;L21,1,"")</f>
      </c>
      <c r="N20" s="705">
        <f>IF(N21&gt;O21,1,"")</f>
      </c>
      <c r="O20" s="711">
        <f>IF(O21&gt;N21,1,"")</f>
        <v>1</v>
      </c>
      <c r="P20" s="390">
        <f>IF(P21&gt;Q21,1,"")</f>
      </c>
      <c r="Q20" s="435">
        <f>IF(Q21&gt;P21,1,"")</f>
      </c>
      <c r="R20" s="390">
        <f>IF(R21&gt;S21,1,"")</f>
      </c>
      <c r="S20" s="435">
        <f>IF(S21&gt;R21,1,"")</f>
      </c>
      <c r="T20" s="390">
        <f>IF(T21&gt;U21,1,"")</f>
      </c>
      <c r="U20" s="435">
        <f>IF(U21&gt;T21,1,"")</f>
      </c>
      <c r="V20" s="759">
        <f>SUM(F20:U20)</f>
        <v>4</v>
      </c>
      <c r="W20" s="760"/>
      <c r="X20" s="439">
        <f>SUM(F20,H20,J20,L20,N20,P20,R20,T20)</f>
        <v>2</v>
      </c>
      <c r="Y20" s="449">
        <f>SUM(G20,I20,K20,M20,O20,Q20,S20,U20)</f>
        <v>2</v>
      </c>
      <c r="Z20" s="450">
        <f>X21/Y21</f>
        <v>0.5217391304347826</v>
      </c>
    </row>
    <row r="21" spans="1:26" ht="14.25" thickBot="1">
      <c r="A21" s="404"/>
      <c r="C21" s="660"/>
      <c r="D21" s="661"/>
      <c r="E21" s="572"/>
      <c r="F21" s="720"/>
      <c r="G21" s="721"/>
      <c r="H21" s="467">
        <v>4</v>
      </c>
      <c r="I21" s="467">
        <v>8</v>
      </c>
      <c r="J21" s="467">
        <v>8</v>
      </c>
      <c r="K21" s="467">
        <v>4</v>
      </c>
      <c r="L21" s="467">
        <v>8</v>
      </c>
      <c r="M21" s="467">
        <v>2</v>
      </c>
      <c r="N21" s="467">
        <v>4</v>
      </c>
      <c r="O21" s="467">
        <v>8</v>
      </c>
      <c r="P21" s="433"/>
      <c r="Q21" s="433"/>
      <c r="R21" s="433"/>
      <c r="S21" s="433"/>
      <c r="T21" s="433"/>
      <c r="U21" s="434"/>
      <c r="V21" s="761"/>
      <c r="W21" s="762"/>
      <c r="X21" s="440">
        <f>F21+H21+J21+L21+N21+P21+R21+T21</f>
        <v>24</v>
      </c>
      <c r="Y21" s="451">
        <f>SUM(G21:U21)</f>
        <v>46</v>
      </c>
      <c r="Z21" s="452">
        <v>3</v>
      </c>
    </row>
    <row r="22" spans="1:26" ht="13.5">
      <c r="A22" s="402">
        <v>2</v>
      </c>
      <c r="B22" s="403" t="s">
        <v>104</v>
      </c>
      <c r="C22" s="581" t="s">
        <v>927</v>
      </c>
      <c r="D22" s="582" t="s">
        <v>928</v>
      </c>
      <c r="E22" s="571" t="s">
        <v>832</v>
      </c>
      <c r="F22" s="705">
        <f>IF(F23&gt;G23,1,"")</f>
        <v>1</v>
      </c>
      <c r="G22" s="711">
        <f>IF(G23&gt;F23,1,"")</f>
      </c>
      <c r="H22" s="708"/>
      <c r="I22" s="709"/>
      <c r="J22" s="705">
        <f>IF(J23&gt;K23,1,"")</f>
        <v>1</v>
      </c>
      <c r="K22" s="704">
        <f>IF(K23&gt;J23,1,"")</f>
      </c>
      <c r="L22" s="518">
        <f>IF(L23&gt;M23,1,"")</f>
      </c>
      <c r="M22" s="522">
        <f>IF(M23&gt;L23,1,"")</f>
        <v>1</v>
      </c>
      <c r="N22" s="518">
        <f>IF(N23&gt;O23,1,"")</f>
      </c>
      <c r="O22" s="522">
        <v>1</v>
      </c>
      <c r="P22" s="652"/>
      <c r="Q22" s="654"/>
      <c r="S22" s="517"/>
      <c r="U22" s="517"/>
      <c r="V22" s="759">
        <f>SUM(F22:U22)</f>
        <v>4</v>
      </c>
      <c r="W22" s="760"/>
      <c r="X22" s="439">
        <f>SUM(F22,H22,J22,L22,N22,P22,R22,T22)</f>
        <v>2</v>
      </c>
      <c r="Y22" s="449">
        <f>SUM(G22,I22,K22,M22,O22,Q22,S22,U22)</f>
        <v>2</v>
      </c>
      <c r="Z22" s="450">
        <f>X23/Y23</f>
        <v>0.5510204081632653</v>
      </c>
    </row>
    <row r="23" spans="1:26" ht="14.25" thickBot="1">
      <c r="A23" s="404"/>
      <c r="C23" s="741"/>
      <c r="D23" s="742"/>
      <c r="E23" s="664"/>
      <c r="F23" s="467">
        <f>IF((H21+I21)&gt;7,I21,"")</f>
        <v>8</v>
      </c>
      <c r="G23" s="470">
        <f>IF((H21+I21)&gt;7,H21,"")</f>
        <v>4</v>
      </c>
      <c r="H23" s="614"/>
      <c r="I23" s="615"/>
      <c r="J23" s="467">
        <v>8</v>
      </c>
      <c r="K23" s="467">
        <v>2</v>
      </c>
      <c r="L23" s="467">
        <v>6</v>
      </c>
      <c r="M23" s="467">
        <v>8</v>
      </c>
      <c r="N23" s="467">
        <v>5</v>
      </c>
      <c r="O23" s="467">
        <v>8</v>
      </c>
      <c r="P23" s="433"/>
      <c r="Q23" s="433"/>
      <c r="R23" s="433"/>
      <c r="S23" s="433"/>
      <c r="T23" s="523"/>
      <c r="U23" s="524"/>
      <c r="V23" s="761"/>
      <c r="W23" s="762"/>
      <c r="X23" s="441">
        <f>F23+H23+J23+L23+N23+P23+R23+T23</f>
        <v>27</v>
      </c>
      <c r="Y23" s="451">
        <f>SUM(F23:U23)</f>
        <v>49</v>
      </c>
      <c r="Z23" s="452">
        <v>2</v>
      </c>
    </row>
    <row r="24" spans="1:26" ht="13.5">
      <c r="A24" s="402">
        <v>3</v>
      </c>
      <c r="B24" s="409"/>
      <c r="C24" s="743" t="s">
        <v>2456</v>
      </c>
      <c r="D24" s="744" t="s">
        <v>2460</v>
      </c>
      <c r="E24" s="571" t="s">
        <v>832</v>
      </c>
      <c r="F24" s="468">
        <f>IF(F25&gt;G25,1,"")</f>
      </c>
      <c r="G24" s="469">
        <f>IF(G25&gt;F25,1,"")</f>
        <v>1</v>
      </c>
      <c r="H24" s="468">
        <f>IF(H25&gt;I25,1,"")</f>
      </c>
      <c r="I24" s="469">
        <f>IF(I25&gt;H25,1,"")</f>
        <v>1</v>
      </c>
      <c r="J24" s="696">
        <f>IF(J25&gt;K25,1,"")</f>
      </c>
      <c r="K24" s="710"/>
      <c r="L24" s="518">
        <f>IF(L25&gt;M25,1,"")</f>
        <v>1</v>
      </c>
      <c r="M24" s="522">
        <f>IF(M25&gt;L25,1,"")</f>
      </c>
      <c r="N24" s="686">
        <f>IF(N25&gt;O25,1,"")</f>
      </c>
      <c r="O24" s="688">
        <v>1</v>
      </c>
      <c r="P24" s="652"/>
      <c r="Q24" s="666"/>
      <c r="R24" s="652"/>
      <c r="S24" s="654"/>
      <c r="U24" s="435"/>
      <c r="V24" s="759">
        <f>SUM(F24:U24)</f>
        <v>4</v>
      </c>
      <c r="W24" s="760"/>
      <c r="X24" s="439">
        <f>SUM(F24,H24,J24,L24,N24,P24,R24,T24)</f>
        <v>1</v>
      </c>
      <c r="Y24" s="449">
        <f>SUM(G24,I24,K24,M24,O24,Q24,S24,U24)</f>
        <v>3</v>
      </c>
      <c r="Z24" s="450">
        <f>X25/Y25</f>
        <v>0.3617021276595745</v>
      </c>
    </row>
    <row r="25" spans="1:26" ht="14.25" thickBot="1">
      <c r="A25" s="404"/>
      <c r="B25" s="409"/>
      <c r="C25" s="573"/>
      <c r="D25" s="574"/>
      <c r="E25" s="572"/>
      <c r="F25" s="467">
        <f>IF((J21+K21)&gt;7,K21,"")</f>
        <v>4</v>
      </c>
      <c r="G25" s="470">
        <f>IF((J21+K21)&gt;7,J21,"")</f>
        <v>8</v>
      </c>
      <c r="H25" s="467">
        <f>IF((J23+K23)&gt;7,K23,"")</f>
        <v>2</v>
      </c>
      <c r="I25" s="470">
        <f>IF((J23+K23)&gt;7,J23,"")</f>
        <v>8</v>
      </c>
      <c r="J25" s="698"/>
      <c r="K25" s="699"/>
      <c r="L25" s="467">
        <v>8</v>
      </c>
      <c r="M25" s="467">
        <v>6</v>
      </c>
      <c r="N25" s="689">
        <v>3</v>
      </c>
      <c r="O25" s="689">
        <v>8</v>
      </c>
      <c r="P25" s="653"/>
      <c r="Q25" s="653"/>
      <c r="R25" s="433"/>
      <c r="S25" s="433"/>
      <c r="T25" s="433"/>
      <c r="U25" s="434"/>
      <c r="V25" s="761"/>
      <c r="W25" s="762"/>
      <c r="X25" s="440">
        <f>F25+H25+J25+L25+N25+P25+R25+T25</f>
        <v>17</v>
      </c>
      <c r="Y25" s="451">
        <f>SUM(F25:U25)</f>
        <v>47</v>
      </c>
      <c r="Z25" s="452">
        <v>4</v>
      </c>
    </row>
    <row r="26" spans="1:26" ht="13.5">
      <c r="A26" s="402">
        <v>4</v>
      </c>
      <c r="B26" s="403"/>
      <c r="C26" s="537" t="s">
        <v>2461</v>
      </c>
      <c r="D26" s="538" t="s">
        <v>2434</v>
      </c>
      <c r="E26" s="571" t="s">
        <v>832</v>
      </c>
      <c r="F26" s="518">
        <f>IF(F27&gt;G27,1,"")</f>
      </c>
      <c r="G26" s="519">
        <f>IF(G27&gt;F27,1,"")</f>
        <v>1</v>
      </c>
      <c r="H26" s="468">
        <f>IF(H27&gt;I27,1,"")</f>
        <v>1</v>
      </c>
      <c r="I26" s="469">
        <f>IF(I27&gt;H27,1,"")</f>
      </c>
      <c r="J26" s="518">
        <f>IF(J27&gt;K27,1,"")</f>
      </c>
      <c r="K26" s="519">
        <f>IF(K27&gt;J27,1,"")</f>
        <v>1</v>
      </c>
      <c r="L26" s="616"/>
      <c r="M26" s="695"/>
      <c r="N26" s="518">
        <f>IF(N27&gt;O27,1,"")</f>
      </c>
      <c r="O26" s="522">
        <f>IF(O27&gt;N27,1,"")</f>
        <v>1</v>
      </c>
      <c r="P26" s="652">
        <f>IF(P27&gt;Q27,1,"")</f>
      </c>
      <c r="Q26" s="654">
        <f>IF(Q27&gt;P27,1,"")</f>
      </c>
      <c r="R26" s="652">
        <f>IF(R27&gt;S27,1,"")</f>
      </c>
      <c r="S26" s="654">
        <f>IF(S27&gt;R27,1,"")</f>
      </c>
      <c r="T26" s="390">
        <f>IF(T27&gt;U27,1,"")</f>
      </c>
      <c r="U26" s="435">
        <f>IF(U27&gt;T27,1,"")</f>
      </c>
      <c r="V26" s="759">
        <f>SUM(F26:U26)</f>
        <v>4</v>
      </c>
      <c r="W26" s="760"/>
      <c r="X26" s="439">
        <f>SUM(F26,H26,J26,L26,N26,P26,R26,T26)</f>
        <v>1</v>
      </c>
      <c r="Y26" s="449">
        <f>SUM(G26,I26,K26,M26,O26,Q26,S26,U26)</f>
        <v>3</v>
      </c>
      <c r="Z26" s="450">
        <f>X27/Y27</f>
        <v>0.375</v>
      </c>
    </row>
    <row r="27" spans="1:27" ht="14.25" thickBot="1">
      <c r="A27" s="404"/>
      <c r="C27" s="417"/>
      <c r="D27" s="418"/>
      <c r="E27" s="419"/>
      <c r="F27" s="520">
        <f>IF((L21+M21)&gt;7,M21,"")</f>
        <v>2</v>
      </c>
      <c r="G27" s="521">
        <f>IF((L21+M21)&gt;7,L21,"")</f>
        <v>8</v>
      </c>
      <c r="H27" s="467">
        <f>IF((L23+M23)&gt;7,M23,"")</f>
        <v>8</v>
      </c>
      <c r="I27" s="470">
        <f>IF((L23+M23)&gt;7,L23,"")</f>
        <v>6</v>
      </c>
      <c r="J27" s="520">
        <f>IF((L25+M25)&gt;7,M25,"")</f>
        <v>6</v>
      </c>
      <c r="K27" s="521">
        <f>IF((L25+M25)&gt;7,L25,"")</f>
        <v>8</v>
      </c>
      <c r="L27" s="614"/>
      <c r="M27" s="615"/>
      <c r="N27" s="467">
        <v>2</v>
      </c>
      <c r="O27" s="467">
        <v>8</v>
      </c>
      <c r="P27" s="433"/>
      <c r="Q27" s="433"/>
      <c r="R27" s="433"/>
      <c r="S27" s="433"/>
      <c r="T27" s="523"/>
      <c r="U27" s="524"/>
      <c r="V27" s="761"/>
      <c r="W27" s="762"/>
      <c r="X27" s="440">
        <f>F27+H27+J27+L27+N27+P27+R27+T27</f>
        <v>18</v>
      </c>
      <c r="Y27" s="451">
        <f>SUM(F27:U27)</f>
        <v>48</v>
      </c>
      <c r="Z27" s="730">
        <v>5</v>
      </c>
      <c r="AA27" s="408"/>
    </row>
    <row r="28" spans="1:28" ht="13.5">
      <c r="A28" s="402">
        <v>5</v>
      </c>
      <c r="B28" s="403"/>
      <c r="C28" s="564" t="s">
        <v>2462</v>
      </c>
      <c r="D28" s="527" t="s">
        <v>2463</v>
      </c>
      <c r="E28" s="565" t="s">
        <v>832</v>
      </c>
      <c r="F28" s="603">
        <f>IF(F29&gt;G29,1,"")</f>
        <v>1</v>
      </c>
      <c r="G28" s="604">
        <f>IF(G29&gt;F29,1,"")</f>
      </c>
      <c r="H28" s="681">
        <f>IF(H29&gt;I29,1,"")</f>
        <v>1</v>
      </c>
      <c r="I28" s="690">
        <f>IF(I29&gt;H29,1,"")</f>
      </c>
      <c r="J28" s="691">
        <f>IF(J29&gt;K29,1,"")</f>
        <v>1</v>
      </c>
      <c r="K28" s="690">
        <f>IF(K29&gt;J29,1,"")</f>
      </c>
      <c r="L28" s="603">
        <f>IF(L29&gt;M29,1,"")</f>
        <v>1</v>
      </c>
      <c r="M28" s="604">
        <f>IF(M29&gt;L29,1,"")</f>
      </c>
      <c r="N28" s="605">
        <f>IF(N29&gt;O29,1,"")</f>
      </c>
      <c r="O28" s="611">
        <f>IF(O29&gt;N29,1,"")</f>
      </c>
      <c r="P28" s="603">
        <f>IF(P29&gt;Q29,1,"")</f>
      </c>
      <c r="Q28" s="683">
        <f>IF(Q29&gt;P29,1,"")</f>
      </c>
      <c r="R28" s="686">
        <f>IF(R29&gt;S29,1,"")</f>
      </c>
      <c r="S28" s="600">
        <f>IF(S29&gt;R29,1,"")</f>
      </c>
      <c r="T28" s="603">
        <f>IF(T29&gt;U29,1,"")</f>
      </c>
      <c r="U28" s="604">
        <f>IF(U29&gt;T29,1,"")</f>
      </c>
      <c r="V28" s="759">
        <f>SUM(F28:U28)</f>
        <v>4</v>
      </c>
      <c r="W28" s="760"/>
      <c r="X28" s="714">
        <f>SUM(F28,H28,J28,L28,N28,P28,R28,T28)</f>
        <v>4</v>
      </c>
      <c r="Y28" s="715">
        <f>SUM(G28,I28,K28,M28,O28,Q28,S28,U28)</f>
        <v>0</v>
      </c>
      <c r="Z28" s="716">
        <f>X29/Y29</f>
        <v>0.6956521739130435</v>
      </c>
      <c r="AB28" s="752"/>
    </row>
    <row r="29" spans="1:28" ht="14.25" thickBot="1">
      <c r="A29" s="404"/>
      <c r="C29" s="738"/>
      <c r="D29" s="739"/>
      <c r="E29" s="740"/>
      <c r="F29" s="599">
        <f>IF((N21+O21)&gt;7,O21,"")</f>
        <v>8</v>
      </c>
      <c r="G29" s="602">
        <f>IF((N21+O21)&gt;7,N21,"")</f>
        <v>4</v>
      </c>
      <c r="H29" s="684">
        <f>IF((N23+O23)&gt;7,O23,"")</f>
        <v>8</v>
      </c>
      <c r="I29" s="692">
        <f>IF((N23+O23)&gt;7,N23,"")</f>
        <v>5</v>
      </c>
      <c r="J29" s="689">
        <v>8</v>
      </c>
      <c r="K29" s="692">
        <v>3</v>
      </c>
      <c r="L29" s="599">
        <f>IF((N27+O27)&gt;7,O27,"")</f>
        <v>8</v>
      </c>
      <c r="M29" s="602">
        <f>IF((N27+O27)&gt;7,N27,"")</f>
        <v>2</v>
      </c>
      <c r="N29" s="607"/>
      <c r="O29" s="608"/>
      <c r="P29" s="599"/>
      <c r="Q29" s="599"/>
      <c r="R29" s="599"/>
      <c r="S29" s="599"/>
      <c r="T29" s="599"/>
      <c r="U29" s="602"/>
      <c r="V29" s="761"/>
      <c r="W29" s="762"/>
      <c r="X29" s="717">
        <f>F29+H29+J29+L29+P29</f>
        <v>32</v>
      </c>
      <c r="Y29" s="718">
        <f>SUM(F29:U29)</f>
        <v>46</v>
      </c>
      <c r="Z29" s="719">
        <v>1</v>
      </c>
      <c r="AB29" s="752"/>
    </row>
    <row r="30" spans="1:28" ht="13.5">
      <c r="A30" s="402">
        <v>6</v>
      </c>
      <c r="B30" s="403"/>
      <c r="C30" s="581"/>
      <c r="D30" s="628"/>
      <c r="E30" s="626"/>
      <c r="F30" s="468">
        <f>IF(F31&gt;G31,1,"")</f>
      </c>
      <c r="G30" s="469">
        <f>IF(G31&gt;F31,1,"")</f>
      </c>
      <c r="H30" s="468">
        <f>IF(H31&gt;I31,1,"")</f>
      </c>
      <c r="I30" s="668">
        <f>IF(I31&gt;H31,1,"")</f>
      </c>
      <c r="J30" s="629"/>
      <c r="K30" s="630"/>
      <c r="L30" s="468">
        <f>IF(L31&gt;M31,1,"")</f>
      </c>
      <c r="M30" s="469">
        <f>IF(M31&gt;L31,1,"")</f>
      </c>
      <c r="N30" s="468">
        <f>IF(N31&gt;O31,1,"")</f>
      </c>
      <c r="O30" s="469">
        <f>IF(O31&gt;N31,1,"")</f>
      </c>
      <c r="P30" s="616"/>
      <c r="Q30" s="617"/>
      <c r="R30" s="595">
        <f>IF(R31&gt;S31,1,"")</f>
      </c>
      <c r="S30" s="600">
        <f>IF(S31&gt;R31,1,"")</f>
      </c>
      <c r="T30" s="593"/>
      <c r="U30" s="594">
        <f>IF(U31&gt;T31,1,"")</f>
      </c>
      <c r="V30" s="755">
        <f>SUM(F30:U30)</f>
        <v>0</v>
      </c>
      <c r="W30" s="756"/>
      <c r="X30" s="545">
        <f>SUM(F30,H30,J30,L30,N30,P30,R30,T30)</f>
        <v>0</v>
      </c>
      <c r="Y30" s="546">
        <f>SUM(G30,I30,K30,M30,O30,Q30,S30,U30)</f>
        <v>0</v>
      </c>
      <c r="Z30" s="547" t="e">
        <f>(F31+H31+J31+N31)/SUM(F31:O31)</f>
        <v>#VALUE!</v>
      </c>
      <c r="AB30" s="753"/>
    </row>
    <row r="31" spans="1:28" ht="14.25" thickBot="1">
      <c r="A31" s="404"/>
      <c r="C31" s="405"/>
      <c r="D31" s="627"/>
      <c r="E31" s="625"/>
      <c r="F31" s="467">
        <f>IF((P21+Q21)&gt;7,Q21,"")</f>
      </c>
      <c r="G31" s="470">
        <f>IF((P21+Q21)&gt;7,P21,"")</f>
      </c>
      <c r="H31" s="467">
        <f>IF((P23+Q23)&gt;7,Q23,"")</f>
      </c>
      <c r="I31" s="671">
        <f>IF((P23+Q23)&gt;7,P23,"")</f>
      </c>
      <c r="J31" s="669"/>
      <c r="K31" s="670"/>
      <c r="L31" s="467">
        <f>IF((P27+Q27)&gt;7,Q27,"")</f>
      </c>
      <c r="M31" s="470">
        <f>IF((P27+Q27)&gt;7,P27,"")</f>
      </c>
      <c r="N31" s="467">
        <f>IF((P29+Q29)&gt;7,Q29,"")</f>
      </c>
      <c r="O31" s="470">
        <f>IF((P29+Q29)&gt;7,P29,"")</f>
      </c>
      <c r="P31" s="614"/>
      <c r="Q31" s="615"/>
      <c r="R31" s="609"/>
      <c r="S31" s="610"/>
      <c r="T31" s="612"/>
      <c r="U31" s="613"/>
      <c r="V31" s="757"/>
      <c r="W31" s="758"/>
      <c r="X31" s="551" t="e">
        <f>F31+H31+N31+J31</f>
        <v>#VALUE!</v>
      </c>
      <c r="Y31" s="552">
        <f>SUM(F31:U31)</f>
        <v>0</v>
      </c>
      <c r="Z31" s="553"/>
      <c r="AB31" s="753"/>
    </row>
    <row r="32" spans="1:28" ht="13.5">
      <c r="A32" s="402">
        <v>7</v>
      </c>
      <c r="B32" s="403"/>
      <c r="C32" s="540"/>
      <c r="D32" s="541"/>
      <c r="F32" s="603">
        <f>IF(F33&gt;G33,1,"")</f>
      </c>
      <c r="G32" s="604">
        <f>IF(G33&gt;F33,1,"")</f>
      </c>
      <c r="H32" s="603">
        <f>IF(H33&gt;I33,1,"")</f>
      </c>
      <c r="I32" s="604">
        <f>IF(I33&gt;H33,1,"")</f>
      </c>
      <c r="J32" s="603">
        <f>IF(J33&gt;K33,1,"")</f>
      </c>
      <c r="K32" s="604">
        <f>IF(K33&gt;J33,1,"")</f>
      </c>
      <c r="L32" s="593">
        <f>IF(L33&gt;M33,1,"")</f>
      </c>
      <c r="M32" s="594">
        <f>IF(M33&gt;L33,1,"")</f>
      </c>
      <c r="N32" s="593">
        <f>IF(N33&gt;O33,1,"")</f>
      </c>
      <c r="O32" s="594">
        <f>IF(O33&gt;N33,1,"")</f>
      </c>
      <c r="P32" s="603">
        <f>IF(P33&gt;Q33,1,"")</f>
      </c>
      <c r="Q32" s="604">
        <f>IF(Q33&gt;P33,1,"")</f>
      </c>
      <c r="R32" s="605">
        <f>IF(R33&gt;S33,1,"")</f>
      </c>
      <c r="S32" s="611">
        <f>IF(S33&gt;R33,1,"")</f>
      </c>
      <c r="T32" s="390">
        <f>IF(T33&gt;U33,1,"")</f>
      </c>
      <c r="U32" s="435">
        <f>IF(U33&gt;T33,1,"")</f>
      </c>
      <c r="V32" s="769">
        <v>0</v>
      </c>
      <c r="W32" s="770"/>
      <c r="X32" s="439">
        <f>SUM(F32,H32,J32,L32,N32,P32,R32,T32)</f>
        <v>0</v>
      </c>
      <c r="Y32" s="449">
        <f>SUM(G32,I32,K32,M32,O32,Q32,S32,U32)</f>
        <v>0</v>
      </c>
      <c r="Z32" s="450" t="e">
        <f>X33/Y33</f>
        <v>#VALUE!</v>
      </c>
      <c r="AB32" s="768"/>
    </row>
    <row r="33" spans="1:28" ht="14.25" thickBot="1">
      <c r="A33" s="404"/>
      <c r="C33" s="405"/>
      <c r="D33" s="567"/>
      <c r="E33" s="568"/>
      <c r="F33" s="599">
        <f>IF((R21+S21)&gt;7,S21,"")</f>
      </c>
      <c r="G33" s="602">
        <f>IF((R21+S21)&gt;7,R21,"")</f>
      </c>
      <c r="H33" s="599">
        <f>IF((R23+S23)&gt;7,S23,"")</f>
      </c>
      <c r="I33" s="602">
        <f>IF((R23+S23)&gt;7,R23,"")</f>
      </c>
      <c r="J33" s="599">
        <f>IF((R25+S25)&gt;7,S25,"")</f>
      </c>
      <c r="K33" s="602">
        <f>IF((R25+S25)&gt;7,R25,"")</f>
      </c>
      <c r="L33" s="612">
        <f>IF((R27+S27)&gt;7,S27,"")</f>
      </c>
      <c r="M33" s="613">
        <f>IF((R27+S27)&gt;7,R27,"")</f>
      </c>
      <c r="N33" s="599">
        <f>IF((R29+S29)&gt;7,S29,"")</f>
      </c>
      <c r="O33" s="602">
        <f>IF((R29+S29)&gt;7,R29,"")</f>
      </c>
      <c r="P33" s="599">
        <f>IF((R31+S31)&gt;7,S31,"")</f>
      </c>
      <c r="Q33" s="602">
        <f>IF((R31+S31)&gt;7,R31,"")</f>
      </c>
      <c r="R33" s="607"/>
      <c r="S33" s="608"/>
      <c r="T33" s="436"/>
      <c r="U33" s="438"/>
      <c r="V33" s="771"/>
      <c r="W33" s="772"/>
      <c r="X33" s="440" t="e">
        <f>F33+H33+J33+L33+N33+P33+R33+T33</f>
        <v>#VALUE!</v>
      </c>
      <c r="Y33" s="451">
        <f>SUM(F33:U33)</f>
        <v>0</v>
      </c>
      <c r="Z33" s="452"/>
      <c r="AB33" s="768"/>
    </row>
    <row r="34" spans="1:26" ht="13.5">
      <c r="A34" s="395"/>
      <c r="D34" s="390" t="s">
        <v>73</v>
      </c>
      <c r="F34" s="420"/>
      <c r="G34" s="421"/>
      <c r="H34" s="420"/>
      <c r="I34" s="421"/>
      <c r="J34" s="420"/>
      <c r="K34" s="421"/>
      <c r="L34" s="420"/>
      <c r="M34" s="421"/>
      <c r="N34" s="420"/>
      <c r="O34" s="421"/>
      <c r="P34" s="420"/>
      <c r="Q34" s="421"/>
      <c r="R34" s="442"/>
      <c r="S34" s="443"/>
      <c r="T34" s="420"/>
      <c r="U34" s="421"/>
      <c r="V34" s="635"/>
      <c r="W34" s="635"/>
      <c r="X34" s="420"/>
      <c r="Y34" s="420"/>
      <c r="Z34" s="420"/>
    </row>
    <row r="35" spans="1:26" ht="14.25">
      <c r="A35" s="623" t="s">
        <v>106</v>
      </c>
      <c r="B35" s="640"/>
      <c r="C35" s="640"/>
      <c r="D35" s="392"/>
      <c r="F35" s="422"/>
      <c r="G35" s="406"/>
      <c r="H35" s="406"/>
      <c r="I35" s="406"/>
      <c r="J35" s="406"/>
      <c r="K35" s="406"/>
      <c r="L35" s="406"/>
      <c r="M35" s="406"/>
      <c r="N35" s="406"/>
      <c r="O35" s="406"/>
      <c r="P35" s="406"/>
      <c r="Q35" s="406"/>
      <c r="R35" s="444"/>
      <c r="S35" s="444"/>
      <c r="T35" s="406"/>
      <c r="U35" s="406"/>
      <c r="V35" s="635"/>
      <c r="W35" s="635"/>
      <c r="X35" s="406"/>
      <c r="Y35" s="406"/>
      <c r="Z35" s="406"/>
    </row>
    <row r="36" spans="1:26" ht="14.25" thickBot="1">
      <c r="A36" s="395"/>
      <c r="C36" s="423" t="s">
        <v>61</v>
      </c>
      <c r="D36" s="424"/>
      <c r="E36" s="425" t="s">
        <v>62</v>
      </c>
      <c r="F36" s="399" t="str">
        <f>C37</f>
        <v>森永</v>
      </c>
      <c r="G36" s="426"/>
      <c r="H36" s="427" t="str">
        <f>C39</f>
        <v>澤田</v>
      </c>
      <c r="I36" s="426"/>
      <c r="J36" s="427" t="str">
        <f>C41</f>
        <v>小澤</v>
      </c>
      <c r="K36" s="426"/>
      <c r="L36" s="427" t="str">
        <f>C43</f>
        <v>川上</v>
      </c>
      <c r="M36" s="426"/>
      <c r="N36" s="427" t="str">
        <f>C45</f>
        <v>安達</v>
      </c>
      <c r="O36" s="426"/>
      <c r="P36" s="427">
        <f>C47</f>
        <v>0</v>
      </c>
      <c r="Q36" s="426"/>
      <c r="R36" s="427">
        <f>C49</f>
        <v>0</v>
      </c>
      <c r="S36" s="426"/>
      <c r="T36" s="445" t="e">
        <f>IF(#REF!=0,"",#REF!)</f>
        <v>#REF!</v>
      </c>
      <c r="U36" s="426"/>
      <c r="V36" s="636" t="s">
        <v>63</v>
      </c>
      <c r="W36" s="637"/>
      <c r="X36" s="446" t="s">
        <v>64</v>
      </c>
      <c r="Y36" s="445"/>
      <c r="Z36" s="453" t="s">
        <v>65</v>
      </c>
    </row>
    <row r="37" spans="1:26" ht="13.5">
      <c r="A37" s="402">
        <v>1</v>
      </c>
      <c r="B37" s="403" t="s">
        <v>111</v>
      </c>
      <c r="C37" s="583" t="s">
        <v>970</v>
      </c>
      <c r="D37" s="584" t="s">
        <v>971</v>
      </c>
      <c r="E37" s="585" t="s">
        <v>941</v>
      </c>
      <c r="F37" s="591"/>
      <c r="G37" s="592">
        <f>IF(G38&gt;F38,1,"")</f>
      </c>
      <c r="H37" s="629">
        <f>IF(H38&gt;I38,1,"")</f>
        <v>1</v>
      </c>
      <c r="I37" s="630">
        <f>IF(I38&gt;H38,1,"")</f>
      </c>
      <c r="J37" s="723">
        <f>IF(J38&gt;K38,1,"")</f>
      </c>
      <c r="K37" s="724">
        <f>IF(K38&gt;J38,1,"")</f>
        <v>1</v>
      </c>
      <c r="L37" s="705">
        <f>IF(L38&gt;M38,1,"")</f>
        <v>1</v>
      </c>
      <c r="M37" s="711">
        <f>IF(M38&gt;L38,1,"")</f>
      </c>
      <c r="N37" s="705">
        <f>IF(N38&gt;O38,1,"")</f>
        <v>1</v>
      </c>
      <c r="O37" s="711">
        <f>IF(O38&gt;N38,1,"")</f>
      </c>
      <c r="P37" s="650">
        <f>IF(P38&gt;Q38,1,"")</f>
      </c>
      <c r="Q37" s="651">
        <f>IF(Q38&gt;P38,1,"")</f>
      </c>
      <c r="R37" s="390">
        <f>IF(R38&gt;S38,1,"")</f>
      </c>
      <c r="S37" s="435">
        <f>IF(S38&gt;R38,1,"")</f>
      </c>
      <c r="T37" s="390">
        <f>IF(T38&gt;U38,1,"")</f>
      </c>
      <c r="U37" s="435">
        <f>IF(U38&gt;T38,1,"")</f>
      </c>
      <c r="V37" s="759">
        <f>SUM(F37:U37)</f>
        <v>4</v>
      </c>
      <c r="W37" s="760"/>
      <c r="X37" s="439">
        <f>SUM(F37,H37,J37,L37,N37,P37,R37,T37)</f>
        <v>3</v>
      </c>
      <c r="Y37" s="449">
        <f>SUM(G37,I37,K37,M37,O37,Q37,S37,U37)</f>
        <v>1</v>
      </c>
      <c r="Z37" s="450">
        <f>(F38+H38+J38+L38+N38+P38+R38)/SUM(F38:U38)</f>
        <v>0.6511627906976745</v>
      </c>
    </row>
    <row r="38" spans="1:26" ht="14.25" thickBot="1">
      <c r="A38" s="395"/>
      <c r="C38" s="408"/>
      <c r="D38" s="409"/>
      <c r="E38" s="410"/>
      <c r="F38" s="597"/>
      <c r="G38" s="598"/>
      <c r="H38" s="689">
        <v>8</v>
      </c>
      <c r="I38" s="689">
        <v>1</v>
      </c>
      <c r="J38" s="725">
        <v>4</v>
      </c>
      <c r="K38" s="725">
        <v>8</v>
      </c>
      <c r="L38" s="725">
        <v>8</v>
      </c>
      <c r="M38" s="725">
        <v>0</v>
      </c>
      <c r="N38" s="725">
        <v>8</v>
      </c>
      <c r="O38" s="725">
        <v>6</v>
      </c>
      <c r="P38" s="653"/>
      <c r="Q38" s="653"/>
      <c r="R38" s="433"/>
      <c r="S38" s="433"/>
      <c r="T38" s="433"/>
      <c r="U38" s="434"/>
      <c r="V38" s="761"/>
      <c r="W38" s="762"/>
      <c r="X38" s="440">
        <f>F38+H38+J38+L38+N38+P38+R38+T38</f>
        <v>28</v>
      </c>
      <c r="Y38" s="451">
        <f>SUM(G38:U38)</f>
        <v>43</v>
      </c>
      <c r="Z38" s="452">
        <v>2</v>
      </c>
    </row>
    <row r="39" spans="1:28" ht="13.5">
      <c r="A39" s="402">
        <v>2</v>
      </c>
      <c r="B39" s="403" t="s">
        <v>110</v>
      </c>
      <c r="C39" s="537" t="s">
        <v>567</v>
      </c>
      <c r="D39" s="538" t="s">
        <v>568</v>
      </c>
      <c r="E39" s="539" t="s">
        <v>430</v>
      </c>
      <c r="F39" s="686">
        <f>IF(F40&gt;G40,1,"")</f>
      </c>
      <c r="G39" s="687">
        <f>IF(G40&gt;F40,1,"")</f>
        <v>1</v>
      </c>
      <c r="H39" s="708"/>
      <c r="I39" s="709"/>
      <c r="J39" s="705">
        <f>IF(J40&gt;K40,1,"")</f>
      </c>
      <c r="K39" s="704">
        <f>IF(K40&gt;J40,1,"")</f>
        <v>1</v>
      </c>
      <c r="L39" s="518">
        <f>IF(L40&gt;M40,1,"")</f>
        <v>1</v>
      </c>
      <c r="M39" s="522">
        <f>IF(M40&gt;L40,1,"")</f>
      </c>
      <c r="N39" s="518">
        <f>IF(N40&gt;O40,1,"")</f>
      </c>
      <c r="O39" s="522">
        <f>IF(O40&gt;N40,1,"")</f>
        <v>1</v>
      </c>
      <c r="P39" s="652">
        <f>IF(P40&gt;Q40,1,"")</f>
      </c>
      <c r="Q39" s="654">
        <f>IF(Q40&gt;P40,1,"")</f>
      </c>
      <c r="R39" s="390">
        <f>IF(R40&gt;S40,1,"")</f>
      </c>
      <c r="S39" s="517">
        <f>IF(S40&gt;R40,1,"")</f>
      </c>
      <c r="T39" s="390">
        <f>IF(T40&gt;U40,1,"")</f>
      </c>
      <c r="U39" s="517">
        <f>IF(U40&gt;T40,1,"")</f>
      </c>
      <c r="V39" s="759">
        <f>SUM(F39:U39)</f>
        <v>4</v>
      </c>
      <c r="W39" s="760"/>
      <c r="X39" s="439">
        <f>SUM(F39,H39,J39,L39,N39,P39,R39,T39)</f>
        <v>1</v>
      </c>
      <c r="Y39" s="449">
        <f>SUM(G39,I39,K39,M39,O39,Q39,S39,U39)</f>
        <v>3</v>
      </c>
      <c r="Z39" s="450">
        <f>(F40+H40+J40+L40+N40+P40+R40)/SUM(F40:U40)</f>
        <v>0.2972972972972973</v>
      </c>
      <c r="AB39" s="753"/>
    </row>
    <row r="40" spans="1:28" ht="14.25" thickBot="1">
      <c r="A40" s="395"/>
      <c r="C40" s="405"/>
      <c r="D40" s="406"/>
      <c r="E40" s="655"/>
      <c r="F40" s="599">
        <f>IF((H38+I38)&gt;7,I38,"")</f>
        <v>1</v>
      </c>
      <c r="G40" s="602">
        <f>IF((H38+I38)&gt;7,H38,"")</f>
        <v>8</v>
      </c>
      <c r="H40" s="614"/>
      <c r="I40" s="615"/>
      <c r="J40" s="467">
        <v>2</v>
      </c>
      <c r="K40" s="467">
        <v>8</v>
      </c>
      <c r="L40" s="467">
        <v>8</v>
      </c>
      <c r="M40" s="467">
        <v>2</v>
      </c>
      <c r="N40" s="467">
        <v>0</v>
      </c>
      <c r="O40" s="467">
        <v>8</v>
      </c>
      <c r="P40" s="433"/>
      <c r="Q40" s="433"/>
      <c r="R40" s="433"/>
      <c r="S40" s="433"/>
      <c r="T40" s="523"/>
      <c r="U40" s="524"/>
      <c r="V40" s="761"/>
      <c r="W40" s="762"/>
      <c r="X40" s="440">
        <f>F40+H40+J40+L40+N40+P40+R40+T40</f>
        <v>11</v>
      </c>
      <c r="Y40" s="451">
        <f>SUM(F40:U40)</f>
        <v>37</v>
      </c>
      <c r="Z40" s="452">
        <v>4</v>
      </c>
      <c r="AB40" s="753"/>
    </row>
    <row r="41" spans="1:28" ht="13.5">
      <c r="A41" s="402">
        <v>3</v>
      </c>
      <c r="B41" s="403"/>
      <c r="C41" s="564" t="s">
        <v>2472</v>
      </c>
      <c r="D41" s="527" t="s">
        <v>2455</v>
      </c>
      <c r="E41" s="565" t="s">
        <v>832</v>
      </c>
      <c r="F41" s="603">
        <f>IF(F42&gt;G42,1,"")</f>
        <v>1</v>
      </c>
      <c r="G41" s="604">
        <f>IF(G42&gt;F42,1,"")</f>
      </c>
      <c r="H41" s="603">
        <f>IF(H42&gt;I42,1,"")</f>
        <v>1</v>
      </c>
      <c r="I41" s="604">
        <f>IF(I42&gt;H42,1,"")</f>
      </c>
      <c r="J41" s="605">
        <f>IF(J42&gt;K42,1,"")</f>
      </c>
      <c r="K41" s="606">
        <f>IF(K42&gt;J42,1,"")</f>
      </c>
      <c r="L41" s="593">
        <f>IF(L42&gt;M42,1,"")</f>
        <v>1</v>
      </c>
      <c r="M41" s="601">
        <f>IF(M42&gt;L42,1,"")</f>
      </c>
      <c r="N41" s="686">
        <f>IF(N42&gt;O42,1,"")</f>
        <v>1</v>
      </c>
      <c r="O41" s="600"/>
      <c r="P41" s="686">
        <f>IF(P42&gt;Q42,1,"")</f>
      </c>
      <c r="Q41" s="600">
        <f>IF(Q42&gt;P42,1,"")</f>
      </c>
      <c r="R41" s="686">
        <f>IF(R42&gt;S42,1,"")</f>
      </c>
      <c r="S41" s="600">
        <f>IF(S42&gt;R42,1,"")</f>
      </c>
      <c r="T41" s="593">
        <f>IF(T42&gt;U42,1,"")</f>
      </c>
      <c r="U41" s="594">
        <f>IF(U42&gt;T42,1,"")</f>
      </c>
      <c r="V41" s="759">
        <f>SUM(F41:U41)</f>
        <v>4</v>
      </c>
      <c r="W41" s="760"/>
      <c r="X41" s="714">
        <f>SUM(F41,H41,J41,L41,N41,P41,R41,T41)</f>
        <v>4</v>
      </c>
      <c r="Y41" s="715">
        <f>SUM(G41,I41,K41,M41,O41,Q41,S41,U41)</f>
        <v>0</v>
      </c>
      <c r="Z41" s="716">
        <f>X42/Y42</f>
        <v>0.7619047619047619</v>
      </c>
      <c r="AA41" s="753"/>
      <c r="AB41" s="752"/>
    </row>
    <row r="42" spans="1:28" ht="14.25" thickBot="1">
      <c r="A42" s="395"/>
      <c r="C42" s="618"/>
      <c r="D42" s="641"/>
      <c r="E42" s="726"/>
      <c r="F42" s="599">
        <f>IF((J38+K38)&gt;7,K38,"")</f>
        <v>8</v>
      </c>
      <c r="G42" s="602">
        <f>IF((J38+K38)&gt;7,J38,"")</f>
        <v>4</v>
      </c>
      <c r="H42" s="599">
        <f>IF((J40+K40)&gt;7,K40,"")</f>
        <v>8</v>
      </c>
      <c r="I42" s="602">
        <f>IF((J40+K40)&gt;7,J40,"")</f>
        <v>2</v>
      </c>
      <c r="J42" s="607"/>
      <c r="K42" s="608"/>
      <c r="L42" s="599">
        <v>8</v>
      </c>
      <c r="M42" s="599">
        <v>0</v>
      </c>
      <c r="N42" s="599">
        <v>8</v>
      </c>
      <c r="O42" s="599">
        <v>4</v>
      </c>
      <c r="P42" s="599"/>
      <c r="Q42" s="599"/>
      <c r="R42" s="599"/>
      <c r="S42" s="599"/>
      <c r="T42" s="599"/>
      <c r="U42" s="602"/>
      <c r="V42" s="761"/>
      <c r="W42" s="762"/>
      <c r="X42" s="717">
        <f>F42+H42+J42+L42+N42+P42+R42+T42</f>
        <v>32</v>
      </c>
      <c r="Y42" s="718">
        <f>SUM(F42:U42)</f>
        <v>42</v>
      </c>
      <c r="Z42" s="719">
        <v>1</v>
      </c>
      <c r="AA42" s="753"/>
      <c r="AB42" s="752"/>
    </row>
    <row r="43" spans="1:28" ht="13.5">
      <c r="A43" s="402">
        <v>4</v>
      </c>
      <c r="B43" s="403"/>
      <c r="C43" s="537" t="s">
        <v>2456</v>
      </c>
      <c r="D43" s="538" t="s">
        <v>2457</v>
      </c>
      <c r="E43" s="539" t="s">
        <v>832</v>
      </c>
      <c r="F43" s="518">
        <f>IF(F44&gt;G44,1,"")</f>
      </c>
      <c r="G43" s="519">
        <f>IF(G44&gt;F44,1,"")</f>
        <v>1</v>
      </c>
      <c r="H43" s="468">
        <f>IF(H44&gt;I44,1,"")</f>
      </c>
      <c r="I43" s="469">
        <f>IF(I44&gt;H44,1,"")</f>
        <v>1</v>
      </c>
      <c r="J43" s="518">
        <f>IF(J44&gt;K44,1,"")</f>
      </c>
      <c r="K43" s="519">
        <f>IF(K44&gt;J44,1,"")</f>
        <v>1</v>
      </c>
      <c r="L43" s="616"/>
      <c r="M43" s="695"/>
      <c r="N43" s="518">
        <f>IF(N44&gt;O44,1,"")</f>
      </c>
      <c r="O43" s="522">
        <f>IF(O44&gt;N44,1,"")</f>
        <v>1</v>
      </c>
      <c r="P43" s="652">
        <f>IF(P44&gt;Q44,1,"")</f>
      </c>
      <c r="Q43" s="654">
        <f>IF(Q44&gt;P44,1,"")</f>
      </c>
      <c r="R43" s="652">
        <f>IF(R44&gt;S44,1,"")</f>
      </c>
      <c r="S43" s="654">
        <f>IF(S44&gt;R44,1,"")</f>
      </c>
      <c r="T43" s="390">
        <f>IF(T44&gt;U44,1,"")</f>
      </c>
      <c r="U43" s="435">
        <f>IF(U44&gt;T44,1,"")</f>
      </c>
      <c r="V43" s="759">
        <f>SUM(F43:U43)</f>
        <v>4</v>
      </c>
      <c r="W43" s="760"/>
      <c r="X43" s="439">
        <f>SUM(F43,H43,J43,L43,N43,P43,R43,T43)</f>
        <v>0</v>
      </c>
      <c r="Y43" s="449">
        <f>SUM(G43,I43,K43,M43,O43,Q43,S43,U43)</f>
        <v>4</v>
      </c>
      <c r="Z43" s="450">
        <f>(F44+H44+J44+L44+N44+P44+R44)/SUM(F44:U44)</f>
        <v>0.058823529411764705</v>
      </c>
      <c r="AB43" s="753"/>
    </row>
    <row r="44" spans="1:28" ht="14.25" thickBot="1">
      <c r="A44" s="395"/>
      <c r="C44" s="540"/>
      <c r="D44" s="541"/>
      <c r="E44" s="658"/>
      <c r="F44" s="520">
        <f>IF((L38+M38)&gt;7,M38,"")</f>
        <v>0</v>
      </c>
      <c r="G44" s="521">
        <f>IF((L38+M38)&gt;7,L38,"")</f>
        <v>8</v>
      </c>
      <c r="H44" s="467">
        <f>IF((L40+M40)&gt;7,M40,"")</f>
        <v>2</v>
      </c>
      <c r="I44" s="470">
        <f>IF((L40+M40)&gt;7,L40,"")</f>
        <v>8</v>
      </c>
      <c r="J44" s="520">
        <f>IF((L42+M42)&gt;7,M42,"")</f>
        <v>0</v>
      </c>
      <c r="K44" s="521">
        <f>IF((L42+M42)&gt;7,L42,"")</f>
        <v>8</v>
      </c>
      <c r="L44" s="614"/>
      <c r="M44" s="615"/>
      <c r="N44" s="467">
        <v>0</v>
      </c>
      <c r="O44" s="467">
        <v>8</v>
      </c>
      <c r="P44" s="433"/>
      <c r="Q44" s="433"/>
      <c r="R44" s="433"/>
      <c r="S44" s="433"/>
      <c r="T44" s="523"/>
      <c r="U44" s="524"/>
      <c r="V44" s="761"/>
      <c r="W44" s="762"/>
      <c r="X44" s="440">
        <f>F44+H44+J44+L44+N44+P44+R44+T44</f>
        <v>2</v>
      </c>
      <c r="Y44" s="451">
        <f>SUM(F44:U44)</f>
        <v>34</v>
      </c>
      <c r="Z44" s="731">
        <v>5</v>
      </c>
      <c r="AB44" s="753"/>
    </row>
    <row r="45" spans="1:28" ht="13.5" customHeight="1">
      <c r="A45" s="402">
        <v>5</v>
      </c>
      <c r="B45" s="403"/>
      <c r="C45" s="537" t="s">
        <v>2458</v>
      </c>
      <c r="D45" s="538" t="s">
        <v>2459</v>
      </c>
      <c r="E45" s="539" t="s">
        <v>2447</v>
      </c>
      <c r="F45" s="468">
        <f>IF(F46&gt;G46,1,"")</f>
      </c>
      <c r="G45" s="469">
        <f>IF(G46&gt;F46,1,"")</f>
        <v>1</v>
      </c>
      <c r="H45" s="700">
        <f>IF(H46&gt;I46,1,"")</f>
        <v>1</v>
      </c>
      <c r="I45" s="701">
        <f>IF(I46&gt;H46,1,"")</f>
      </c>
      <c r="J45" s="468">
        <f>IF(J46&gt;K46,1,"")</f>
      </c>
      <c r="K45" s="469">
        <f>IF(K46&gt;J46,1,"")</f>
        <v>1</v>
      </c>
      <c r="L45" s="468">
        <f>IF(L46&gt;M46,1,"")</f>
        <v>1</v>
      </c>
      <c r="M45" s="469">
        <f>IF(M46&gt;L46,1,"")</f>
      </c>
      <c r="N45" s="696">
        <f>IF(N46&gt;O46,1,"")</f>
      </c>
      <c r="O45" s="697">
        <f>IF(O46&gt;N46,1,"")</f>
      </c>
      <c r="P45" s="420">
        <f>IF(P46&gt;Q46,1,"")</f>
      </c>
      <c r="Q45" s="659">
        <f>IF(Q46&gt;P46,1,"")</f>
      </c>
      <c r="R45" s="652">
        <f>IF(R46&gt;S46,1,"")</f>
      </c>
      <c r="S45" s="654">
        <f>IF(S46&gt;R46,1,"")</f>
      </c>
      <c r="T45" s="420">
        <f>IF(T46&gt;U46,1,"")</f>
      </c>
      <c r="U45" s="421">
        <f>IF(U46&gt;T46,1,"")</f>
      </c>
      <c r="V45" s="759">
        <f>SUM(F45:U45)</f>
        <v>4</v>
      </c>
      <c r="W45" s="760"/>
      <c r="X45" s="439">
        <f>SUM(F45,H45,J45,L45,N45,P45,R45,T45)</f>
        <v>2</v>
      </c>
      <c r="Y45" s="449">
        <f>SUM(G45,I45,K45,M45,O45,Q45,S45,U45)</f>
        <v>2</v>
      </c>
      <c r="Z45" s="450">
        <f>(F46+H46+J46+L46+N46+P46+R46)/SUM(F46:U46)</f>
        <v>0.6190476190476191</v>
      </c>
      <c r="AB45" s="767"/>
    </row>
    <row r="46" spans="1:28" ht="14.25" customHeight="1" thickBot="1">
      <c r="A46" s="395"/>
      <c r="C46" s="405"/>
      <c r="D46" s="406"/>
      <c r="E46" s="655"/>
      <c r="F46" s="467">
        <f>IF((N38+O38)&gt;7,O38,"")</f>
        <v>6</v>
      </c>
      <c r="G46" s="470">
        <f>IF((N38+O38)&gt;7,N38,"")</f>
        <v>8</v>
      </c>
      <c r="H46" s="702">
        <f>IF((N40+O40)&gt;7,O40,"")</f>
        <v>8</v>
      </c>
      <c r="I46" s="703">
        <f>IF((N40+O40)&gt;7,N40,"")</f>
        <v>0</v>
      </c>
      <c r="J46" s="467">
        <f>IF((N42+O42)&gt;7,O42,"")</f>
        <v>4</v>
      </c>
      <c r="K46" s="470">
        <f>IF((N42+O42)&gt;7,N42,"")</f>
        <v>8</v>
      </c>
      <c r="L46" s="467">
        <f>IF((N44+O44)&gt;7,O44,"")</f>
        <v>8</v>
      </c>
      <c r="M46" s="470">
        <f>IF((N44+O44)&gt;7,N44,"")</f>
        <v>0</v>
      </c>
      <c r="N46" s="698"/>
      <c r="O46" s="699"/>
      <c r="P46" s="433"/>
      <c r="Q46" s="433"/>
      <c r="R46" s="433"/>
      <c r="S46" s="433"/>
      <c r="T46" s="433"/>
      <c r="U46" s="434"/>
      <c r="V46" s="761"/>
      <c r="W46" s="762"/>
      <c r="X46" s="440">
        <f>F46+H46+J46+L46+N46+P46+R46+T46</f>
        <v>26</v>
      </c>
      <c r="Y46" s="451">
        <f>SUM(F46:U46)</f>
        <v>42</v>
      </c>
      <c r="Z46" s="452">
        <v>2</v>
      </c>
      <c r="AB46" s="767"/>
    </row>
    <row r="47" spans="1:28" ht="13.5">
      <c r="A47" s="402">
        <v>6</v>
      </c>
      <c r="B47" s="403"/>
      <c r="C47" s="542"/>
      <c r="D47" s="543"/>
      <c r="E47" s="544"/>
      <c r="F47" s="603">
        <f>IF(F48&gt;G48,1,"")</f>
      </c>
      <c r="G47" s="604">
        <f>IF(G48&gt;F48,1,"")</f>
      </c>
      <c r="H47" s="468">
        <f>IF(H48&gt;I48,1,"")</f>
      </c>
      <c r="I47" s="469">
        <f>IF(I48&gt;H48,1,"")</f>
      </c>
      <c r="J47" s="518">
        <f>IF(J48&gt;K48,1,"")</f>
      </c>
      <c r="K47" s="519">
        <f>IF(K48&gt;J48,1,"")</f>
      </c>
      <c r="L47" s="468">
        <f>IF(L48&gt;M48,1,"")</f>
      </c>
      <c r="M47" s="469">
        <f>IF(M48&gt;L48,1,"")</f>
      </c>
      <c r="N47" s="468">
        <f>IF(N48&gt;O48,1,"")</f>
      </c>
      <c r="O47" s="469">
        <f>IF(O48&gt;N48,1,"")</f>
      </c>
      <c r="P47" s="616"/>
      <c r="Q47" s="617"/>
      <c r="R47" s="595">
        <f>IF(R48&gt;S48,1,"")</f>
      </c>
      <c r="S47" s="600">
        <f>IF(S48&gt;R48,1,"")</f>
      </c>
      <c r="T47" s="518"/>
      <c r="U47" s="519">
        <f>IF(U48&gt;T48,1,"")</f>
      </c>
      <c r="V47" s="755"/>
      <c r="W47" s="756"/>
      <c r="X47" s="545">
        <f>SUM(F47,H47,J47,L47,N47,P47,R47,T47)</f>
        <v>0</v>
      </c>
      <c r="Y47" s="546">
        <f>SUM(G47,I47,K47,M47,O47,Q47,S47,U47)</f>
        <v>0</v>
      </c>
      <c r="Z47" s="547" t="e">
        <f>(F48+H48+J48+L48+N48+P48+R48)/SUM(F48:U48)</f>
        <v>#VALUE!</v>
      </c>
      <c r="AB47" s="753"/>
    </row>
    <row r="48" spans="1:28" ht="13.5">
      <c r="A48" s="395"/>
      <c r="C48" s="557"/>
      <c r="D48" s="558"/>
      <c r="E48" s="559"/>
      <c r="F48" s="599">
        <f>IF((P38+Q38)&gt;7,Q38,"")</f>
      </c>
      <c r="G48" s="602">
        <f>IF((P38+Q38)&gt;7,P38,"")</f>
      </c>
      <c r="H48" s="467">
        <f>IF((P40+Q40)&gt;7,Q40,"")</f>
      </c>
      <c r="I48" s="470">
        <f>IF((P40+Q40)&gt;7,P40,"")</f>
      </c>
      <c r="J48" s="520">
        <f>IF((P42+Q42)&gt;7,Q42,"")</f>
      </c>
      <c r="K48" s="521">
        <f>IF((P42+Q42)&gt;7,P42,"")</f>
      </c>
      <c r="L48" s="467">
        <f>IF((P44+Q44)&gt;7,Q44,"")</f>
      </c>
      <c r="M48" s="470">
        <f>IF((P44+Q44)&gt;7,P44,"")</f>
      </c>
      <c r="N48" s="467">
        <f>IF((P46+Q46)&gt;7,Q46,"")</f>
      </c>
      <c r="O48" s="470">
        <f>IF((P46+Q46)&gt;7,P46,"")</f>
      </c>
      <c r="P48" s="614"/>
      <c r="Q48" s="615"/>
      <c r="R48" s="609"/>
      <c r="S48" s="610"/>
      <c r="T48" s="525"/>
      <c r="U48" s="526"/>
      <c r="V48" s="757"/>
      <c r="W48" s="758"/>
      <c r="X48" s="551" t="e">
        <f>F48+H48+J48+L48+N48+P48+R48+T48</f>
        <v>#VALUE!</v>
      </c>
      <c r="Y48" s="552">
        <f>SUM(F48:U48)</f>
        <v>0</v>
      </c>
      <c r="Z48" s="553"/>
      <c r="AB48" s="753"/>
    </row>
    <row r="49" spans="1:26" ht="13.5">
      <c r="A49" s="402">
        <v>7</v>
      </c>
      <c r="B49" s="403"/>
      <c r="C49" s="560"/>
      <c r="D49" s="561"/>
      <c r="E49" s="562"/>
      <c r="F49" s="603">
        <f>IF(F50&gt;G50,1,"")</f>
      </c>
      <c r="G49" s="604">
        <f>IF(G50&gt;F50,1,"")</f>
      </c>
      <c r="H49" s="603">
        <f>IF(H50&gt;I50,1,"")</f>
      </c>
      <c r="I49" s="604">
        <f>IF(I50&gt;H50,1,"")</f>
      </c>
      <c r="J49" s="603">
        <f>IF(J50&gt;K50,1,"")</f>
      </c>
      <c r="K49" s="604">
        <f>IF(K50&gt;J50,1,"")</f>
      </c>
      <c r="L49" s="593">
        <f>IF(L50&gt;M50,1,"")</f>
      </c>
      <c r="M49" s="594">
        <f>IF(M50&gt;L50,1,"")</f>
      </c>
      <c r="N49" s="593">
        <f>IF(N50&gt;O50,1,"")</f>
      </c>
      <c r="O49" s="594">
        <f>IF(O50&gt;N50,1,"")</f>
      </c>
      <c r="P49" s="603">
        <f>IF(P50&gt;Q50,1,"")</f>
      </c>
      <c r="Q49" s="604">
        <f>IF(Q50&gt;P50,1,"")</f>
      </c>
      <c r="R49" s="605">
        <f>IF(R50&gt;S50,1,"")</f>
      </c>
      <c r="S49" s="611">
        <f>IF(S50&gt;R50,1,"")</f>
      </c>
      <c r="T49" s="518">
        <f>IF(T50&gt;U50,1,"")</f>
      </c>
      <c r="U49" s="519">
        <f>IF(U50&gt;T50,1,"")</f>
      </c>
      <c r="V49" s="769">
        <v>0</v>
      </c>
      <c r="W49" s="770"/>
      <c r="X49" s="545">
        <f>SUM(F49,H49,J49,L49,N49,P49,R49,T49)</f>
        <v>0</v>
      </c>
      <c r="Y49" s="546">
        <f>SUM(G49,I49,K49,M49,O49,Q49,S49,U49)</f>
        <v>0</v>
      </c>
      <c r="Z49" s="547" t="e">
        <f>(F50+H50+J50+L50+N50+P50+R50)/SUM(F50:U50)</f>
        <v>#VALUE!</v>
      </c>
    </row>
    <row r="50" spans="1:26" ht="13.5">
      <c r="A50" s="395"/>
      <c r="C50" s="554"/>
      <c r="D50" s="555"/>
      <c r="E50" s="556"/>
      <c r="F50" s="599">
        <f>IF((R38+S38)&gt;7,S38,"")</f>
      </c>
      <c r="G50" s="602">
        <f>IF((R38+S38)&gt;7,R38,"")</f>
      </c>
      <c r="H50" s="599">
        <f>IF((R40+S40)&gt;7,S40,"")</f>
      </c>
      <c r="I50" s="602">
        <f>IF((R40+S40)&gt;7,R40,"")</f>
      </c>
      <c r="J50" s="599">
        <f>IF((R42+S42)&gt;7,S42,"")</f>
      </c>
      <c r="K50" s="602">
        <f>IF((R42+S42)&gt;7,R42,"")</f>
      </c>
      <c r="L50" s="612">
        <f>IF((R44+S44)&gt;7,S44,"")</f>
      </c>
      <c r="M50" s="613">
        <f>IF((R44+S44)&gt;7,R44,"")</f>
      </c>
      <c r="N50" s="599">
        <f>IF((R46+S46)&gt;7,S46,"")</f>
      </c>
      <c r="O50" s="602">
        <f>IF((R46+S46)&gt;7,R46,"")</f>
      </c>
      <c r="P50" s="599">
        <f>IF((R48+S48)&gt;7,S48,"")</f>
      </c>
      <c r="Q50" s="602">
        <f>IF((R48+S48)&gt;7,R48,"")</f>
      </c>
      <c r="R50" s="607"/>
      <c r="S50" s="608"/>
      <c r="T50" s="525"/>
      <c r="U50" s="563"/>
      <c r="V50" s="771"/>
      <c r="W50" s="772"/>
      <c r="X50" s="551" t="e">
        <f>F50+H50+J50+L50+N50+P50+R50+T50</f>
        <v>#VALUE!</v>
      </c>
      <c r="Y50" s="552">
        <f>SUM(F50:U50)</f>
        <v>0</v>
      </c>
      <c r="Z50" s="553"/>
    </row>
    <row r="51" spans="1:19" ht="13.5">
      <c r="A51" s="395"/>
      <c r="D51" s="390" t="s">
        <v>73</v>
      </c>
      <c r="F51" s="391"/>
      <c r="G51" s="391"/>
      <c r="H51" s="391"/>
      <c r="I51" s="391"/>
      <c r="J51" s="391"/>
      <c r="K51" s="391"/>
      <c r="L51" s="391"/>
      <c r="M51" s="391"/>
      <c r="N51" s="391"/>
      <c r="O51" s="391"/>
      <c r="P51" s="391"/>
      <c r="Q51" s="391"/>
      <c r="R51" s="391"/>
      <c r="S51" s="391"/>
    </row>
    <row r="52" spans="1:19" ht="13.5">
      <c r="A52" s="395"/>
      <c r="F52" s="391"/>
      <c r="G52" s="391"/>
      <c r="H52" s="391"/>
      <c r="I52" s="391"/>
      <c r="J52" s="391"/>
      <c r="K52" s="391"/>
      <c r="L52" s="391"/>
      <c r="M52" s="391"/>
      <c r="N52" s="391"/>
      <c r="O52" s="391"/>
      <c r="P52" s="391"/>
      <c r="Q52" s="391"/>
      <c r="R52" s="391"/>
      <c r="S52" s="391"/>
    </row>
    <row r="53" spans="1:19" ht="13.5">
      <c r="A53" s="395"/>
      <c r="F53" s="391"/>
      <c r="G53" s="391"/>
      <c r="H53" s="391"/>
      <c r="I53" s="391"/>
      <c r="J53" s="391"/>
      <c r="K53" s="391"/>
      <c r="L53" s="391"/>
      <c r="M53" s="391"/>
      <c r="N53" s="391"/>
      <c r="O53" s="391"/>
      <c r="P53" s="391"/>
      <c r="Q53" s="391"/>
      <c r="R53" s="391"/>
      <c r="S53" s="391"/>
    </row>
    <row r="54" ht="13.5">
      <c r="A54" s="395"/>
    </row>
  </sheetData>
  <sheetProtection/>
  <mergeCells count="33">
    <mergeCell ref="V15:W16"/>
    <mergeCell ref="V13:W14"/>
    <mergeCell ref="V47:W48"/>
    <mergeCell ref="V41:W42"/>
    <mergeCell ref="V30:W31"/>
    <mergeCell ref="V3:W4"/>
    <mergeCell ref="V5:W6"/>
    <mergeCell ref="V7:W8"/>
    <mergeCell ref="V9:W10"/>
    <mergeCell ref="V11:W12"/>
    <mergeCell ref="AB45:AB46"/>
    <mergeCell ref="AB47:AB48"/>
    <mergeCell ref="V49:W50"/>
    <mergeCell ref="AA41:AA42"/>
    <mergeCell ref="AB39:AB40"/>
    <mergeCell ref="AB41:AB42"/>
    <mergeCell ref="AB43:AB44"/>
    <mergeCell ref="V20:W21"/>
    <mergeCell ref="V22:W23"/>
    <mergeCell ref="V24:W25"/>
    <mergeCell ref="V26:W27"/>
    <mergeCell ref="V43:W44"/>
    <mergeCell ref="V45:W46"/>
    <mergeCell ref="V39:W40"/>
    <mergeCell ref="V32:W33"/>
    <mergeCell ref="V37:W38"/>
    <mergeCell ref="V28:W29"/>
    <mergeCell ref="AB5:AB6"/>
    <mergeCell ref="AB9:AB10"/>
    <mergeCell ref="AB11:AB12"/>
    <mergeCell ref="AB28:AB29"/>
    <mergeCell ref="AB30:AB31"/>
    <mergeCell ref="AB32:AB3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39"/>
  <sheetViews>
    <sheetView zoomScalePageLayoutView="0" workbookViewId="0" topLeftCell="A79">
      <selection activeCell="B125" sqref="B125"/>
    </sheetView>
  </sheetViews>
  <sheetFormatPr defaultColWidth="9.00390625" defaultRowHeight="13.5"/>
  <cols>
    <col min="1" max="1" width="9.00390625" style="380" customWidth="1"/>
    <col min="2" max="2" width="7.375" style="380" customWidth="1"/>
    <col min="3" max="3" width="13.625" style="380" customWidth="1"/>
    <col min="4" max="4" width="12.625" style="380" customWidth="1"/>
    <col min="5" max="8" width="11.875" style="380" customWidth="1"/>
    <col min="9" max="9" width="12.75390625" style="380" customWidth="1"/>
    <col min="10" max="16384" width="9.00390625" style="380" customWidth="1"/>
  </cols>
  <sheetData>
    <row r="1" spans="1:2" ht="13.5">
      <c r="A1" s="381" t="s">
        <v>113</v>
      </c>
      <c r="B1" s="381"/>
    </row>
    <row r="2" spans="1:9" ht="13.5">
      <c r="A2" s="380" t="s">
        <v>114</v>
      </c>
      <c r="B2" s="380" t="s">
        <v>115</v>
      </c>
      <c r="C2" s="380" t="s">
        <v>116</v>
      </c>
      <c r="D2" s="381"/>
      <c r="E2" s="381"/>
      <c r="F2" s="380" t="s">
        <v>117</v>
      </c>
      <c r="G2" s="381"/>
      <c r="H2" s="381"/>
      <c r="I2" s="381"/>
    </row>
    <row r="3" spans="1:8" ht="13.5">
      <c r="A3" s="381"/>
      <c r="B3" s="381"/>
      <c r="C3" s="380" t="s">
        <v>118</v>
      </c>
      <c r="D3" s="380" t="s">
        <v>119</v>
      </c>
      <c r="E3" s="380" t="s">
        <v>120</v>
      </c>
      <c r="F3" s="380" t="s">
        <v>118</v>
      </c>
      <c r="G3" s="380" t="s">
        <v>119</v>
      </c>
      <c r="H3" s="380" t="s">
        <v>120</v>
      </c>
    </row>
    <row r="4" spans="1:9" ht="13.5">
      <c r="A4" s="380" t="s">
        <v>121</v>
      </c>
      <c r="B4" s="380" t="s">
        <v>122</v>
      </c>
      <c r="C4" s="380" t="s">
        <v>123</v>
      </c>
      <c r="D4" s="380" t="s">
        <v>124</v>
      </c>
      <c r="E4" s="380" t="s">
        <v>125</v>
      </c>
      <c r="F4" s="381"/>
      <c r="G4" s="381"/>
      <c r="H4" s="381"/>
      <c r="I4" s="381"/>
    </row>
    <row r="5" spans="1:9" ht="13.5">
      <c r="A5" s="380" t="s">
        <v>126</v>
      </c>
      <c r="B5" s="380" t="s">
        <v>127</v>
      </c>
      <c r="C5" s="380" t="s">
        <v>123</v>
      </c>
      <c r="D5" s="380" t="s">
        <v>128</v>
      </c>
      <c r="E5" s="381" t="s">
        <v>129</v>
      </c>
      <c r="F5" s="381"/>
      <c r="G5" s="381"/>
      <c r="H5" s="381"/>
      <c r="I5" s="381"/>
    </row>
    <row r="6" spans="2:8" ht="13.5">
      <c r="B6" s="380" t="s">
        <v>130</v>
      </c>
      <c r="C6" s="380" t="s">
        <v>131</v>
      </c>
      <c r="D6" s="380" t="s">
        <v>128</v>
      </c>
      <c r="E6" s="380" t="s">
        <v>123</v>
      </c>
      <c r="F6" s="380" t="s">
        <v>132</v>
      </c>
      <c r="G6" s="380" t="s">
        <v>133</v>
      </c>
      <c r="H6" s="380" t="s">
        <v>134</v>
      </c>
    </row>
    <row r="7" spans="2:8" ht="13.5">
      <c r="B7" s="380" t="s">
        <v>135</v>
      </c>
      <c r="C7" s="380" t="s">
        <v>131</v>
      </c>
      <c r="D7" s="380" t="s">
        <v>123</v>
      </c>
      <c r="E7" s="380" t="s">
        <v>128</v>
      </c>
      <c r="F7" s="380" t="s">
        <v>133</v>
      </c>
      <c r="G7" s="380" t="s">
        <v>132</v>
      </c>
      <c r="H7" s="380" t="s">
        <v>134</v>
      </c>
    </row>
    <row r="8" spans="1:9" ht="13.5">
      <c r="A8" s="380" t="s">
        <v>136</v>
      </c>
      <c r="B8" s="380" t="s">
        <v>137</v>
      </c>
      <c r="C8" s="380" t="s">
        <v>124</v>
      </c>
      <c r="D8" s="380" t="s">
        <v>123</v>
      </c>
      <c r="E8" s="380" t="s">
        <v>128</v>
      </c>
      <c r="F8" s="380" t="s">
        <v>132</v>
      </c>
      <c r="G8" s="380" t="s">
        <v>134</v>
      </c>
      <c r="H8" s="381" t="s">
        <v>138</v>
      </c>
      <c r="I8" s="381"/>
    </row>
    <row r="9" spans="2:9" ht="13.5">
      <c r="B9" s="380" t="s">
        <v>139</v>
      </c>
      <c r="C9" s="380" t="s">
        <v>123</v>
      </c>
      <c r="D9" s="380" t="s">
        <v>125</v>
      </c>
      <c r="E9" s="380" t="s">
        <v>128</v>
      </c>
      <c r="F9" s="380" t="s">
        <v>132</v>
      </c>
      <c r="G9" s="380" t="s">
        <v>140</v>
      </c>
      <c r="H9" s="381" t="s">
        <v>138</v>
      </c>
      <c r="I9" s="381"/>
    </row>
    <row r="10" spans="2:8" ht="13.5">
      <c r="B10" s="380" t="s">
        <v>141</v>
      </c>
      <c r="C10" s="380" t="s">
        <v>123</v>
      </c>
      <c r="D10" s="380" t="s">
        <v>124</v>
      </c>
      <c r="E10" s="380" t="s">
        <v>128</v>
      </c>
      <c r="F10" s="380" t="s">
        <v>140</v>
      </c>
      <c r="G10" s="380" t="s">
        <v>138</v>
      </c>
      <c r="H10" s="380" t="s">
        <v>132</v>
      </c>
    </row>
    <row r="11" spans="1:9" ht="13.5">
      <c r="A11" s="380" t="s">
        <v>142</v>
      </c>
      <c r="B11" s="380" t="s">
        <v>143</v>
      </c>
      <c r="C11" s="380" t="s">
        <v>123</v>
      </c>
      <c r="D11" s="380" t="s">
        <v>128</v>
      </c>
      <c r="E11" s="380" t="s">
        <v>144</v>
      </c>
      <c r="F11" s="381"/>
      <c r="G11" s="381"/>
      <c r="H11" s="381"/>
      <c r="I11" s="381"/>
    </row>
    <row r="12" spans="2:9" ht="13.5">
      <c r="B12" s="380" t="s">
        <v>145</v>
      </c>
      <c r="C12" s="380" t="s">
        <v>123</v>
      </c>
      <c r="D12" s="380" t="s">
        <v>125</v>
      </c>
      <c r="E12" s="380" t="s">
        <v>128</v>
      </c>
      <c r="F12" s="380" t="s">
        <v>146</v>
      </c>
      <c r="G12" s="380" t="s">
        <v>147</v>
      </c>
      <c r="H12" s="381" t="s">
        <v>138</v>
      </c>
      <c r="I12" s="381"/>
    </row>
    <row r="13" spans="2:8" ht="13.5">
      <c r="B13" s="380" t="s">
        <v>148</v>
      </c>
      <c r="C13" s="380" t="s">
        <v>123</v>
      </c>
      <c r="D13" s="380" t="s">
        <v>128</v>
      </c>
      <c r="E13" s="380" t="s">
        <v>125</v>
      </c>
      <c r="F13" s="380" t="s">
        <v>149</v>
      </c>
      <c r="G13" s="380" t="s">
        <v>140</v>
      </c>
      <c r="H13" s="380" t="s">
        <v>150</v>
      </c>
    </row>
    <row r="14" spans="1:9" ht="13.5">
      <c r="A14" s="380" t="s">
        <v>151</v>
      </c>
      <c r="B14" s="380" t="s">
        <v>152</v>
      </c>
      <c r="C14" s="380" t="s">
        <v>153</v>
      </c>
      <c r="D14" s="380" t="s">
        <v>123</v>
      </c>
      <c r="E14" s="380" t="s">
        <v>128</v>
      </c>
      <c r="F14" s="381"/>
      <c r="G14" s="381"/>
      <c r="H14" s="381"/>
      <c r="I14" s="381"/>
    </row>
    <row r="15" spans="2:8" ht="13.5">
      <c r="B15" s="380" t="s">
        <v>154</v>
      </c>
      <c r="C15" s="380" t="s">
        <v>153</v>
      </c>
      <c r="D15" s="380" t="s">
        <v>125</v>
      </c>
      <c r="E15" s="380" t="s">
        <v>123</v>
      </c>
      <c r="F15" s="380" t="s">
        <v>140</v>
      </c>
      <c r="G15" s="380" t="s">
        <v>149</v>
      </c>
      <c r="H15" s="380" t="s">
        <v>150</v>
      </c>
    </row>
    <row r="16" spans="2:9" ht="13.5">
      <c r="B16" s="380" t="s">
        <v>155</v>
      </c>
      <c r="C16" s="380" t="s">
        <v>153</v>
      </c>
      <c r="D16" s="380" t="s">
        <v>123</v>
      </c>
      <c r="E16" s="381" t="s">
        <v>156</v>
      </c>
      <c r="F16" s="381"/>
      <c r="G16" s="381"/>
      <c r="H16" s="381"/>
      <c r="I16" s="381"/>
    </row>
    <row r="17" spans="1:9" ht="13.5">
      <c r="A17" s="380" t="s">
        <v>157</v>
      </c>
      <c r="B17" s="380" t="s">
        <v>158</v>
      </c>
      <c r="C17" s="380" t="s">
        <v>153</v>
      </c>
      <c r="D17" s="380" t="s">
        <v>156</v>
      </c>
      <c r="E17" s="380" t="s">
        <v>123</v>
      </c>
      <c r="F17" s="381"/>
      <c r="G17" s="381"/>
      <c r="H17" s="381"/>
      <c r="I17" s="381"/>
    </row>
    <row r="18" spans="2:8" ht="13.5">
      <c r="B18" s="380" t="s">
        <v>159</v>
      </c>
      <c r="C18" s="380" t="s">
        <v>153</v>
      </c>
      <c r="D18" s="380" t="s">
        <v>156</v>
      </c>
      <c r="E18" s="380" t="s">
        <v>123</v>
      </c>
      <c r="F18" s="380" t="s">
        <v>160</v>
      </c>
      <c r="G18" s="380" t="s">
        <v>138</v>
      </c>
      <c r="H18" s="380" t="s">
        <v>150</v>
      </c>
    </row>
    <row r="19" spans="1:9" ht="13.5">
      <c r="A19" s="380" t="s">
        <v>161</v>
      </c>
      <c r="B19" s="380" t="s">
        <v>162</v>
      </c>
      <c r="C19" s="380" t="s">
        <v>153</v>
      </c>
      <c r="D19" s="380" t="s">
        <v>124</v>
      </c>
      <c r="E19" s="380" t="s">
        <v>128</v>
      </c>
      <c r="F19" s="381"/>
      <c r="G19" s="381"/>
      <c r="H19" s="381"/>
      <c r="I19" s="381"/>
    </row>
    <row r="20" spans="2:9" ht="13.5">
      <c r="B20" s="380" t="s">
        <v>163</v>
      </c>
      <c r="C20" s="380" t="s">
        <v>153</v>
      </c>
      <c r="D20" s="380" t="s">
        <v>129</v>
      </c>
      <c r="E20" s="380" t="s">
        <v>164</v>
      </c>
      <c r="F20" s="381"/>
      <c r="G20" s="381"/>
      <c r="H20" s="381"/>
      <c r="I20" s="381"/>
    </row>
    <row r="21" spans="2:9" ht="13.5">
      <c r="B21" s="380" t="s">
        <v>165</v>
      </c>
      <c r="C21" s="380" t="s">
        <v>129</v>
      </c>
      <c r="D21" s="380" t="s">
        <v>153</v>
      </c>
      <c r="E21" s="380" t="s">
        <v>125</v>
      </c>
      <c r="F21" s="381"/>
      <c r="G21" s="381"/>
      <c r="H21" s="381"/>
      <c r="I21" s="381"/>
    </row>
    <row r="22" spans="1:9" ht="13.5">
      <c r="A22" s="380" t="s">
        <v>166</v>
      </c>
      <c r="B22" s="380" t="s">
        <v>167</v>
      </c>
      <c r="C22" s="380" t="s">
        <v>153</v>
      </c>
      <c r="D22" s="380" t="s">
        <v>156</v>
      </c>
      <c r="E22" s="380" t="s">
        <v>125</v>
      </c>
      <c r="F22" s="381"/>
      <c r="G22" s="381"/>
      <c r="H22" s="381"/>
      <c r="I22" s="381"/>
    </row>
    <row r="23" spans="2:9" ht="13.5">
      <c r="B23" s="380" t="s">
        <v>168</v>
      </c>
      <c r="C23" s="380" t="s">
        <v>129</v>
      </c>
      <c r="D23" s="380" t="s">
        <v>123</v>
      </c>
      <c r="E23" s="381" t="s">
        <v>156</v>
      </c>
      <c r="F23" s="381"/>
      <c r="G23" s="381"/>
      <c r="H23" s="381"/>
      <c r="I23" s="381"/>
    </row>
    <row r="24" spans="2:9" ht="13.5">
      <c r="B24" s="380" t="s">
        <v>169</v>
      </c>
      <c r="C24" s="380" t="s">
        <v>129</v>
      </c>
      <c r="D24" s="380" t="s">
        <v>123</v>
      </c>
      <c r="E24" s="380" t="s">
        <v>125</v>
      </c>
      <c r="F24" s="381"/>
      <c r="G24" s="381"/>
      <c r="H24" s="381"/>
      <c r="I24" s="381"/>
    </row>
    <row r="25" spans="1:9" ht="13.5">
      <c r="A25" s="380" t="s">
        <v>170</v>
      </c>
      <c r="B25" s="380" t="s">
        <v>171</v>
      </c>
      <c r="C25" s="380" t="s">
        <v>123</v>
      </c>
      <c r="D25" s="380" t="s">
        <v>129</v>
      </c>
      <c r="E25" s="380" t="s">
        <v>125</v>
      </c>
      <c r="F25" s="381"/>
      <c r="G25" s="381"/>
      <c r="H25" s="381"/>
      <c r="I25" s="381"/>
    </row>
    <row r="26" spans="2:8" ht="13.5">
      <c r="B26" s="380" t="s">
        <v>172</v>
      </c>
      <c r="C26" s="380" t="s">
        <v>129</v>
      </c>
      <c r="D26" s="380" t="s">
        <v>125</v>
      </c>
      <c r="E26" s="380" t="s">
        <v>156</v>
      </c>
      <c r="F26" s="380" t="s">
        <v>173</v>
      </c>
      <c r="G26" s="380" t="s">
        <v>174</v>
      </c>
      <c r="H26" s="380" t="s">
        <v>175</v>
      </c>
    </row>
    <row r="27" spans="2:8" ht="13.5">
      <c r="B27" s="380" t="s">
        <v>176</v>
      </c>
      <c r="C27" s="380" t="s">
        <v>177</v>
      </c>
      <c r="D27" s="380" t="s">
        <v>129</v>
      </c>
      <c r="E27" s="380" t="s">
        <v>164</v>
      </c>
      <c r="F27" s="380" t="s">
        <v>173</v>
      </c>
      <c r="G27" s="380" t="s">
        <v>178</v>
      </c>
      <c r="H27" s="380" t="s">
        <v>175</v>
      </c>
    </row>
    <row r="28" spans="1:8" ht="13.5">
      <c r="A28" s="380" t="s">
        <v>179</v>
      </c>
      <c r="B28" s="380" t="s">
        <v>180</v>
      </c>
      <c r="C28" s="380" t="s">
        <v>125</v>
      </c>
      <c r="D28" s="380" t="s">
        <v>129</v>
      </c>
      <c r="E28" s="380" t="s">
        <v>181</v>
      </c>
      <c r="F28" s="380" t="s">
        <v>175</v>
      </c>
      <c r="G28" s="380" t="s">
        <v>178</v>
      </c>
      <c r="H28" s="380" t="s">
        <v>173</v>
      </c>
    </row>
    <row r="29" spans="2:8" ht="13.5">
      <c r="B29" s="380" t="s">
        <v>182</v>
      </c>
      <c r="C29" s="380" t="s">
        <v>125</v>
      </c>
      <c r="D29" s="380" t="s">
        <v>129</v>
      </c>
      <c r="E29" s="380" t="s">
        <v>123</v>
      </c>
      <c r="F29" s="380" t="s">
        <v>173</v>
      </c>
      <c r="G29" s="380" t="s">
        <v>175</v>
      </c>
      <c r="H29" s="380" t="s">
        <v>183</v>
      </c>
    </row>
    <row r="30" spans="2:8" ht="13.5">
      <c r="B30" s="380" t="s">
        <v>184</v>
      </c>
      <c r="C30" s="380" t="s">
        <v>123</v>
      </c>
      <c r="D30" s="380" t="s">
        <v>181</v>
      </c>
      <c r="E30" s="380" t="s">
        <v>129</v>
      </c>
      <c r="F30" s="380" t="s">
        <v>175</v>
      </c>
      <c r="G30" s="380" t="s">
        <v>173</v>
      </c>
      <c r="H30" s="380" t="s">
        <v>174</v>
      </c>
    </row>
    <row r="31" spans="1:8" ht="13.5">
      <c r="A31" s="380" t="s">
        <v>185</v>
      </c>
      <c r="B31" s="380" t="s">
        <v>186</v>
      </c>
      <c r="C31" s="380" t="s">
        <v>177</v>
      </c>
      <c r="D31" s="380" t="s">
        <v>123</v>
      </c>
      <c r="E31" s="380" t="s">
        <v>181</v>
      </c>
      <c r="F31" s="380" t="s">
        <v>175</v>
      </c>
      <c r="G31" s="380" t="s">
        <v>187</v>
      </c>
      <c r="H31" s="380" t="s">
        <v>173</v>
      </c>
    </row>
    <row r="32" spans="2:8" ht="13.5">
      <c r="B32" s="380" t="s">
        <v>188</v>
      </c>
      <c r="C32" s="380" t="s">
        <v>123</v>
      </c>
      <c r="D32" s="380" t="s">
        <v>125</v>
      </c>
      <c r="E32" s="380" t="s">
        <v>181</v>
      </c>
      <c r="F32" s="380" t="s">
        <v>187</v>
      </c>
      <c r="G32" s="380" t="s">
        <v>175</v>
      </c>
      <c r="H32" s="380" t="s">
        <v>173</v>
      </c>
    </row>
    <row r="33" spans="2:8" ht="13.5">
      <c r="B33" s="380" t="s">
        <v>189</v>
      </c>
      <c r="C33" s="380" t="s">
        <v>181</v>
      </c>
      <c r="D33" s="380" t="s">
        <v>125</v>
      </c>
      <c r="E33" s="380" t="s">
        <v>123</v>
      </c>
      <c r="F33" s="380" t="s">
        <v>175</v>
      </c>
      <c r="G33" s="380" t="s">
        <v>174</v>
      </c>
      <c r="H33" s="380" t="s">
        <v>183</v>
      </c>
    </row>
    <row r="34" spans="1:8" ht="13.5">
      <c r="A34" s="380" t="s">
        <v>190</v>
      </c>
      <c r="B34" s="380" t="s">
        <v>191</v>
      </c>
      <c r="C34" s="380" t="s">
        <v>123</v>
      </c>
      <c r="D34" s="380" t="s">
        <v>181</v>
      </c>
      <c r="E34" s="380" t="s">
        <v>177</v>
      </c>
      <c r="F34" s="380" t="s">
        <v>175</v>
      </c>
      <c r="G34" s="380" t="s">
        <v>174</v>
      </c>
      <c r="H34" s="380" t="s">
        <v>183</v>
      </c>
    </row>
    <row r="35" spans="2:8" ht="13.5">
      <c r="B35" s="380" t="s">
        <v>192</v>
      </c>
      <c r="C35" s="380" t="s">
        <v>123</v>
      </c>
      <c r="D35" s="380" t="s">
        <v>125</v>
      </c>
      <c r="E35" s="380" t="s">
        <v>181</v>
      </c>
      <c r="F35" s="380" t="s">
        <v>175</v>
      </c>
      <c r="G35" s="380" t="s">
        <v>174</v>
      </c>
      <c r="H35" s="380" t="s">
        <v>183</v>
      </c>
    </row>
    <row r="36" spans="2:8" ht="13.5">
      <c r="B36" s="380" t="s">
        <v>193</v>
      </c>
      <c r="C36" s="380" t="s">
        <v>123</v>
      </c>
      <c r="D36" s="380" t="s">
        <v>125</v>
      </c>
      <c r="E36" s="380" t="s">
        <v>181</v>
      </c>
      <c r="F36" s="380" t="s">
        <v>175</v>
      </c>
      <c r="G36" s="380" t="s">
        <v>174</v>
      </c>
      <c r="H36" s="380" t="s">
        <v>178</v>
      </c>
    </row>
    <row r="37" spans="1:8" ht="13.5">
      <c r="A37" s="380" t="s">
        <v>194</v>
      </c>
      <c r="B37" s="380" t="s">
        <v>195</v>
      </c>
      <c r="C37" s="380" t="s">
        <v>125</v>
      </c>
      <c r="D37" s="380" t="s">
        <v>123</v>
      </c>
      <c r="E37" s="380" t="s">
        <v>177</v>
      </c>
      <c r="F37" s="380" t="s">
        <v>175</v>
      </c>
      <c r="G37" s="380" t="s">
        <v>174</v>
      </c>
      <c r="H37" s="380" t="s">
        <v>178</v>
      </c>
    </row>
    <row r="38" spans="2:8" ht="13.5">
      <c r="B38" s="380" t="s">
        <v>196</v>
      </c>
      <c r="C38" s="380" t="s">
        <v>125</v>
      </c>
      <c r="D38" s="380" t="s">
        <v>123</v>
      </c>
      <c r="E38" s="380" t="s">
        <v>197</v>
      </c>
      <c r="F38" s="380" t="s">
        <v>174</v>
      </c>
      <c r="G38" s="380" t="s">
        <v>175</v>
      </c>
      <c r="H38" s="380" t="s">
        <v>178</v>
      </c>
    </row>
    <row r="39" spans="2:8" ht="13.5">
      <c r="B39" s="380" t="s">
        <v>198</v>
      </c>
      <c r="C39" s="380" t="s">
        <v>123</v>
      </c>
      <c r="D39" s="380" t="s">
        <v>125</v>
      </c>
      <c r="E39" s="380" t="s">
        <v>197</v>
      </c>
      <c r="F39" s="380" t="s">
        <v>175</v>
      </c>
      <c r="G39" s="380" t="s">
        <v>174</v>
      </c>
      <c r="H39" s="380" t="s">
        <v>173</v>
      </c>
    </row>
    <row r="40" spans="1:8" ht="13.5">
      <c r="A40" s="380" t="s">
        <v>199</v>
      </c>
      <c r="B40" s="380" t="s">
        <v>200</v>
      </c>
      <c r="C40" s="380" t="s">
        <v>125</v>
      </c>
      <c r="D40" s="380" t="s">
        <v>123</v>
      </c>
      <c r="E40" s="380" t="s">
        <v>177</v>
      </c>
      <c r="F40" s="380" t="s">
        <v>174</v>
      </c>
      <c r="G40" s="380" t="s">
        <v>173</v>
      </c>
      <c r="H40" s="380" t="s">
        <v>201</v>
      </c>
    </row>
    <row r="41" spans="2:9" ht="13.5">
      <c r="B41" s="380" t="s">
        <v>202</v>
      </c>
      <c r="C41" s="380" t="s">
        <v>125</v>
      </c>
      <c r="D41" s="380" t="s">
        <v>123</v>
      </c>
      <c r="E41" s="380" t="s">
        <v>177</v>
      </c>
      <c r="F41" s="380" t="s">
        <v>174</v>
      </c>
      <c r="G41" s="380" t="s">
        <v>201</v>
      </c>
      <c r="H41" s="381" t="s">
        <v>203</v>
      </c>
      <c r="I41" s="381"/>
    </row>
    <row r="42" spans="2:9" ht="13.5">
      <c r="B42" s="380" t="s">
        <v>204</v>
      </c>
      <c r="C42" s="380" t="s">
        <v>177</v>
      </c>
      <c r="D42" s="380" t="s">
        <v>125</v>
      </c>
      <c r="E42" s="380" t="s">
        <v>123</v>
      </c>
      <c r="F42" s="380" t="s">
        <v>174</v>
      </c>
      <c r="G42" s="380" t="s">
        <v>203</v>
      </c>
      <c r="H42" s="381" t="s">
        <v>205</v>
      </c>
      <c r="I42" s="381"/>
    </row>
    <row r="43" spans="1:9" ht="13.5">
      <c r="A43" s="380" t="s">
        <v>206</v>
      </c>
      <c r="B43" s="380" t="s">
        <v>207</v>
      </c>
      <c r="C43" s="380" t="s">
        <v>123</v>
      </c>
      <c r="D43" s="380" t="s">
        <v>125</v>
      </c>
      <c r="E43" s="380" t="s">
        <v>208</v>
      </c>
      <c r="F43" s="380" t="s">
        <v>174</v>
      </c>
      <c r="G43" s="380" t="s">
        <v>203</v>
      </c>
      <c r="H43" s="381" t="s">
        <v>205</v>
      </c>
      <c r="I43" s="381"/>
    </row>
    <row r="44" spans="2:8" ht="13.5">
      <c r="B44" s="380" t="s">
        <v>209</v>
      </c>
      <c r="C44" s="380" t="s">
        <v>208</v>
      </c>
      <c r="D44" s="380" t="s">
        <v>125</v>
      </c>
      <c r="E44" s="380" t="s">
        <v>123</v>
      </c>
      <c r="F44" s="380" t="s">
        <v>174</v>
      </c>
      <c r="G44" s="380" t="s">
        <v>205</v>
      </c>
      <c r="H44" s="380" t="s">
        <v>210</v>
      </c>
    </row>
    <row r="45" spans="2:8" ht="13.5">
      <c r="B45" s="380" t="s">
        <v>211</v>
      </c>
      <c r="C45" s="380" t="s">
        <v>123</v>
      </c>
      <c r="D45" s="380" t="s">
        <v>208</v>
      </c>
      <c r="E45" s="380" t="s">
        <v>125</v>
      </c>
      <c r="F45" s="380" t="s">
        <v>212</v>
      </c>
      <c r="G45" s="380" t="s">
        <v>205</v>
      </c>
      <c r="H45" s="380" t="s">
        <v>213</v>
      </c>
    </row>
    <row r="46" spans="1:8" ht="13.5">
      <c r="A46" s="380" t="s">
        <v>214</v>
      </c>
      <c r="B46" s="380" t="s">
        <v>215</v>
      </c>
      <c r="C46" s="380" t="s">
        <v>125</v>
      </c>
      <c r="D46" s="380" t="s">
        <v>208</v>
      </c>
      <c r="E46" s="380" t="s">
        <v>123</v>
      </c>
      <c r="F46" s="380" t="s">
        <v>205</v>
      </c>
      <c r="G46" s="380" t="s">
        <v>216</v>
      </c>
      <c r="H46" s="380" t="s">
        <v>212</v>
      </c>
    </row>
    <row r="47" spans="2:8" ht="13.5">
      <c r="B47" s="380" t="s">
        <v>217</v>
      </c>
      <c r="C47" s="380" t="s">
        <v>177</v>
      </c>
      <c r="D47" s="380" t="s">
        <v>125</v>
      </c>
      <c r="E47" s="380" t="s">
        <v>208</v>
      </c>
      <c r="F47" s="380" t="s">
        <v>210</v>
      </c>
      <c r="G47" s="380" t="s">
        <v>205</v>
      </c>
      <c r="H47" s="380" t="s">
        <v>216</v>
      </c>
    </row>
    <row r="48" spans="2:8" ht="13.5">
      <c r="B48" s="380" t="s">
        <v>218</v>
      </c>
      <c r="C48" s="380" t="s">
        <v>125</v>
      </c>
      <c r="D48" s="380" t="s">
        <v>208</v>
      </c>
      <c r="E48" s="380" t="s">
        <v>177</v>
      </c>
      <c r="F48" s="380" t="s">
        <v>205</v>
      </c>
      <c r="G48" s="380" t="s">
        <v>212</v>
      </c>
      <c r="H48" s="380" t="s">
        <v>210</v>
      </c>
    </row>
    <row r="49" spans="1:8" ht="13.5">
      <c r="A49" s="380" t="s">
        <v>219</v>
      </c>
      <c r="B49" s="380" t="s">
        <v>220</v>
      </c>
      <c r="C49" s="380" t="s">
        <v>177</v>
      </c>
      <c r="D49" s="380" t="s">
        <v>125</v>
      </c>
      <c r="E49" s="380" t="s">
        <v>208</v>
      </c>
      <c r="F49" s="380" t="s">
        <v>212</v>
      </c>
      <c r="G49" s="380" t="s">
        <v>221</v>
      </c>
      <c r="H49" s="380" t="s">
        <v>222</v>
      </c>
    </row>
    <row r="50" spans="2:8" ht="13.5">
      <c r="B50" s="380" t="s">
        <v>223</v>
      </c>
      <c r="C50" s="380" t="s">
        <v>177</v>
      </c>
      <c r="D50" s="380" t="s">
        <v>125</v>
      </c>
      <c r="E50" s="380" t="s">
        <v>164</v>
      </c>
      <c r="F50" s="380" t="s">
        <v>210</v>
      </c>
      <c r="G50" s="380" t="s">
        <v>224</v>
      </c>
      <c r="H50" s="380" t="s">
        <v>225</v>
      </c>
    </row>
    <row r="51" spans="2:8" ht="13.5">
      <c r="B51" s="380" t="s">
        <v>226</v>
      </c>
      <c r="C51" s="380" t="s">
        <v>227</v>
      </c>
      <c r="D51" s="380" t="s">
        <v>177</v>
      </c>
      <c r="E51" s="380" t="s">
        <v>208</v>
      </c>
      <c r="F51" s="380" t="s">
        <v>210</v>
      </c>
      <c r="G51" s="380" t="s">
        <v>228</v>
      </c>
      <c r="H51" s="380" t="s">
        <v>225</v>
      </c>
    </row>
    <row r="52" spans="2:8" ht="13.5">
      <c r="B52" s="382"/>
      <c r="C52" s="382"/>
      <c r="D52" s="382"/>
      <c r="E52" s="382" t="s">
        <v>229</v>
      </c>
      <c r="F52" s="382"/>
      <c r="G52" s="382"/>
      <c r="H52" s="382"/>
    </row>
    <row r="53" spans="1:8" ht="13.5">
      <c r="A53" s="380" t="s">
        <v>230</v>
      </c>
      <c r="B53" s="380" t="s">
        <v>231</v>
      </c>
      <c r="C53" s="380" t="s">
        <v>123</v>
      </c>
      <c r="D53" s="380" t="s">
        <v>177</v>
      </c>
      <c r="E53" s="380" t="s">
        <v>208</v>
      </c>
      <c r="F53" s="380" t="s">
        <v>225</v>
      </c>
      <c r="G53" s="380" t="s">
        <v>228</v>
      </c>
      <c r="H53" s="380" t="s">
        <v>210</v>
      </c>
    </row>
    <row r="54" spans="2:8" ht="13.5">
      <c r="B54" s="380" t="s">
        <v>232</v>
      </c>
      <c r="C54" s="380" t="s">
        <v>227</v>
      </c>
      <c r="D54" s="380" t="s">
        <v>177</v>
      </c>
      <c r="E54" s="380" t="s">
        <v>125</v>
      </c>
      <c r="F54" s="380" t="s">
        <v>228</v>
      </c>
      <c r="G54" s="380" t="s">
        <v>210</v>
      </c>
      <c r="H54" s="380" t="s">
        <v>225</v>
      </c>
    </row>
    <row r="55" spans="2:8" ht="13.5">
      <c r="B55" s="380" t="s">
        <v>233</v>
      </c>
      <c r="C55" s="380" t="s">
        <v>177</v>
      </c>
      <c r="D55" s="380" t="s">
        <v>123</v>
      </c>
      <c r="E55" s="380" t="s">
        <v>125</v>
      </c>
      <c r="F55" s="380" t="s">
        <v>234</v>
      </c>
      <c r="G55" s="380" t="s">
        <v>228</v>
      </c>
      <c r="H55" s="380" t="s">
        <v>225</v>
      </c>
    </row>
    <row r="56" spans="1:8" ht="13.5">
      <c r="A56" s="380" t="s">
        <v>235</v>
      </c>
      <c r="B56" s="380" t="s">
        <v>236</v>
      </c>
      <c r="C56" s="380" t="s">
        <v>177</v>
      </c>
      <c r="D56" s="380" t="s">
        <v>123</v>
      </c>
      <c r="E56" s="380" t="s">
        <v>125</v>
      </c>
      <c r="F56" s="380" t="s">
        <v>234</v>
      </c>
      <c r="G56" s="380" t="s">
        <v>228</v>
      </c>
      <c r="H56" s="380" t="s">
        <v>225</v>
      </c>
    </row>
    <row r="57" spans="2:8" ht="13.5">
      <c r="B57" s="380" t="s">
        <v>237</v>
      </c>
      <c r="C57" s="380" t="s">
        <v>177</v>
      </c>
      <c r="D57" s="380" t="s">
        <v>123</v>
      </c>
      <c r="E57" s="380" t="s">
        <v>125</v>
      </c>
      <c r="F57" s="380" t="s">
        <v>234</v>
      </c>
      <c r="G57" s="380" t="s">
        <v>228</v>
      </c>
      <c r="H57" s="380" t="s">
        <v>238</v>
      </c>
    </row>
    <row r="58" spans="2:8" ht="13.5">
      <c r="B58" s="380" t="s">
        <v>239</v>
      </c>
      <c r="C58" s="380" t="s">
        <v>177</v>
      </c>
      <c r="D58" s="380" t="s">
        <v>123</v>
      </c>
      <c r="E58" s="380" t="s">
        <v>208</v>
      </c>
      <c r="F58" s="380" t="s">
        <v>234</v>
      </c>
      <c r="G58" s="380" t="s">
        <v>228</v>
      </c>
      <c r="H58" s="380" t="s">
        <v>238</v>
      </c>
    </row>
    <row r="59" spans="1:8" ht="13.5">
      <c r="A59" s="380" t="s">
        <v>240</v>
      </c>
      <c r="B59" s="380" t="s">
        <v>241</v>
      </c>
      <c r="C59" s="380" t="s">
        <v>177</v>
      </c>
      <c r="D59" s="380" t="s">
        <v>123</v>
      </c>
      <c r="E59" s="380" t="s">
        <v>125</v>
      </c>
      <c r="F59" s="380" t="s">
        <v>234</v>
      </c>
      <c r="G59" s="380" t="s">
        <v>228</v>
      </c>
      <c r="H59" s="380" t="s">
        <v>238</v>
      </c>
    </row>
    <row r="60" spans="2:9" ht="13.5">
      <c r="B60" s="380" t="s">
        <v>143</v>
      </c>
      <c r="C60" s="380" t="s">
        <v>177</v>
      </c>
      <c r="D60" s="380" t="s">
        <v>123</v>
      </c>
      <c r="E60" s="380" t="s">
        <v>125</v>
      </c>
      <c r="F60" s="381"/>
      <c r="G60" s="381"/>
      <c r="H60" s="381"/>
      <c r="I60" s="381"/>
    </row>
    <row r="61" spans="2:9" ht="13.5">
      <c r="B61" s="380" t="s">
        <v>145</v>
      </c>
      <c r="C61" s="380" t="s">
        <v>177</v>
      </c>
      <c r="D61" s="380" t="s">
        <v>125</v>
      </c>
      <c r="E61" s="380" t="s">
        <v>123</v>
      </c>
      <c r="F61" s="381"/>
      <c r="G61" s="381"/>
      <c r="H61" s="381"/>
      <c r="I61" s="381"/>
    </row>
    <row r="62" spans="1:8" ht="13.5">
      <c r="A62" s="380" t="s">
        <v>242</v>
      </c>
      <c r="B62" s="380" t="s">
        <v>148</v>
      </c>
      <c r="C62" s="380" t="s">
        <v>177</v>
      </c>
      <c r="D62" s="380" t="s">
        <v>123</v>
      </c>
      <c r="E62" s="380" t="s">
        <v>125</v>
      </c>
      <c r="F62" s="380" t="s">
        <v>234</v>
      </c>
      <c r="G62" s="380" t="s">
        <v>243</v>
      </c>
      <c r="H62" s="380" t="s">
        <v>225</v>
      </c>
    </row>
    <row r="63" spans="2:8" ht="13.5">
      <c r="B63" s="380" t="s">
        <v>152</v>
      </c>
      <c r="C63" s="380" t="s">
        <v>244</v>
      </c>
      <c r="D63" s="380" t="s">
        <v>177</v>
      </c>
      <c r="E63" s="380" t="s">
        <v>123</v>
      </c>
      <c r="F63" s="380" t="s">
        <v>225</v>
      </c>
      <c r="G63" s="380" t="s">
        <v>245</v>
      </c>
      <c r="H63" s="380" t="s">
        <v>246</v>
      </c>
    </row>
    <row r="64" spans="2:8" ht="13.5">
      <c r="B64" s="380" t="s">
        <v>154</v>
      </c>
      <c r="C64" s="380" t="s">
        <v>125</v>
      </c>
      <c r="D64" s="380" t="s">
        <v>177</v>
      </c>
      <c r="E64" s="380" t="s">
        <v>123</v>
      </c>
      <c r="F64" s="380" t="s">
        <v>247</v>
      </c>
      <c r="G64" s="380" t="s">
        <v>225</v>
      </c>
      <c r="H64" s="380" t="s">
        <v>248</v>
      </c>
    </row>
    <row r="65" spans="1:8" ht="13.5">
      <c r="A65" s="380" t="s">
        <v>249</v>
      </c>
      <c r="B65" s="380" t="s">
        <v>155</v>
      </c>
      <c r="C65" s="380" t="s">
        <v>177</v>
      </c>
      <c r="D65" s="380" t="s">
        <v>125</v>
      </c>
      <c r="E65" s="380" t="s">
        <v>123</v>
      </c>
      <c r="F65" s="380" t="s">
        <v>247</v>
      </c>
      <c r="G65" s="380" t="s">
        <v>248</v>
      </c>
      <c r="H65" s="380" t="s">
        <v>225</v>
      </c>
    </row>
    <row r="66" spans="2:8" ht="13.5">
      <c r="B66" s="380" t="s">
        <v>158</v>
      </c>
      <c r="C66" s="380" t="s">
        <v>123</v>
      </c>
      <c r="D66" s="380" t="s">
        <v>177</v>
      </c>
      <c r="E66" s="380" t="s">
        <v>227</v>
      </c>
      <c r="F66" s="380" t="s">
        <v>248</v>
      </c>
      <c r="G66" s="380" t="s">
        <v>247</v>
      </c>
      <c r="H66" s="380" t="s">
        <v>225</v>
      </c>
    </row>
    <row r="67" spans="2:8" ht="13.5">
      <c r="B67" s="380" t="s">
        <v>159</v>
      </c>
      <c r="C67" s="380" t="s">
        <v>125</v>
      </c>
      <c r="D67" s="380" t="s">
        <v>177</v>
      </c>
      <c r="E67" s="380" t="s">
        <v>123</v>
      </c>
      <c r="F67" s="380" t="s">
        <v>248</v>
      </c>
      <c r="G67" s="380" t="s">
        <v>225</v>
      </c>
      <c r="H67" s="380" t="s">
        <v>250</v>
      </c>
    </row>
    <row r="68" spans="1:8" ht="13.5">
      <c r="A68" s="380" t="s">
        <v>251</v>
      </c>
      <c r="B68" s="380" t="s">
        <v>162</v>
      </c>
      <c r="C68" s="380" t="s">
        <v>125</v>
      </c>
      <c r="D68" s="380" t="s">
        <v>123</v>
      </c>
      <c r="E68" s="380" t="s">
        <v>227</v>
      </c>
      <c r="F68" s="380" t="s">
        <v>252</v>
      </c>
      <c r="G68" s="380" t="s">
        <v>248</v>
      </c>
      <c r="H68" s="380" t="s">
        <v>225</v>
      </c>
    </row>
    <row r="69" spans="2:8" ht="13.5">
      <c r="B69" s="380" t="s">
        <v>163</v>
      </c>
      <c r="C69" s="380" t="s">
        <v>177</v>
      </c>
      <c r="D69" s="380" t="s">
        <v>227</v>
      </c>
      <c r="E69" s="380" t="s">
        <v>227</v>
      </c>
      <c r="F69" s="380" t="s">
        <v>253</v>
      </c>
      <c r="G69" s="380" t="s">
        <v>253</v>
      </c>
      <c r="H69" s="380" t="s">
        <v>253</v>
      </c>
    </row>
    <row r="70" spans="2:9" ht="13.5">
      <c r="B70" s="380" t="s">
        <v>165</v>
      </c>
      <c r="C70" s="380" t="s">
        <v>177</v>
      </c>
      <c r="D70" s="380" t="s">
        <v>123</v>
      </c>
      <c r="E70" s="380" t="s">
        <v>227</v>
      </c>
      <c r="F70" s="381"/>
      <c r="G70" s="381"/>
      <c r="H70" s="381"/>
      <c r="I70" s="381"/>
    </row>
    <row r="71" spans="1:8" ht="13.5">
      <c r="A71" s="380" t="s">
        <v>254</v>
      </c>
      <c r="B71" s="380" t="s">
        <v>167</v>
      </c>
      <c r="C71" s="380" t="s">
        <v>123</v>
      </c>
      <c r="D71" s="380" t="s">
        <v>177</v>
      </c>
      <c r="E71" s="380" t="s">
        <v>255</v>
      </c>
      <c r="F71" s="774" t="s">
        <v>256</v>
      </c>
      <c r="G71" s="774"/>
      <c r="H71" s="774"/>
    </row>
    <row r="72" spans="2:8" ht="13.5">
      <c r="B72" s="380" t="s">
        <v>168</v>
      </c>
      <c r="C72" s="380" t="s">
        <v>177</v>
      </c>
      <c r="D72" s="380" t="s">
        <v>123</v>
      </c>
      <c r="E72" s="380" t="s">
        <v>227</v>
      </c>
      <c r="F72" s="774"/>
      <c r="G72" s="774"/>
      <c r="H72" s="774"/>
    </row>
    <row r="73" spans="2:8" ht="13.5">
      <c r="B73" s="380" t="s">
        <v>169</v>
      </c>
      <c r="C73" s="380" t="s">
        <v>177</v>
      </c>
      <c r="D73" s="380" t="s">
        <v>123</v>
      </c>
      <c r="E73" s="380" t="s">
        <v>227</v>
      </c>
      <c r="F73" s="774"/>
      <c r="G73" s="774"/>
      <c r="H73" s="774"/>
    </row>
    <row r="74" spans="1:9" ht="13.5">
      <c r="A74" s="380" t="s">
        <v>257</v>
      </c>
      <c r="B74" s="380" t="s">
        <v>171</v>
      </c>
      <c r="C74" s="380" t="s">
        <v>258</v>
      </c>
      <c r="D74" s="380" t="s">
        <v>177</v>
      </c>
      <c r="E74" s="380" t="s">
        <v>227</v>
      </c>
      <c r="F74" s="381"/>
      <c r="G74" s="381"/>
      <c r="H74" s="381"/>
      <c r="I74" s="381"/>
    </row>
    <row r="75" spans="2:9" ht="13.5">
      <c r="B75" s="380" t="s">
        <v>172</v>
      </c>
      <c r="C75" s="381" t="s">
        <v>177</v>
      </c>
      <c r="D75" s="380" t="s">
        <v>123</v>
      </c>
      <c r="E75" s="380" t="s">
        <v>227</v>
      </c>
      <c r="F75" s="381"/>
      <c r="G75" s="381"/>
      <c r="H75" s="381"/>
      <c r="I75" s="381"/>
    </row>
    <row r="76" spans="2:9" ht="13.5">
      <c r="B76" s="380" t="s">
        <v>176</v>
      </c>
      <c r="C76" s="380" t="s">
        <v>258</v>
      </c>
      <c r="D76" s="380" t="s">
        <v>123</v>
      </c>
      <c r="E76" s="381" t="s">
        <v>177</v>
      </c>
      <c r="F76" s="381"/>
      <c r="G76" s="381"/>
      <c r="H76" s="381"/>
      <c r="I76" s="381"/>
    </row>
    <row r="77" spans="1:9" ht="13.5">
      <c r="A77" s="380" t="s">
        <v>259</v>
      </c>
      <c r="B77" s="380" t="s">
        <v>180</v>
      </c>
      <c r="C77" s="380" t="s">
        <v>123</v>
      </c>
      <c r="D77" s="380" t="s">
        <v>177</v>
      </c>
      <c r="E77" s="380" t="s">
        <v>227</v>
      </c>
      <c r="F77" s="381"/>
      <c r="G77" s="381"/>
      <c r="H77" s="381"/>
      <c r="I77" s="381"/>
    </row>
    <row r="78" spans="2:5" ht="13.5">
      <c r="B78" s="380" t="s">
        <v>182</v>
      </c>
      <c r="C78" s="380" t="s">
        <v>227</v>
      </c>
      <c r="D78" s="380" t="s">
        <v>177</v>
      </c>
      <c r="E78" s="380" t="s">
        <v>123</v>
      </c>
    </row>
    <row r="79" spans="2:5" ht="13.5">
      <c r="B79" s="380" t="s">
        <v>184</v>
      </c>
      <c r="C79" s="380" t="s">
        <v>177</v>
      </c>
      <c r="D79" s="380" t="s">
        <v>123</v>
      </c>
      <c r="E79" s="380" t="s">
        <v>260</v>
      </c>
    </row>
    <row r="80" spans="1:5" ht="13.5">
      <c r="A80" s="380" t="s">
        <v>261</v>
      </c>
      <c r="B80" s="380" t="s">
        <v>186</v>
      </c>
      <c r="C80" s="380" t="s">
        <v>177</v>
      </c>
      <c r="D80" s="380" t="s">
        <v>123</v>
      </c>
      <c r="E80" s="380" t="s">
        <v>262</v>
      </c>
    </row>
    <row r="81" spans="2:5" ht="13.5">
      <c r="B81" s="380" t="s">
        <v>188</v>
      </c>
      <c r="C81" s="380" t="s">
        <v>177</v>
      </c>
      <c r="D81" s="380" t="s">
        <v>123</v>
      </c>
      <c r="E81" s="380" t="s">
        <v>262</v>
      </c>
    </row>
    <row r="82" spans="2:5" ht="13.5">
      <c r="B82" s="380" t="s">
        <v>189</v>
      </c>
      <c r="C82" s="380" t="s">
        <v>177</v>
      </c>
      <c r="D82" s="380" t="s">
        <v>262</v>
      </c>
      <c r="E82" s="380" t="s">
        <v>260</v>
      </c>
    </row>
    <row r="83" spans="1:5" ht="13.5">
      <c r="A83" s="380" t="s">
        <v>263</v>
      </c>
      <c r="B83" s="380" t="s">
        <v>191</v>
      </c>
      <c r="C83" s="380" t="s">
        <v>262</v>
      </c>
      <c r="D83" s="380" t="s">
        <v>125</v>
      </c>
      <c r="E83" s="380" t="s">
        <v>177</v>
      </c>
    </row>
    <row r="84" spans="2:5" ht="13.5">
      <c r="B84" s="380" t="s">
        <v>192</v>
      </c>
      <c r="C84" s="380" t="s">
        <v>177</v>
      </c>
      <c r="D84" s="380" t="s">
        <v>125</v>
      </c>
      <c r="E84" s="380" t="s">
        <v>260</v>
      </c>
    </row>
    <row r="85" spans="2:5" ht="13.5">
      <c r="B85" s="380" t="s">
        <v>193</v>
      </c>
      <c r="C85" s="380" t="s">
        <v>125</v>
      </c>
      <c r="D85" s="380" t="s">
        <v>262</v>
      </c>
      <c r="E85" s="380" t="s">
        <v>177</v>
      </c>
    </row>
    <row r="86" spans="1:5" ht="13.5">
      <c r="A86" s="380" t="s">
        <v>264</v>
      </c>
      <c r="B86" s="380" t="s">
        <v>195</v>
      </c>
      <c r="C86" s="383" t="s">
        <v>125</v>
      </c>
      <c r="D86" s="383" t="s">
        <v>265</v>
      </c>
      <c r="E86" s="383" t="s">
        <v>177</v>
      </c>
    </row>
    <row r="87" spans="2:5" ht="13.5">
      <c r="B87" s="380" t="s">
        <v>196</v>
      </c>
      <c r="C87" s="383" t="s">
        <v>125</v>
      </c>
      <c r="D87" s="380" t="s">
        <v>177</v>
      </c>
      <c r="E87" s="383" t="s">
        <v>266</v>
      </c>
    </row>
    <row r="88" spans="2:5" ht="13.5">
      <c r="B88" s="383" t="s">
        <v>198</v>
      </c>
      <c r="C88" s="383" t="s">
        <v>177</v>
      </c>
      <c r="D88" s="383" t="s">
        <v>125</v>
      </c>
      <c r="E88" s="383" t="s">
        <v>262</v>
      </c>
    </row>
    <row r="89" spans="1:5" ht="13.5">
      <c r="A89" s="380" t="s">
        <v>267</v>
      </c>
      <c r="B89" s="529" t="s">
        <v>200</v>
      </c>
      <c r="C89" s="529" t="s">
        <v>177</v>
      </c>
      <c r="D89" s="529" t="s">
        <v>262</v>
      </c>
      <c r="E89" s="529" t="s">
        <v>125</v>
      </c>
    </row>
    <row r="90" spans="2:5" ht="13.5">
      <c r="B90" s="529" t="s">
        <v>202</v>
      </c>
      <c r="C90" s="529" t="s">
        <v>2394</v>
      </c>
      <c r="D90" s="529" t="s">
        <v>125</v>
      </c>
      <c r="E90" s="529" t="s">
        <v>262</v>
      </c>
    </row>
    <row r="91" spans="2:5" ht="13.5">
      <c r="B91" s="529" t="s">
        <v>204</v>
      </c>
      <c r="C91" s="529" t="s">
        <v>2394</v>
      </c>
      <c r="D91" s="383" t="s">
        <v>177</v>
      </c>
      <c r="E91" s="383" t="s">
        <v>125</v>
      </c>
    </row>
    <row r="92" spans="2:5" ht="13.5">
      <c r="B92" s="528" t="s">
        <v>2452</v>
      </c>
      <c r="C92" s="528" t="s">
        <v>177</v>
      </c>
      <c r="D92" s="528" t="s">
        <v>125</v>
      </c>
      <c r="E92" s="384" t="s">
        <v>2451</v>
      </c>
    </row>
    <row r="93" spans="2:5" ht="13.5">
      <c r="B93" s="383"/>
      <c r="C93" s="383"/>
      <c r="D93" s="383"/>
      <c r="E93" s="384"/>
    </row>
    <row r="94" spans="2:10" ht="13.5">
      <c r="B94" s="384" t="s">
        <v>268</v>
      </c>
      <c r="D94" s="384" t="s">
        <v>177</v>
      </c>
      <c r="E94" s="385">
        <f>COUNTIF($C$4:$C$92,D94)</f>
        <v>28</v>
      </c>
      <c r="G94" s="384" t="s">
        <v>269</v>
      </c>
      <c r="I94" s="383" t="s">
        <v>175</v>
      </c>
      <c r="J94" s="386">
        <f aca="true" t="shared" si="0" ref="J94:J113">COUNTIF($F$4:$F$68,I94)</f>
        <v>9</v>
      </c>
    </row>
    <row r="95" spans="4:10" ht="13.5">
      <c r="D95" s="383" t="s">
        <v>123</v>
      </c>
      <c r="E95" s="530">
        <f aca="true" t="shared" si="1" ref="E95:E107">COUNTIF($C$4:$C$92,D95)</f>
        <v>20</v>
      </c>
      <c r="I95" s="380" t="s">
        <v>234</v>
      </c>
      <c r="J95" s="386">
        <f t="shared" si="0"/>
        <v>6</v>
      </c>
    </row>
    <row r="96" spans="4:10" ht="13.5">
      <c r="D96" s="380" t="s">
        <v>125</v>
      </c>
      <c r="E96" s="530">
        <f t="shared" si="1"/>
        <v>14</v>
      </c>
      <c r="I96" s="380" t="s">
        <v>174</v>
      </c>
      <c r="J96" s="386">
        <f t="shared" si="0"/>
        <v>6</v>
      </c>
    </row>
    <row r="97" spans="4:10" ht="13.5">
      <c r="D97" s="380" t="s">
        <v>153</v>
      </c>
      <c r="E97" s="530">
        <f t="shared" si="1"/>
        <v>8</v>
      </c>
      <c r="I97" s="380" t="s">
        <v>210</v>
      </c>
      <c r="J97" s="386">
        <f t="shared" si="0"/>
        <v>3</v>
      </c>
    </row>
    <row r="98" spans="4:10" ht="13.5">
      <c r="D98" s="380" t="s">
        <v>129</v>
      </c>
      <c r="E98" s="530">
        <f t="shared" si="1"/>
        <v>4</v>
      </c>
      <c r="I98" s="380" t="s">
        <v>173</v>
      </c>
      <c r="J98" s="386">
        <f t="shared" si="0"/>
        <v>3</v>
      </c>
    </row>
    <row r="99" spans="4:10" ht="13.5">
      <c r="D99" s="380" t="s">
        <v>227</v>
      </c>
      <c r="E99" s="530">
        <f t="shared" si="1"/>
        <v>3</v>
      </c>
      <c r="I99" s="380" t="s">
        <v>132</v>
      </c>
      <c r="J99" s="386">
        <f t="shared" si="0"/>
        <v>3</v>
      </c>
    </row>
    <row r="100" spans="4:10" ht="13.5">
      <c r="D100" s="380" t="s">
        <v>258</v>
      </c>
      <c r="E100" s="530">
        <f t="shared" si="1"/>
        <v>2</v>
      </c>
      <c r="I100" s="380" t="s">
        <v>248</v>
      </c>
      <c r="J100" s="386">
        <f t="shared" si="0"/>
        <v>2</v>
      </c>
    </row>
    <row r="101" spans="4:10" ht="13.5">
      <c r="D101" s="380" t="s">
        <v>131</v>
      </c>
      <c r="E101" s="530">
        <f t="shared" si="1"/>
        <v>2</v>
      </c>
      <c r="I101" s="380" t="s">
        <v>225</v>
      </c>
      <c r="J101" s="386">
        <f t="shared" si="0"/>
        <v>2</v>
      </c>
    </row>
    <row r="102" spans="4:10" ht="13.5">
      <c r="D102" s="380" t="s">
        <v>244</v>
      </c>
      <c r="E102" s="530">
        <f t="shared" si="1"/>
        <v>1</v>
      </c>
      <c r="I102" s="380" t="s">
        <v>205</v>
      </c>
      <c r="J102" s="386">
        <f t="shared" si="0"/>
        <v>2</v>
      </c>
    </row>
    <row r="103" spans="2:10" ht="13.5">
      <c r="B103" s="383"/>
      <c r="D103" s="380" t="s">
        <v>208</v>
      </c>
      <c r="E103" s="530">
        <f t="shared" si="1"/>
        <v>1</v>
      </c>
      <c r="I103" s="380" t="s">
        <v>212</v>
      </c>
      <c r="J103" s="386">
        <f t="shared" si="0"/>
        <v>2</v>
      </c>
    </row>
    <row r="104" spans="4:10" ht="13.5">
      <c r="D104" s="380" t="s">
        <v>124</v>
      </c>
      <c r="E104" s="530">
        <f t="shared" si="1"/>
        <v>1</v>
      </c>
      <c r="I104" s="380" t="s">
        <v>247</v>
      </c>
      <c r="J104" s="386">
        <f t="shared" si="0"/>
        <v>2</v>
      </c>
    </row>
    <row r="105" spans="4:10" ht="13.5">
      <c r="D105" s="380" t="s">
        <v>181</v>
      </c>
      <c r="E105" s="530">
        <f t="shared" si="1"/>
        <v>1</v>
      </c>
      <c r="I105" s="380" t="s">
        <v>228</v>
      </c>
      <c r="J105" s="386">
        <f t="shared" si="0"/>
        <v>1</v>
      </c>
    </row>
    <row r="106" spans="4:10" ht="13.5">
      <c r="D106" s="380" t="s">
        <v>262</v>
      </c>
      <c r="E106" s="530">
        <f t="shared" si="1"/>
        <v>1</v>
      </c>
      <c r="J106" s="386"/>
    </row>
    <row r="107" spans="4:10" ht="13.5">
      <c r="D107" s="529" t="s">
        <v>2394</v>
      </c>
      <c r="E107" s="530">
        <f t="shared" si="1"/>
        <v>2</v>
      </c>
      <c r="J107" s="386"/>
    </row>
    <row r="108" spans="4:10" ht="13.5">
      <c r="D108" s="387"/>
      <c r="E108" s="385"/>
      <c r="I108" s="380" t="s">
        <v>133</v>
      </c>
      <c r="J108" s="386">
        <f t="shared" si="0"/>
        <v>1</v>
      </c>
    </row>
    <row r="109" spans="9:10" ht="13.5">
      <c r="I109" s="380" t="s">
        <v>146</v>
      </c>
      <c r="J109" s="386">
        <f t="shared" si="0"/>
        <v>1</v>
      </c>
    </row>
    <row r="110" spans="9:10" ht="13.5">
      <c r="I110" s="380" t="s">
        <v>149</v>
      </c>
      <c r="J110" s="386">
        <f t="shared" si="0"/>
        <v>1</v>
      </c>
    </row>
    <row r="111" spans="2:10" ht="13.5">
      <c r="B111" s="773" t="s">
        <v>271</v>
      </c>
      <c r="C111" s="773"/>
      <c r="D111" s="773"/>
      <c r="E111" s="773"/>
      <c r="F111" s="773"/>
      <c r="I111" s="380" t="s">
        <v>160</v>
      </c>
      <c r="J111" s="386">
        <f t="shared" si="0"/>
        <v>1</v>
      </c>
    </row>
    <row r="112" spans="9:10" ht="13.5">
      <c r="I112" s="380" t="s">
        <v>252</v>
      </c>
      <c r="J112" s="386">
        <f t="shared" si="0"/>
        <v>1</v>
      </c>
    </row>
    <row r="113" spans="9:10" ht="13.5">
      <c r="I113" s="380" t="s">
        <v>187</v>
      </c>
      <c r="J113" s="386">
        <f t="shared" si="0"/>
        <v>1</v>
      </c>
    </row>
    <row r="114" spans="3:10" ht="13.5">
      <c r="C114" s="380">
        <v>1</v>
      </c>
      <c r="D114" s="528" t="s">
        <v>177</v>
      </c>
      <c r="E114" s="388">
        <f>COUNTIF($C$5:$C$92,D114)*10+COUNTIF($E$5:$E$92,D114)+COUNTIF($D$5:$D$92,D114)*5</f>
        <v>354</v>
      </c>
      <c r="I114" s="387" t="s">
        <v>270</v>
      </c>
      <c r="J114" s="389">
        <f>SUM(J94:J113)</f>
        <v>47</v>
      </c>
    </row>
    <row r="115" spans="3:5" ht="13.5">
      <c r="C115" s="380">
        <v>2</v>
      </c>
      <c r="D115" s="529" t="s">
        <v>123</v>
      </c>
      <c r="E115" s="388">
        <f>COUNTIF($C$5:$C$91,D115)*10+COUNTIF($E$5:$E$91,D115)+COUNTIF($D$5:$D$91,D115)*5</f>
        <v>340</v>
      </c>
    </row>
    <row r="116" spans="3:5" ht="13.5">
      <c r="C116" s="380">
        <v>3</v>
      </c>
      <c r="D116" s="380" t="s">
        <v>125</v>
      </c>
      <c r="E116" s="388">
        <f>COUNTIF($C$5:$C$91,D116)*10+COUNTIF($E$5:$E$91,D116)+COUNTIF($D$5:$D$91,D116)*5</f>
        <v>260</v>
      </c>
    </row>
    <row r="117" spans="4:9" ht="13.5">
      <c r="D117" s="380" t="s">
        <v>153</v>
      </c>
      <c r="E117" s="388">
        <f aca="true" t="shared" si="2" ref="E117:E136">COUNTIF($C$5:$C$91,D117)*10+COUNTIF($E$5:$E$91,D117)+COUNTIF($D$5:$D$91,D117)*5</f>
        <v>85</v>
      </c>
      <c r="H117" s="383"/>
      <c r="I117" s="388"/>
    </row>
    <row r="118" spans="4:5" ht="13.5">
      <c r="D118" s="380" t="s">
        <v>129</v>
      </c>
      <c r="E118" s="388">
        <f t="shared" si="2"/>
        <v>67</v>
      </c>
    </row>
    <row r="119" spans="4:5" ht="13.5">
      <c r="D119" s="380" t="s">
        <v>227</v>
      </c>
      <c r="E119" s="388">
        <f t="shared" si="2"/>
        <v>44</v>
      </c>
    </row>
    <row r="120" spans="4:5" ht="13.5">
      <c r="D120" s="380" t="s">
        <v>208</v>
      </c>
      <c r="E120" s="388">
        <f t="shared" si="2"/>
        <v>31</v>
      </c>
    </row>
    <row r="121" spans="4:5" ht="13.5">
      <c r="D121" s="380" t="s">
        <v>128</v>
      </c>
      <c r="E121" s="388">
        <f t="shared" si="2"/>
        <v>27</v>
      </c>
    </row>
    <row r="122" spans="4:5" ht="13.5">
      <c r="D122" s="380" t="s">
        <v>124</v>
      </c>
      <c r="E122" s="388">
        <f t="shared" si="2"/>
        <v>20</v>
      </c>
    </row>
    <row r="123" spans="4:5" ht="13.5">
      <c r="D123" s="380" t="s">
        <v>181</v>
      </c>
      <c r="E123" s="388">
        <f t="shared" si="2"/>
        <v>25</v>
      </c>
    </row>
    <row r="124" spans="4:5" ht="13.5">
      <c r="D124" s="380" t="s">
        <v>258</v>
      </c>
      <c r="E124" s="388">
        <f t="shared" si="2"/>
        <v>20</v>
      </c>
    </row>
    <row r="125" spans="4:5" ht="13.5">
      <c r="D125" s="380" t="s">
        <v>131</v>
      </c>
      <c r="E125" s="388">
        <f t="shared" si="2"/>
        <v>20</v>
      </c>
    </row>
    <row r="126" spans="4:5" ht="13.5">
      <c r="D126" s="381" t="s">
        <v>156</v>
      </c>
      <c r="E126" s="388">
        <f t="shared" si="2"/>
        <v>18</v>
      </c>
    </row>
    <row r="127" spans="4:5" ht="13.5">
      <c r="D127" s="380" t="s">
        <v>262</v>
      </c>
      <c r="E127" s="388">
        <f t="shared" si="2"/>
        <v>29</v>
      </c>
    </row>
    <row r="128" spans="4:5" ht="13.5">
      <c r="D128" s="380" t="s">
        <v>244</v>
      </c>
      <c r="E128" s="388">
        <f t="shared" si="2"/>
        <v>10</v>
      </c>
    </row>
    <row r="129" spans="4:5" ht="13.5">
      <c r="D129" s="529" t="s">
        <v>2394</v>
      </c>
      <c r="E129" s="388">
        <f t="shared" si="2"/>
        <v>20</v>
      </c>
    </row>
    <row r="130" spans="4:5" ht="13.5">
      <c r="D130" s="380" t="s">
        <v>265</v>
      </c>
      <c r="E130" s="388">
        <f t="shared" si="2"/>
        <v>5</v>
      </c>
    </row>
    <row r="131" spans="4:5" ht="13.5">
      <c r="D131" s="380" t="s">
        <v>164</v>
      </c>
      <c r="E131" s="388">
        <f t="shared" si="2"/>
        <v>3</v>
      </c>
    </row>
    <row r="132" spans="4:5" ht="13.5">
      <c r="D132" s="380" t="s">
        <v>260</v>
      </c>
      <c r="E132" s="388">
        <f t="shared" si="2"/>
        <v>3</v>
      </c>
    </row>
    <row r="133" spans="4:5" ht="13.5">
      <c r="D133" s="380" t="s">
        <v>197</v>
      </c>
      <c r="E133" s="388">
        <f t="shared" si="2"/>
        <v>2</v>
      </c>
    </row>
    <row r="134" spans="4:5" ht="13.5">
      <c r="D134" s="380" t="s">
        <v>255</v>
      </c>
      <c r="E134" s="388">
        <f t="shared" si="2"/>
        <v>1</v>
      </c>
    </row>
    <row r="135" spans="4:5" ht="13.5">
      <c r="D135" s="380" t="s">
        <v>144</v>
      </c>
      <c r="E135" s="388">
        <f t="shared" si="2"/>
        <v>1</v>
      </c>
    </row>
    <row r="136" spans="4:5" ht="13.5">
      <c r="D136" s="380" t="s">
        <v>266</v>
      </c>
      <c r="E136" s="388">
        <f t="shared" si="2"/>
        <v>1</v>
      </c>
    </row>
    <row r="137" ht="13.5">
      <c r="E137" s="388"/>
    </row>
    <row r="138" ht="13.5">
      <c r="E138" s="388"/>
    </row>
    <row r="139" ht="13.5">
      <c r="E139" s="388"/>
    </row>
  </sheetData>
  <sheetProtection/>
  <mergeCells count="2">
    <mergeCell ref="B111:F111"/>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127" zoomScaleNormal="127" zoomScalePageLayoutView="0" workbookViewId="0" topLeftCell="A23">
      <selection activeCell="C3" sqref="C3"/>
    </sheetView>
  </sheetViews>
  <sheetFormatPr defaultColWidth="9.00390625" defaultRowHeight="13.5"/>
  <cols>
    <col min="1" max="1" width="9.00390625" style="347" customWidth="1"/>
    <col min="2" max="2" width="17.625" style="347" customWidth="1"/>
    <col min="3" max="3" width="43.00390625" style="347" customWidth="1"/>
    <col min="4" max="6" width="11.875" style="347" customWidth="1"/>
    <col min="7" max="16384" width="9.00390625" style="347" customWidth="1"/>
  </cols>
  <sheetData>
    <row r="1" spans="1:6" s="346" customFormat="1" ht="18.75">
      <c r="A1" s="348" t="s">
        <v>2471</v>
      </c>
      <c r="B1" s="348"/>
      <c r="C1" s="348"/>
      <c r="D1" s="348"/>
      <c r="E1" s="349"/>
      <c r="F1" s="349"/>
    </row>
    <row r="2" s="346" customFormat="1" ht="15">
      <c r="B2" s="350"/>
    </row>
    <row r="3" spans="2:6" s="346" customFormat="1" ht="17.25">
      <c r="B3" s="351"/>
      <c r="C3" s="351"/>
      <c r="D3" s="353"/>
      <c r="E3" s="351"/>
      <c r="F3" s="351"/>
    </row>
    <row r="4" spans="2:6" s="346" customFormat="1" ht="14.25">
      <c r="B4" s="351"/>
      <c r="C4" s="351"/>
      <c r="D4" s="352"/>
      <c r="E4" s="351"/>
      <c r="F4" s="351"/>
    </row>
    <row r="5" spans="1:6" s="346" customFormat="1" ht="19.5" customHeight="1">
      <c r="A5" s="354" t="s">
        <v>272</v>
      </c>
      <c r="B5" s="354"/>
      <c r="C5" s="354"/>
      <c r="D5" s="355"/>
      <c r="E5" s="355"/>
      <c r="F5" s="355"/>
    </row>
    <row r="6" spans="1:7" s="346" customFormat="1" ht="19.5" customHeight="1">
      <c r="A6" s="356" t="s">
        <v>273</v>
      </c>
      <c r="B6" s="356"/>
      <c r="C6" s="356"/>
      <c r="D6" s="356"/>
      <c r="E6" s="356"/>
      <c r="F6" s="356"/>
      <c r="G6" s="356"/>
    </row>
    <row r="7" spans="1:6" s="346" customFormat="1" ht="19.5" customHeight="1">
      <c r="A7" s="357"/>
      <c r="B7" s="358" t="s">
        <v>274</v>
      </c>
      <c r="C7" s="358"/>
      <c r="D7" s="357"/>
      <c r="E7" s="357"/>
      <c r="F7" s="357"/>
    </row>
    <row r="8" spans="1:6" s="346" customFormat="1" ht="19.5" customHeight="1">
      <c r="A8" s="357"/>
      <c r="B8" s="354" t="s">
        <v>275</v>
      </c>
      <c r="C8" s="355" t="s">
        <v>276</v>
      </c>
      <c r="D8" s="357"/>
      <c r="E8" s="357"/>
      <c r="F8" s="357"/>
    </row>
    <row r="9" spans="1:6" s="346" customFormat="1" ht="19.5" customHeight="1">
      <c r="A9" s="357"/>
      <c r="B9" s="354" t="s">
        <v>277</v>
      </c>
      <c r="C9" s="354"/>
      <c r="D9" s="354"/>
      <c r="E9" s="354"/>
      <c r="F9" s="354"/>
    </row>
    <row r="10" spans="1:6" s="346" customFormat="1" ht="19.5" customHeight="1">
      <c r="A10" s="357"/>
      <c r="B10" s="355"/>
      <c r="C10" s="357"/>
      <c r="D10" s="357"/>
      <c r="E10" s="357"/>
      <c r="F10" s="357"/>
    </row>
    <row r="11" spans="1:6" s="346" customFormat="1" ht="19.5" customHeight="1">
      <c r="A11" s="357"/>
      <c r="B11" s="358" t="s">
        <v>278</v>
      </c>
      <c r="C11" s="358"/>
      <c r="D11" s="358"/>
      <c r="E11" s="358"/>
      <c r="F11" s="358"/>
    </row>
    <row r="12" spans="1:6" s="346" customFormat="1" ht="19.5" customHeight="1">
      <c r="A12" s="357"/>
      <c r="B12" s="359" t="s">
        <v>279</v>
      </c>
      <c r="C12" s="359"/>
      <c r="D12" s="357"/>
      <c r="E12" s="357"/>
      <c r="F12" s="357"/>
    </row>
    <row r="13" spans="1:6" s="346" customFormat="1" ht="19.5" customHeight="1">
      <c r="A13" s="357"/>
      <c r="B13" s="357" t="s">
        <v>280</v>
      </c>
      <c r="C13" s="360" t="s">
        <v>9</v>
      </c>
      <c r="D13" s="357" t="s">
        <v>281</v>
      </c>
      <c r="E13" s="357"/>
      <c r="F13" s="357"/>
    </row>
    <row r="14" spans="1:6" s="346" customFormat="1" ht="19.5" customHeight="1">
      <c r="A14" s="357"/>
      <c r="B14" s="357"/>
      <c r="C14" s="361" t="s">
        <v>282</v>
      </c>
      <c r="D14" s="357"/>
      <c r="E14" s="357"/>
      <c r="F14" s="357"/>
    </row>
    <row r="15" spans="1:6" s="346" customFormat="1" ht="19.5" customHeight="1">
      <c r="A15" s="357"/>
      <c r="B15" s="357"/>
      <c r="C15" s="362" t="s">
        <v>283</v>
      </c>
      <c r="D15" s="357" t="s">
        <v>284</v>
      </c>
      <c r="E15" s="357"/>
      <c r="F15" s="357"/>
    </row>
    <row r="16" spans="1:6" s="346" customFormat="1" ht="19.5" customHeight="1">
      <c r="A16" s="357"/>
      <c r="B16" s="357"/>
      <c r="C16" s="357"/>
      <c r="D16" s="357"/>
      <c r="E16" s="357"/>
      <c r="F16" s="357"/>
    </row>
    <row r="17" spans="1:6" s="346" customFormat="1" ht="19.5" customHeight="1">
      <c r="A17" s="357"/>
      <c r="B17" s="363" t="s">
        <v>285</v>
      </c>
      <c r="C17" s="364"/>
      <c r="D17" s="365"/>
      <c r="E17" s="357"/>
      <c r="F17" s="357"/>
    </row>
    <row r="18" spans="1:6" s="346" customFormat="1" ht="19.5" customHeight="1">
      <c r="A18" s="355"/>
      <c r="B18" s="366" t="s">
        <v>286</v>
      </c>
      <c r="C18" s="367"/>
      <c r="D18" s="368"/>
      <c r="E18" s="357"/>
      <c r="F18" s="357"/>
    </row>
    <row r="19" spans="1:6" s="346" customFormat="1" ht="19.5" customHeight="1">
      <c r="A19" s="357"/>
      <c r="B19" s="366" t="s">
        <v>287</v>
      </c>
      <c r="C19" s="369" t="s">
        <v>288</v>
      </c>
      <c r="D19" s="370"/>
      <c r="E19" s="355"/>
      <c r="F19" s="355"/>
    </row>
    <row r="20" spans="1:6" s="346" customFormat="1" ht="19.5" customHeight="1">
      <c r="A20" s="357"/>
      <c r="B20" s="366" t="s">
        <v>289</v>
      </c>
      <c r="C20" s="369" t="s">
        <v>288</v>
      </c>
      <c r="D20" s="370"/>
      <c r="E20" s="355"/>
      <c r="F20" s="355"/>
    </row>
    <row r="21" spans="1:6" s="346" customFormat="1" ht="19.5" customHeight="1">
      <c r="A21" s="357"/>
      <c r="B21" s="371" t="s">
        <v>290</v>
      </c>
      <c r="C21" s="355"/>
      <c r="D21" s="372"/>
      <c r="E21" s="355"/>
      <c r="F21" s="355"/>
    </row>
    <row r="22" spans="1:6" s="346" customFormat="1" ht="19.5" customHeight="1">
      <c r="A22" s="357"/>
      <c r="B22" s="373" t="s">
        <v>291</v>
      </c>
      <c r="C22" s="374"/>
      <c r="D22" s="375"/>
      <c r="E22" s="355"/>
      <c r="F22" s="355"/>
    </row>
    <row r="23" spans="1:6" s="346" customFormat="1" ht="19.5" customHeight="1">
      <c r="A23" s="357"/>
      <c r="B23" s="355" t="s">
        <v>292</v>
      </c>
      <c r="C23" s="355"/>
      <c r="D23" s="355"/>
      <c r="E23" s="355"/>
      <c r="F23" s="355"/>
    </row>
    <row r="24" spans="1:6" s="346" customFormat="1" ht="19.5" customHeight="1">
      <c r="A24" s="354" t="s">
        <v>293</v>
      </c>
      <c r="B24" s="354"/>
      <c r="C24" s="354"/>
      <c r="D24" s="351"/>
      <c r="E24" s="351"/>
      <c r="F24" s="351"/>
    </row>
    <row r="25" spans="2:6" s="346" customFormat="1" ht="19.5" customHeight="1">
      <c r="B25" s="351" t="s">
        <v>294</v>
      </c>
      <c r="C25" s="351"/>
      <c r="D25" s="351"/>
      <c r="E25" s="351"/>
      <c r="F25" s="351"/>
    </row>
    <row r="26" spans="2:6" s="346" customFormat="1" ht="19.5" customHeight="1">
      <c r="B26" s="351" t="s">
        <v>295</v>
      </c>
      <c r="C26" s="351"/>
      <c r="D26" s="351"/>
      <c r="E26" s="351"/>
      <c r="F26" s="351"/>
    </row>
    <row r="27" spans="2:6" s="346" customFormat="1" ht="19.5" customHeight="1">
      <c r="B27" s="351"/>
      <c r="C27" s="351"/>
      <c r="D27" s="351"/>
      <c r="E27" s="351"/>
      <c r="F27" s="351"/>
    </row>
    <row r="29" spans="1:7" ht="24">
      <c r="A29" s="376" t="s">
        <v>2469</v>
      </c>
      <c r="B29" s="377"/>
      <c r="C29" s="378"/>
      <c r="D29" s="775" t="s">
        <v>2470</v>
      </c>
      <c r="E29" s="775"/>
      <c r="F29" s="775"/>
      <c r="G29" s="775"/>
    </row>
    <row r="30" spans="1:7" ht="18.75">
      <c r="A30" s="377" t="s">
        <v>296</v>
      </c>
      <c r="B30" s="377"/>
      <c r="C30" s="377"/>
      <c r="D30" s="377"/>
      <c r="E30" s="377"/>
      <c r="F30" s="377"/>
      <c r="G30" s="377"/>
    </row>
    <row r="31" spans="1:7" ht="18.75">
      <c r="A31" s="377"/>
      <c r="B31" s="776"/>
      <c r="C31" s="776"/>
      <c r="D31" s="776"/>
      <c r="E31" s="776"/>
      <c r="F31" s="776"/>
      <c r="G31" s="377"/>
    </row>
    <row r="32" spans="1:9" ht="18.75">
      <c r="A32" s="377" t="s">
        <v>297</v>
      </c>
      <c r="B32" s="377"/>
      <c r="C32" s="377"/>
      <c r="D32" s="377"/>
      <c r="E32" s="377"/>
      <c r="F32" s="377"/>
      <c r="G32" s="377"/>
      <c r="H32" s="377"/>
      <c r="I32" s="377"/>
    </row>
    <row r="34" spans="1:6" ht="14.25">
      <c r="A34" s="351"/>
      <c r="B34" s="379"/>
      <c r="C34" s="351"/>
      <c r="D34" s="351"/>
      <c r="E34" s="351"/>
      <c r="F34" s="351"/>
    </row>
    <row r="35" spans="1:6" ht="14.25">
      <c r="A35" s="351"/>
      <c r="B35" s="351"/>
      <c r="C35" s="351"/>
      <c r="D35" s="351"/>
      <c r="E35" s="351"/>
      <c r="F35" s="351"/>
    </row>
    <row r="36" spans="1:6" ht="14.25">
      <c r="A36" s="351"/>
      <c r="B36" s="351"/>
      <c r="C36" s="351"/>
      <c r="D36" s="351"/>
      <c r="E36" s="351"/>
      <c r="F36" s="351"/>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4">
      <selection activeCell="I32" sqref="I32"/>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7.25">
      <c r="B1" s="58"/>
    </row>
    <row r="3" ht="13.5">
      <c r="B3" s="59"/>
    </row>
    <row r="4" ht="13.5">
      <c r="B4" s="59"/>
    </row>
    <row r="5" ht="13.5">
      <c r="B5" s="59" t="s">
        <v>2395</v>
      </c>
    </row>
    <row r="6" ht="13.5">
      <c r="B6" s="59"/>
    </row>
    <row r="7" ht="13.5">
      <c r="B7" s="59" t="s">
        <v>2396</v>
      </c>
    </row>
    <row r="8" ht="14.25" thickBot="1"/>
    <row r="9" spans="3:6" ht="25.5" customHeight="1">
      <c r="C9" s="60"/>
      <c r="D9" s="61"/>
      <c r="E9" s="61"/>
      <c r="F9" s="62"/>
    </row>
    <row r="10" spans="1:8" ht="211.5" customHeight="1">
      <c r="A10" s="63" t="s">
        <v>2397</v>
      </c>
      <c r="C10" s="64"/>
      <c r="D10" s="531" t="s">
        <v>2398</v>
      </c>
      <c r="E10" s="532" t="s">
        <v>2399</v>
      </c>
      <c r="F10" s="65" t="s">
        <v>2445</v>
      </c>
      <c r="G10" s="66"/>
      <c r="H10" s="59"/>
    </row>
    <row r="11" spans="3:8" ht="37.5" customHeight="1">
      <c r="C11" s="64"/>
      <c r="D11" s="67"/>
      <c r="E11" s="67"/>
      <c r="F11" s="68"/>
      <c r="H11" s="59"/>
    </row>
    <row r="12" spans="3:6" ht="13.5">
      <c r="C12" s="64"/>
      <c r="D12" s="67"/>
      <c r="E12" s="67"/>
      <c r="F12" s="68"/>
    </row>
    <row r="13" spans="3:11" ht="123">
      <c r="C13" s="64"/>
      <c r="D13" s="69" t="s">
        <v>2400</v>
      </c>
      <c r="E13" s="67"/>
      <c r="F13" s="68"/>
      <c r="G13" s="59"/>
      <c r="I13" s="59"/>
      <c r="J13" s="59"/>
      <c r="K13" s="59"/>
    </row>
    <row r="14" spans="3:18" ht="14.25" thickBot="1">
      <c r="C14" s="70"/>
      <c r="D14" s="71"/>
      <c r="E14" s="71"/>
      <c r="F14" s="72"/>
      <c r="H14" s="59"/>
      <c r="I14" s="59"/>
      <c r="J14" s="59"/>
      <c r="K14" s="59"/>
      <c r="N14" s="533"/>
      <c r="O14" s="533"/>
      <c r="P14" s="534"/>
      <c r="Q14" s="534"/>
      <c r="R14" s="535"/>
    </row>
    <row r="15" spans="8:18" ht="13.5">
      <c r="H15" s="59"/>
      <c r="I15" s="59"/>
      <c r="J15" s="59"/>
      <c r="K15" s="59"/>
      <c r="N15" s="533"/>
      <c r="O15" s="533"/>
      <c r="P15" s="536"/>
      <c r="Q15" s="536"/>
      <c r="R15" s="536"/>
    </row>
    <row r="16" spans="14:18" ht="13.5">
      <c r="N16" s="533"/>
      <c r="O16" s="533"/>
      <c r="P16" s="536"/>
      <c r="Q16" s="536"/>
      <c r="R16" s="536"/>
    </row>
    <row r="17" spans="2:18" ht="14.25">
      <c r="B17" s="73" t="s">
        <v>2401</v>
      </c>
      <c r="C17" s="74" t="s">
        <v>2402</v>
      </c>
      <c r="D17" s="74" t="s">
        <v>2403</v>
      </c>
      <c r="E17" s="75" t="s">
        <v>2443</v>
      </c>
      <c r="F17" s="75" t="s">
        <v>2404</v>
      </c>
      <c r="G17" s="76">
        <v>6000</v>
      </c>
      <c r="H17" s="77" t="s">
        <v>2405</v>
      </c>
      <c r="I17" s="67" t="s">
        <v>2440</v>
      </c>
      <c r="N17" s="533"/>
      <c r="O17" s="533"/>
      <c r="P17" s="533"/>
      <c r="Q17" s="533"/>
      <c r="R17" s="533"/>
    </row>
    <row r="18" spans="2:18" ht="14.25">
      <c r="B18" s="73" t="s">
        <v>2401</v>
      </c>
      <c r="C18" s="74" t="s">
        <v>2402</v>
      </c>
      <c r="D18" s="74" t="s">
        <v>2407</v>
      </c>
      <c r="E18" s="75" t="s">
        <v>2439</v>
      </c>
      <c r="F18" s="75" t="s">
        <v>2404</v>
      </c>
      <c r="G18" s="76">
        <v>3000</v>
      </c>
      <c r="H18" s="77" t="s">
        <v>2405</v>
      </c>
      <c r="N18" s="533"/>
      <c r="O18" s="533"/>
      <c r="P18" s="533"/>
      <c r="Q18" s="533"/>
      <c r="R18" s="533"/>
    </row>
    <row r="19" spans="2:18" ht="14.25">
      <c r="B19" s="73" t="s">
        <v>2401</v>
      </c>
      <c r="C19" s="74" t="s">
        <v>2402</v>
      </c>
      <c r="D19" s="74" t="s">
        <v>2409</v>
      </c>
      <c r="E19" s="75" t="s">
        <v>2408</v>
      </c>
      <c r="F19" s="75" t="s">
        <v>2404</v>
      </c>
      <c r="G19" s="76">
        <v>2000</v>
      </c>
      <c r="H19" s="77" t="s">
        <v>2405</v>
      </c>
      <c r="I19" s="75"/>
      <c r="N19" s="533"/>
      <c r="O19" s="533"/>
      <c r="P19" s="533"/>
      <c r="Q19" s="533"/>
      <c r="R19" s="533"/>
    </row>
    <row r="20" spans="2:18" ht="14.25">
      <c r="B20" s="73" t="s">
        <v>2410</v>
      </c>
      <c r="C20" s="74" t="s">
        <v>2402</v>
      </c>
      <c r="D20" s="74" t="s">
        <v>2403</v>
      </c>
      <c r="E20" s="75" t="s">
        <v>2441</v>
      </c>
      <c r="F20" s="75" t="s">
        <v>2404</v>
      </c>
      <c r="G20" s="76">
        <v>6000</v>
      </c>
      <c r="H20" s="77" t="s">
        <v>2405</v>
      </c>
      <c r="I20" s="57" t="s">
        <v>2440</v>
      </c>
      <c r="N20" s="533"/>
      <c r="O20" s="533"/>
      <c r="P20" s="533"/>
      <c r="Q20" s="533"/>
      <c r="R20" s="533"/>
    </row>
    <row r="21" spans="2:18" ht="14.25">
      <c r="B21" s="73" t="s">
        <v>2412</v>
      </c>
      <c r="C21" s="74" t="s">
        <v>2402</v>
      </c>
      <c r="D21" s="74" t="s">
        <v>2403</v>
      </c>
      <c r="E21" s="75" t="s">
        <v>2444</v>
      </c>
      <c r="F21" s="75" t="s">
        <v>2404</v>
      </c>
      <c r="G21" s="76">
        <v>6000</v>
      </c>
      <c r="H21" s="77" t="s">
        <v>2405</v>
      </c>
      <c r="I21" s="57" t="s">
        <v>2440</v>
      </c>
      <c r="N21" s="533"/>
      <c r="O21" s="533"/>
      <c r="P21" s="533"/>
      <c r="Q21" s="533"/>
      <c r="R21" s="533"/>
    </row>
    <row r="22" spans="2:18" ht="14.25">
      <c r="B22" s="73" t="s">
        <v>2413</v>
      </c>
      <c r="C22" s="74" t="s">
        <v>2402</v>
      </c>
      <c r="D22" s="74" t="s">
        <v>2403</v>
      </c>
      <c r="E22" s="75" t="s">
        <v>2424</v>
      </c>
      <c r="F22" s="75" t="s">
        <v>2404</v>
      </c>
      <c r="G22" s="76">
        <v>5000</v>
      </c>
      <c r="H22" s="77" t="s">
        <v>2405</v>
      </c>
      <c r="I22" s="57" t="s">
        <v>2440</v>
      </c>
      <c r="N22" s="533"/>
      <c r="O22" s="533"/>
      <c r="P22" s="533"/>
      <c r="Q22" s="533"/>
      <c r="R22" s="533"/>
    </row>
    <row r="23" spans="2:18" ht="14.25">
      <c r="B23" s="73" t="s">
        <v>2414</v>
      </c>
      <c r="C23" s="74" t="s">
        <v>2402</v>
      </c>
      <c r="D23" s="74" t="s">
        <v>2403</v>
      </c>
      <c r="E23" s="75" t="s">
        <v>2446</v>
      </c>
      <c r="F23" s="75" t="s">
        <v>2404</v>
      </c>
      <c r="G23" s="76">
        <v>5000</v>
      </c>
      <c r="H23" s="77" t="s">
        <v>2405</v>
      </c>
      <c r="I23" s="57" t="s">
        <v>2440</v>
      </c>
      <c r="N23" s="533"/>
      <c r="O23" s="533"/>
      <c r="P23" s="533"/>
      <c r="Q23" s="533"/>
      <c r="R23" s="533"/>
    </row>
    <row r="24" spans="2:18" ht="14.25">
      <c r="B24" s="73" t="s">
        <v>2415</v>
      </c>
      <c r="C24" s="74" t="s">
        <v>2402</v>
      </c>
      <c r="D24" s="74" t="s">
        <v>2403</v>
      </c>
      <c r="E24" s="75" t="s">
        <v>2442</v>
      </c>
      <c r="F24" s="75" t="s">
        <v>2404</v>
      </c>
      <c r="G24" s="76">
        <v>5000</v>
      </c>
      <c r="H24" s="77" t="s">
        <v>2405</v>
      </c>
      <c r="I24" s="57" t="s">
        <v>2440</v>
      </c>
      <c r="N24" s="533"/>
      <c r="O24" s="533"/>
      <c r="P24" s="533"/>
      <c r="Q24" s="533"/>
      <c r="R24" s="533"/>
    </row>
    <row r="25" spans="2:18" ht="14.25">
      <c r="B25" s="73" t="s">
        <v>2417</v>
      </c>
      <c r="C25" s="74" t="s">
        <v>2402</v>
      </c>
      <c r="D25" s="74" t="s">
        <v>2403</v>
      </c>
      <c r="E25" s="75"/>
      <c r="F25" s="75" t="s">
        <v>2404</v>
      </c>
      <c r="G25" s="76"/>
      <c r="H25" s="77" t="s">
        <v>2405</v>
      </c>
      <c r="N25" s="533"/>
      <c r="O25" s="533"/>
      <c r="P25" s="533"/>
      <c r="Q25" s="533"/>
      <c r="R25" s="533"/>
    </row>
    <row r="26" spans="2:18" ht="14.25">
      <c r="B26" s="73" t="s">
        <v>2418</v>
      </c>
      <c r="C26" s="74" t="s">
        <v>2402</v>
      </c>
      <c r="D26" s="74" t="s">
        <v>2403</v>
      </c>
      <c r="E26" s="75"/>
      <c r="F26" s="75" t="s">
        <v>2404</v>
      </c>
      <c r="G26" s="78"/>
      <c r="H26" s="77" t="s">
        <v>2405</v>
      </c>
      <c r="N26" s="533"/>
      <c r="O26" s="533"/>
      <c r="P26" s="533"/>
      <c r="Q26" s="533"/>
      <c r="R26" s="533"/>
    </row>
    <row r="27" spans="14:18" ht="13.5">
      <c r="N27" s="533"/>
      <c r="O27" s="533"/>
      <c r="P27" s="533"/>
      <c r="Q27" s="533"/>
      <c r="R27" s="533"/>
    </row>
    <row r="28" spans="6:18" ht="13.5">
      <c r="F28" s="79" t="s">
        <v>2419</v>
      </c>
      <c r="G28" s="80">
        <f>SUM(G17:G27)</f>
        <v>38000</v>
      </c>
      <c r="H28" s="59" t="s">
        <v>2405</v>
      </c>
      <c r="N28" s="533"/>
      <c r="O28" s="533"/>
      <c r="P28" s="533"/>
      <c r="Q28" s="533"/>
      <c r="R28" s="533"/>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2395</v>
      </c>
    </row>
    <row r="6" ht="13.5">
      <c r="B6" s="59"/>
    </row>
    <row r="7" ht="13.5">
      <c r="B7" s="59" t="s">
        <v>2396</v>
      </c>
    </row>
    <row r="8" ht="14.25" thickBot="1"/>
    <row r="9" spans="3:6" ht="25.5" customHeight="1">
      <c r="C9" s="60"/>
      <c r="D9" s="61"/>
      <c r="E9" s="61"/>
      <c r="F9" s="62"/>
    </row>
    <row r="10" spans="1:8" ht="211.5" customHeight="1">
      <c r="A10" s="63" t="s">
        <v>2397</v>
      </c>
      <c r="C10" s="64"/>
      <c r="D10" s="531" t="s">
        <v>2398</v>
      </c>
      <c r="E10" s="532" t="s">
        <v>2399</v>
      </c>
      <c r="F10" s="65" t="s">
        <v>2420</v>
      </c>
      <c r="G10" s="66"/>
      <c r="H10" s="59"/>
    </row>
    <row r="11" spans="3:8" ht="37.5" customHeight="1">
      <c r="C11" s="64"/>
      <c r="D11" s="67"/>
      <c r="E11" s="67"/>
      <c r="F11" s="68"/>
      <c r="H11" s="59"/>
    </row>
    <row r="12" spans="3:6" ht="13.5">
      <c r="C12" s="64"/>
      <c r="D12" s="67"/>
      <c r="E12" s="67"/>
      <c r="F12" s="68"/>
    </row>
    <row r="13" spans="3:11" ht="123">
      <c r="C13" s="64"/>
      <c r="D13" s="69" t="s">
        <v>2400</v>
      </c>
      <c r="E13" s="67"/>
      <c r="F13" s="68"/>
      <c r="G13" s="59"/>
      <c r="I13" s="59"/>
      <c r="J13" s="59" t="s">
        <v>2437</v>
      </c>
      <c r="K13" s="59"/>
    </row>
    <row r="14" spans="3:18" ht="14.25" thickBot="1">
      <c r="C14" s="70"/>
      <c r="D14" s="71"/>
      <c r="E14" s="71"/>
      <c r="F14" s="72"/>
      <c r="H14" s="59"/>
      <c r="I14" s="59"/>
      <c r="J14" s="59"/>
      <c r="K14" s="59"/>
      <c r="N14" s="533"/>
      <c r="O14" s="533"/>
      <c r="P14" s="534"/>
      <c r="Q14" s="534"/>
      <c r="R14" s="535"/>
    </row>
    <row r="15" spans="8:18" ht="13.5">
      <c r="H15" s="59"/>
      <c r="I15" s="59"/>
      <c r="J15" s="59"/>
      <c r="K15" s="59"/>
      <c r="N15" s="533"/>
      <c r="O15" s="533"/>
      <c r="P15" s="536"/>
      <c r="Q15" s="536"/>
      <c r="R15" s="536"/>
    </row>
    <row r="16" spans="14:18" ht="13.5">
      <c r="N16" s="533"/>
      <c r="O16" s="533"/>
      <c r="P16" s="536"/>
      <c r="Q16" s="536"/>
      <c r="R16" s="536"/>
    </row>
    <row r="17" spans="2:18" ht="14.25">
      <c r="B17" s="73" t="s">
        <v>2401</v>
      </c>
      <c r="C17" s="74" t="s">
        <v>2402</v>
      </c>
      <c r="D17" s="74" t="s">
        <v>2403</v>
      </c>
      <c r="E17" s="75" t="s">
        <v>2421</v>
      </c>
      <c r="F17" s="75" t="s">
        <v>2404</v>
      </c>
      <c r="G17" s="76">
        <v>6000</v>
      </c>
      <c r="H17" s="77" t="s">
        <v>2405</v>
      </c>
      <c r="I17" s="67"/>
      <c r="N17" s="533"/>
      <c r="O17" s="533"/>
      <c r="P17" s="533"/>
      <c r="Q17" s="533"/>
      <c r="R17" s="533"/>
    </row>
    <row r="18" spans="2:18" ht="14.25">
      <c r="B18" s="73" t="s">
        <v>2401</v>
      </c>
      <c r="C18" s="74" t="s">
        <v>2406</v>
      </c>
      <c r="D18" s="74" t="s">
        <v>2407</v>
      </c>
      <c r="E18" s="75" t="s">
        <v>2408</v>
      </c>
      <c r="F18" s="75" t="s">
        <v>2404</v>
      </c>
      <c r="G18" s="76">
        <v>3000</v>
      </c>
      <c r="H18" s="77" t="s">
        <v>2405</v>
      </c>
      <c r="N18" s="533"/>
      <c r="O18" s="533"/>
      <c r="P18" s="533"/>
      <c r="Q18" s="533"/>
      <c r="R18" s="533"/>
    </row>
    <row r="19" spans="2:18" ht="14.25">
      <c r="B19" s="73" t="s">
        <v>2401</v>
      </c>
      <c r="C19" s="74" t="s">
        <v>2406</v>
      </c>
      <c r="D19" s="74" t="s">
        <v>2409</v>
      </c>
      <c r="E19" s="75" t="s">
        <v>2435</v>
      </c>
      <c r="F19" s="75" t="s">
        <v>2404</v>
      </c>
      <c r="G19" s="76">
        <v>2000</v>
      </c>
      <c r="H19" s="77" t="s">
        <v>2405</v>
      </c>
      <c r="I19" s="67"/>
      <c r="N19" s="533"/>
      <c r="O19" s="533"/>
      <c r="P19" s="533"/>
      <c r="Q19" s="533"/>
      <c r="R19" s="533"/>
    </row>
    <row r="20" spans="2:18" ht="14.25">
      <c r="B20" s="73" t="s">
        <v>2410</v>
      </c>
      <c r="C20" s="74" t="s">
        <v>2411</v>
      </c>
      <c r="D20" s="74" t="s">
        <v>2403</v>
      </c>
      <c r="E20" s="75" t="s">
        <v>2422</v>
      </c>
      <c r="F20" s="75" t="s">
        <v>2404</v>
      </c>
      <c r="G20" s="76">
        <v>6000</v>
      </c>
      <c r="H20" s="77" t="s">
        <v>2405</v>
      </c>
      <c r="N20" s="533"/>
      <c r="O20" s="533"/>
      <c r="P20" s="533"/>
      <c r="Q20" s="533"/>
      <c r="R20" s="533"/>
    </row>
    <row r="21" spans="2:18" ht="14.25">
      <c r="B21" s="73" t="s">
        <v>2412</v>
      </c>
      <c r="C21" s="74" t="s">
        <v>2406</v>
      </c>
      <c r="D21" s="74" t="s">
        <v>2403</v>
      </c>
      <c r="E21" s="75" t="s">
        <v>2416</v>
      </c>
      <c r="F21" s="75" t="s">
        <v>2404</v>
      </c>
      <c r="G21" s="76">
        <v>5000</v>
      </c>
      <c r="H21" s="77" t="s">
        <v>2405</v>
      </c>
      <c r="N21" s="533"/>
      <c r="O21" s="533"/>
      <c r="P21" s="533"/>
      <c r="Q21" s="533"/>
      <c r="R21" s="533"/>
    </row>
    <row r="22" spans="2:18" ht="14.25">
      <c r="B22" s="73" t="s">
        <v>2413</v>
      </c>
      <c r="C22" s="74" t="s">
        <v>2406</v>
      </c>
      <c r="D22" s="74" t="s">
        <v>2403</v>
      </c>
      <c r="E22" s="75" t="s">
        <v>2423</v>
      </c>
      <c r="F22" s="75" t="s">
        <v>2404</v>
      </c>
      <c r="G22" s="76">
        <v>6000</v>
      </c>
      <c r="H22" s="77" t="s">
        <v>2405</v>
      </c>
      <c r="N22" s="533"/>
      <c r="O22" s="533"/>
      <c r="P22" s="533"/>
      <c r="Q22" s="533"/>
      <c r="R22" s="533"/>
    </row>
    <row r="23" spans="2:18" ht="14.25">
      <c r="B23" s="73" t="s">
        <v>2414</v>
      </c>
      <c r="C23" s="74" t="s">
        <v>2406</v>
      </c>
      <c r="D23" s="74" t="s">
        <v>2403</v>
      </c>
      <c r="E23" s="75" t="s">
        <v>2436</v>
      </c>
      <c r="F23" s="75" t="s">
        <v>2404</v>
      </c>
      <c r="G23" s="76">
        <v>5000</v>
      </c>
      <c r="H23" s="77" t="s">
        <v>2405</v>
      </c>
      <c r="N23" s="533"/>
      <c r="O23" s="533"/>
      <c r="P23" s="533"/>
      <c r="Q23" s="533"/>
      <c r="R23" s="533"/>
    </row>
    <row r="24" spans="2:18" ht="14.25">
      <c r="B24" s="73" t="s">
        <v>2415</v>
      </c>
      <c r="C24" s="74" t="s">
        <v>2406</v>
      </c>
      <c r="D24" s="74" t="s">
        <v>2403</v>
      </c>
      <c r="E24" s="75" t="s">
        <v>2424</v>
      </c>
      <c r="F24" s="75" t="s">
        <v>2404</v>
      </c>
      <c r="G24" s="76">
        <v>5000</v>
      </c>
      <c r="H24" s="77" t="s">
        <v>2405</v>
      </c>
      <c r="N24" s="533"/>
      <c r="O24" s="533"/>
      <c r="P24" s="533"/>
      <c r="Q24" s="533"/>
      <c r="R24" s="533"/>
    </row>
    <row r="25" spans="2:18" ht="14.25">
      <c r="B25" s="73" t="s">
        <v>2417</v>
      </c>
      <c r="C25" s="74" t="s">
        <v>2406</v>
      </c>
      <c r="D25" s="74" t="s">
        <v>2403</v>
      </c>
      <c r="E25" s="75"/>
      <c r="F25" s="75" t="s">
        <v>2404</v>
      </c>
      <c r="G25" s="76"/>
      <c r="H25" s="77" t="s">
        <v>2405</v>
      </c>
      <c r="N25" s="533"/>
      <c r="O25" s="533"/>
      <c r="P25" s="533"/>
      <c r="Q25" s="533"/>
      <c r="R25" s="533"/>
    </row>
    <row r="26" spans="2:18" ht="14.25">
      <c r="B26" s="73" t="s">
        <v>2418</v>
      </c>
      <c r="C26" s="74" t="s">
        <v>2406</v>
      </c>
      <c r="D26" s="74" t="s">
        <v>2403</v>
      </c>
      <c r="E26" s="75"/>
      <c r="F26" s="75" t="s">
        <v>2404</v>
      </c>
      <c r="G26" s="78"/>
      <c r="H26" s="77" t="s">
        <v>2405</v>
      </c>
      <c r="N26" s="533"/>
      <c r="O26" s="533"/>
      <c r="P26" s="533"/>
      <c r="Q26" s="533"/>
      <c r="R26" s="533"/>
    </row>
    <row r="27" spans="14:18" ht="13.5">
      <c r="N27" s="533"/>
      <c r="O27" s="533"/>
      <c r="P27" s="533"/>
      <c r="Q27" s="533"/>
      <c r="R27" s="533"/>
    </row>
    <row r="28" spans="6:18" ht="13.5">
      <c r="F28" s="79" t="s">
        <v>2419</v>
      </c>
      <c r="G28" s="80">
        <f>SUM(G17:G27)</f>
        <v>38000</v>
      </c>
      <c r="H28" s="59" t="s">
        <v>2405</v>
      </c>
      <c r="N28" s="533"/>
      <c r="O28" s="533"/>
      <c r="P28" s="533"/>
      <c r="Q28" s="533"/>
      <c r="R28" s="533"/>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55">
      <selection activeCell="N155" sqref="A1:N16384"/>
    </sheetView>
  </sheetViews>
  <sheetFormatPr defaultColWidth="16.125" defaultRowHeight="13.5"/>
  <cols>
    <col min="1" max="1" width="8.00390625" style="240" customWidth="1"/>
    <col min="2" max="2" width="6.75390625" style="240" customWidth="1"/>
    <col min="3" max="9" width="1.25" style="240" hidden="1" customWidth="1"/>
    <col min="10" max="11" width="1.25" style="241" hidden="1" customWidth="1"/>
    <col min="12" max="14" width="1.25" style="240" hidden="1" customWidth="1"/>
    <col min="15" max="16384" width="16.125" style="240" customWidth="1"/>
  </cols>
  <sheetData>
    <row r="1" spans="1:13" ht="13.5">
      <c r="A1" s="240" t="s">
        <v>298</v>
      </c>
      <c r="B1" s="242" t="s">
        <v>299</v>
      </c>
      <c r="C1" s="242" t="s">
        <v>300</v>
      </c>
      <c r="D1" s="240" t="s">
        <v>301</v>
      </c>
      <c r="F1" s="243" t="str">
        <f aca="true" t="shared" si="0" ref="F1:F15">A1</f>
        <v>あ０１</v>
      </c>
      <c r="G1" s="240" t="str">
        <f aca="true" t="shared" si="1" ref="G1:G15">B1&amp;C1</f>
        <v>水野圭補</v>
      </c>
      <c r="H1" s="244" t="s">
        <v>302</v>
      </c>
      <c r="I1" s="244" t="s">
        <v>303</v>
      </c>
      <c r="J1" s="255">
        <v>1973</v>
      </c>
      <c r="K1" s="256">
        <f aca="true" t="shared" si="2" ref="K1:K15">IF(J1="","",(2017-J1))</f>
        <v>44</v>
      </c>
      <c r="L1" s="243" t="str">
        <f aca="true" t="shared" si="3" ref="L1:L15">IF(G1="","",IF(COUNTIF($G$2:$G$533,G1)&gt;1,"2重登録","OK"))</f>
        <v>OK</v>
      </c>
      <c r="M1" s="242" t="s">
        <v>304</v>
      </c>
    </row>
    <row r="2" spans="1:13" ht="13.5">
      <c r="A2" s="240" t="s">
        <v>305</v>
      </c>
      <c r="B2" s="240" t="s">
        <v>306</v>
      </c>
      <c r="C2" s="240" t="s">
        <v>307</v>
      </c>
      <c r="D2" s="240" t="s">
        <v>301</v>
      </c>
      <c r="F2" s="240" t="str">
        <f t="shared" si="0"/>
        <v>あ０２</v>
      </c>
      <c r="G2" s="240" t="str">
        <f t="shared" si="1"/>
        <v>青木重之</v>
      </c>
      <c r="H2" s="244" t="s">
        <v>302</v>
      </c>
      <c r="I2" s="244" t="s">
        <v>303</v>
      </c>
      <c r="J2" s="241">
        <v>1971</v>
      </c>
      <c r="K2" s="256">
        <f t="shared" si="2"/>
        <v>46</v>
      </c>
      <c r="L2" s="243" t="str">
        <f t="shared" si="3"/>
        <v>OK</v>
      </c>
      <c r="M2" s="242" t="s">
        <v>308</v>
      </c>
    </row>
    <row r="3" spans="1:13" ht="13.5">
      <c r="A3" s="240" t="s">
        <v>309</v>
      </c>
      <c r="B3" s="242" t="s">
        <v>310</v>
      </c>
      <c r="C3" s="242" t="s">
        <v>311</v>
      </c>
      <c r="D3" s="240" t="s">
        <v>301</v>
      </c>
      <c r="F3" s="243" t="str">
        <f t="shared" si="0"/>
        <v>あ０３</v>
      </c>
      <c r="G3" s="240" t="str">
        <f t="shared" si="1"/>
        <v>乾勝彦</v>
      </c>
      <c r="H3" s="244" t="s">
        <v>302</v>
      </c>
      <c r="I3" s="244" t="s">
        <v>303</v>
      </c>
      <c r="J3" s="255">
        <v>1970</v>
      </c>
      <c r="K3" s="256">
        <f t="shared" si="2"/>
        <v>47</v>
      </c>
      <c r="L3" s="243" t="str">
        <f t="shared" si="3"/>
        <v>OK</v>
      </c>
      <c r="M3" s="242" t="s">
        <v>312</v>
      </c>
    </row>
    <row r="4" spans="1:13" ht="13.5">
      <c r="A4" s="240" t="s">
        <v>313</v>
      </c>
      <c r="B4" s="242" t="s">
        <v>314</v>
      </c>
      <c r="C4" s="242" t="s">
        <v>315</v>
      </c>
      <c r="D4" s="240" t="s">
        <v>301</v>
      </c>
      <c r="F4" s="243" t="str">
        <f t="shared" si="0"/>
        <v>あ０４</v>
      </c>
      <c r="G4" s="240" t="str">
        <f t="shared" si="1"/>
        <v>佐藤政之</v>
      </c>
      <c r="H4" s="244" t="s">
        <v>302</v>
      </c>
      <c r="I4" s="244" t="s">
        <v>303</v>
      </c>
      <c r="J4" s="255">
        <v>1972</v>
      </c>
      <c r="K4" s="256">
        <f t="shared" si="2"/>
        <v>45</v>
      </c>
      <c r="L4" s="243" t="str">
        <f t="shared" si="3"/>
        <v>OK</v>
      </c>
      <c r="M4" s="242" t="s">
        <v>312</v>
      </c>
    </row>
    <row r="5" spans="1:13" ht="13.5">
      <c r="A5" s="240" t="s">
        <v>316</v>
      </c>
      <c r="B5" s="242" t="s">
        <v>317</v>
      </c>
      <c r="C5" s="242" t="s">
        <v>318</v>
      </c>
      <c r="D5" s="240" t="s">
        <v>301</v>
      </c>
      <c r="F5" s="243" t="str">
        <f t="shared" si="0"/>
        <v>あ０５</v>
      </c>
      <c r="G5" s="240" t="str">
        <f t="shared" si="1"/>
        <v>中村亨</v>
      </c>
      <c r="H5" s="244" t="s">
        <v>302</v>
      </c>
      <c r="I5" s="244" t="s">
        <v>303</v>
      </c>
      <c r="J5" s="255">
        <v>1969</v>
      </c>
      <c r="K5" s="256">
        <f t="shared" si="2"/>
        <v>48</v>
      </c>
      <c r="L5" s="243" t="str">
        <f t="shared" si="3"/>
        <v>OK</v>
      </c>
      <c r="M5" s="242" t="s">
        <v>312</v>
      </c>
    </row>
    <row r="6" spans="1:13" ht="13.5">
      <c r="A6" s="240" t="s">
        <v>319</v>
      </c>
      <c r="B6" s="242" t="s">
        <v>320</v>
      </c>
      <c r="C6" s="242" t="s">
        <v>321</v>
      </c>
      <c r="D6" s="240" t="s">
        <v>301</v>
      </c>
      <c r="F6" s="243" t="str">
        <f t="shared" si="0"/>
        <v>あ０６</v>
      </c>
      <c r="G6" s="240" t="str">
        <f t="shared" si="1"/>
        <v>谷崎真也</v>
      </c>
      <c r="H6" s="244" t="s">
        <v>302</v>
      </c>
      <c r="I6" s="244" t="s">
        <v>303</v>
      </c>
      <c r="J6" s="255">
        <v>1972</v>
      </c>
      <c r="K6" s="256">
        <f t="shared" si="2"/>
        <v>45</v>
      </c>
      <c r="L6" s="243" t="str">
        <f t="shared" si="3"/>
        <v>OK</v>
      </c>
      <c r="M6" s="242" t="s">
        <v>322</v>
      </c>
    </row>
    <row r="7" spans="1:13" ht="13.5">
      <c r="A7" s="240" t="s">
        <v>323</v>
      </c>
      <c r="B7" s="242" t="s">
        <v>324</v>
      </c>
      <c r="C7" s="242" t="s">
        <v>325</v>
      </c>
      <c r="D7" s="240" t="s">
        <v>301</v>
      </c>
      <c r="F7" s="243" t="str">
        <f t="shared" si="0"/>
        <v>あ０７</v>
      </c>
      <c r="G7" s="240" t="str">
        <f t="shared" si="1"/>
        <v>齋田至</v>
      </c>
      <c r="H7" s="244" t="s">
        <v>302</v>
      </c>
      <c r="I7" s="244" t="s">
        <v>303</v>
      </c>
      <c r="J7" s="255">
        <v>1970</v>
      </c>
      <c r="K7" s="256">
        <f t="shared" si="2"/>
        <v>47</v>
      </c>
      <c r="L7" s="243" t="str">
        <f t="shared" si="3"/>
        <v>OK</v>
      </c>
      <c r="M7" s="242" t="s">
        <v>304</v>
      </c>
    </row>
    <row r="8" spans="1:13" ht="13.5">
      <c r="A8" s="240" t="s">
        <v>326</v>
      </c>
      <c r="B8" s="245" t="s">
        <v>324</v>
      </c>
      <c r="C8" s="245" t="s">
        <v>327</v>
      </c>
      <c r="D8" s="240" t="s">
        <v>301</v>
      </c>
      <c r="F8" s="243" t="str">
        <f t="shared" si="0"/>
        <v>あ０８</v>
      </c>
      <c r="G8" s="240" t="str">
        <f t="shared" si="1"/>
        <v>齋田優子</v>
      </c>
      <c r="H8" s="244" t="s">
        <v>302</v>
      </c>
      <c r="I8" s="257" t="s">
        <v>328</v>
      </c>
      <c r="J8" s="255">
        <v>1970</v>
      </c>
      <c r="K8" s="256">
        <f t="shared" si="2"/>
        <v>47</v>
      </c>
      <c r="L8" s="243" t="str">
        <f t="shared" si="3"/>
        <v>OK</v>
      </c>
      <c r="M8" s="242" t="s">
        <v>304</v>
      </c>
    </row>
    <row r="9" spans="1:13" ht="13.5">
      <c r="A9" s="240" t="s">
        <v>329</v>
      </c>
      <c r="B9" s="242" t="s">
        <v>330</v>
      </c>
      <c r="C9" s="242" t="s">
        <v>331</v>
      </c>
      <c r="D9" s="240" t="s">
        <v>301</v>
      </c>
      <c r="F9" s="243" t="str">
        <f t="shared" si="0"/>
        <v>あ０９</v>
      </c>
      <c r="G9" s="240" t="str">
        <f t="shared" si="1"/>
        <v>平居崇</v>
      </c>
      <c r="H9" s="244" t="s">
        <v>302</v>
      </c>
      <c r="I9" s="244" t="s">
        <v>303</v>
      </c>
      <c r="J9" s="255">
        <v>1972</v>
      </c>
      <c r="K9" s="256">
        <f t="shared" si="2"/>
        <v>45</v>
      </c>
      <c r="L9" s="243" t="str">
        <f t="shared" si="3"/>
        <v>OK</v>
      </c>
      <c r="M9" s="242" t="s">
        <v>332</v>
      </c>
    </row>
    <row r="10" spans="1:13" ht="13.5">
      <c r="A10" s="240" t="s">
        <v>333</v>
      </c>
      <c r="B10" s="242" t="s">
        <v>334</v>
      </c>
      <c r="C10" s="242" t="s">
        <v>335</v>
      </c>
      <c r="D10" s="240" t="s">
        <v>301</v>
      </c>
      <c r="F10" s="243" t="str">
        <f t="shared" si="0"/>
        <v>あ１０</v>
      </c>
      <c r="G10" s="240" t="str">
        <f t="shared" si="1"/>
        <v>土居悟</v>
      </c>
      <c r="H10" s="244" t="s">
        <v>302</v>
      </c>
      <c r="I10" s="244" t="s">
        <v>303</v>
      </c>
      <c r="J10" s="255">
        <v>1969</v>
      </c>
      <c r="K10" s="256">
        <f t="shared" si="2"/>
        <v>48</v>
      </c>
      <c r="L10" s="243" t="str">
        <f t="shared" si="3"/>
        <v>OK</v>
      </c>
      <c r="M10" s="242" t="s">
        <v>336</v>
      </c>
    </row>
    <row r="11" spans="1:13" ht="13.5">
      <c r="A11" s="240" t="s">
        <v>337</v>
      </c>
      <c r="B11" s="242" t="s">
        <v>338</v>
      </c>
      <c r="C11" s="242" t="s">
        <v>339</v>
      </c>
      <c r="D11" s="240" t="s">
        <v>301</v>
      </c>
      <c r="F11" s="243" t="str">
        <f t="shared" si="0"/>
        <v>あ１１</v>
      </c>
      <c r="G11" s="240" t="str">
        <f t="shared" si="1"/>
        <v>宮村ナオキ</v>
      </c>
      <c r="H11" s="244" t="s">
        <v>302</v>
      </c>
      <c r="I11" s="244" t="s">
        <v>303</v>
      </c>
      <c r="J11" s="255">
        <v>1996</v>
      </c>
      <c r="K11" s="256">
        <f t="shared" si="2"/>
        <v>21</v>
      </c>
      <c r="L11" s="243" t="str">
        <f t="shared" si="3"/>
        <v>OK</v>
      </c>
      <c r="M11" s="242" t="s">
        <v>304</v>
      </c>
    </row>
    <row r="12" spans="1:13" ht="13.5">
      <c r="A12" s="240" t="s">
        <v>340</v>
      </c>
      <c r="B12" s="245" t="s">
        <v>341</v>
      </c>
      <c r="C12" s="245" t="s">
        <v>342</v>
      </c>
      <c r="D12" s="240" t="s">
        <v>301</v>
      </c>
      <c r="F12" s="243" t="str">
        <f t="shared" si="0"/>
        <v>あ１２</v>
      </c>
      <c r="G12" s="240" t="str">
        <f t="shared" si="1"/>
        <v>西山抄千代</v>
      </c>
      <c r="H12" s="244" t="s">
        <v>302</v>
      </c>
      <c r="I12" s="257" t="s">
        <v>328</v>
      </c>
      <c r="J12" s="255">
        <v>1972</v>
      </c>
      <c r="K12" s="256">
        <f t="shared" si="2"/>
        <v>45</v>
      </c>
      <c r="L12" s="243" t="str">
        <f t="shared" si="3"/>
        <v>OK</v>
      </c>
      <c r="M12" s="242" t="s">
        <v>343</v>
      </c>
    </row>
    <row r="13" spans="1:13" ht="13.5">
      <c r="A13" s="240" t="s">
        <v>344</v>
      </c>
      <c r="B13" s="245" t="s">
        <v>345</v>
      </c>
      <c r="C13" s="245" t="s">
        <v>346</v>
      </c>
      <c r="D13" s="240" t="s">
        <v>301</v>
      </c>
      <c r="F13" s="243" t="str">
        <f t="shared" si="0"/>
        <v>あ１３</v>
      </c>
      <c r="G13" s="240" t="str">
        <f t="shared" si="1"/>
        <v>三原啓子</v>
      </c>
      <c r="H13" s="244" t="s">
        <v>302</v>
      </c>
      <c r="I13" s="257" t="s">
        <v>328</v>
      </c>
      <c r="J13" s="255">
        <v>1964</v>
      </c>
      <c r="K13" s="256">
        <f t="shared" si="2"/>
        <v>53</v>
      </c>
      <c r="L13" s="243" t="str">
        <f t="shared" si="3"/>
        <v>OK</v>
      </c>
      <c r="M13" s="242" t="s">
        <v>304</v>
      </c>
    </row>
    <row r="14" spans="1:13" ht="13.5">
      <c r="A14" s="240" t="s">
        <v>347</v>
      </c>
      <c r="B14" s="242" t="s">
        <v>348</v>
      </c>
      <c r="C14" s="242" t="s">
        <v>349</v>
      </c>
      <c r="D14" s="240" t="s">
        <v>301</v>
      </c>
      <c r="F14" s="243" t="str">
        <f t="shared" si="0"/>
        <v>あ１４</v>
      </c>
      <c r="G14" s="240" t="str">
        <f t="shared" si="1"/>
        <v>落合良弘</v>
      </c>
      <c r="H14" s="244" t="s">
        <v>302</v>
      </c>
      <c r="I14" s="244" t="s">
        <v>303</v>
      </c>
      <c r="J14" s="255">
        <v>1968</v>
      </c>
      <c r="K14" s="256">
        <f t="shared" si="2"/>
        <v>49</v>
      </c>
      <c r="L14" s="243" t="str">
        <f t="shared" si="3"/>
        <v>OK</v>
      </c>
      <c r="M14" s="242" t="s">
        <v>350</v>
      </c>
    </row>
    <row r="15" spans="1:13" s="230" customFormat="1" ht="13.5">
      <c r="A15" s="240" t="s">
        <v>351</v>
      </c>
      <c r="B15" s="242" t="s">
        <v>352</v>
      </c>
      <c r="C15" s="242" t="s">
        <v>353</v>
      </c>
      <c r="D15" s="240" t="s">
        <v>301</v>
      </c>
      <c r="F15" s="243" t="str">
        <f t="shared" si="0"/>
        <v>あ１５</v>
      </c>
      <c r="G15" s="240" t="str">
        <f t="shared" si="1"/>
        <v>杉原徹</v>
      </c>
      <c r="H15" s="244" t="s">
        <v>302</v>
      </c>
      <c r="I15" s="244" t="s">
        <v>303</v>
      </c>
      <c r="J15" s="255">
        <v>1990</v>
      </c>
      <c r="K15" s="256">
        <f t="shared" si="2"/>
        <v>27</v>
      </c>
      <c r="L15" s="243" t="str">
        <f t="shared" si="3"/>
        <v>OK</v>
      </c>
      <c r="M15" s="242" t="s">
        <v>312</v>
      </c>
    </row>
    <row r="18" spans="1:13" s="231" customFormat="1" ht="13.5">
      <c r="A18" s="231" t="s">
        <v>354</v>
      </c>
      <c r="B18" s="246" t="s">
        <v>355</v>
      </c>
      <c r="C18" s="231" t="s">
        <v>356</v>
      </c>
      <c r="D18" s="231" t="s">
        <v>357</v>
      </c>
      <c r="F18" s="231" t="str">
        <f aca="true" t="shared" si="4" ref="F18:F43">A18</f>
        <v>ぼ０１</v>
      </c>
      <c r="G18" s="231" t="str">
        <f aca="true" t="shared" si="5" ref="G18:G43">B18&amp;C18</f>
        <v>池端誠治</v>
      </c>
      <c r="H18" s="231" t="s">
        <v>357</v>
      </c>
      <c r="I18" s="231" t="s">
        <v>303</v>
      </c>
      <c r="J18" s="231">
        <v>1972</v>
      </c>
      <c r="K18" s="258">
        <f>IF(J18="","",(2017-J18))</f>
        <v>45</v>
      </c>
      <c r="L18" s="259" t="str">
        <f>IF(G18="","",IF(COUNTIF($G$1:$G$542,G18)&gt;1,"2重登録","OK"))</f>
        <v>OK</v>
      </c>
      <c r="M18" s="231" t="s">
        <v>304</v>
      </c>
    </row>
    <row r="19" spans="1:17" s="231" customFormat="1" ht="13.5">
      <c r="A19" s="231" t="s">
        <v>67</v>
      </c>
      <c r="B19" s="231" t="s">
        <v>358</v>
      </c>
      <c r="C19" s="231" t="s">
        <v>89</v>
      </c>
      <c r="D19" s="231" t="s">
        <v>357</v>
      </c>
      <c r="F19" s="231" t="str">
        <f t="shared" si="4"/>
        <v>ぼ０２</v>
      </c>
      <c r="G19" s="231" t="str">
        <f t="shared" si="5"/>
        <v>金谷太郎</v>
      </c>
      <c r="H19" s="231" t="s">
        <v>357</v>
      </c>
      <c r="I19" s="231" t="s">
        <v>303</v>
      </c>
      <c r="J19" s="231">
        <v>1976</v>
      </c>
      <c r="K19" s="258">
        <f aca="true" t="shared" si="6" ref="K19:K43">IF(J19="","",(2017-J19))</f>
        <v>41</v>
      </c>
      <c r="L19" s="259" t="str">
        <f aca="true" t="shared" si="7" ref="L19:L43">IF(G19="","",IF(COUNTIF($G$3:$G$599,G19)&gt;1,"2重登録","OK"))</f>
        <v>OK</v>
      </c>
      <c r="M19" s="231" t="s">
        <v>304</v>
      </c>
      <c r="Q19" s="246"/>
    </row>
    <row r="20" spans="1:17" s="231" customFormat="1" ht="13.5">
      <c r="A20" s="231" t="s">
        <v>359</v>
      </c>
      <c r="B20" s="231" t="s">
        <v>360</v>
      </c>
      <c r="C20" s="231" t="s">
        <v>361</v>
      </c>
      <c r="D20" s="231" t="s">
        <v>357</v>
      </c>
      <c r="F20" s="231" t="str">
        <f t="shared" si="4"/>
        <v>ぼ０３</v>
      </c>
      <c r="G20" s="231" t="str">
        <f t="shared" si="5"/>
        <v>小林祐太</v>
      </c>
      <c r="H20" s="231" t="s">
        <v>357</v>
      </c>
      <c r="I20" s="231" t="s">
        <v>303</v>
      </c>
      <c r="J20" s="231">
        <v>1985</v>
      </c>
      <c r="K20" s="258">
        <f t="shared" si="6"/>
        <v>32</v>
      </c>
      <c r="L20" s="259" t="str">
        <f t="shared" si="7"/>
        <v>OK</v>
      </c>
      <c r="M20" s="231" t="s">
        <v>304</v>
      </c>
      <c r="Q20" s="246"/>
    </row>
    <row r="21" spans="1:17" s="231" customFormat="1" ht="13.5">
      <c r="A21" s="231" t="s">
        <v>72</v>
      </c>
      <c r="B21" s="231" t="s">
        <v>362</v>
      </c>
      <c r="C21" s="231" t="s">
        <v>363</v>
      </c>
      <c r="D21" s="231" t="s">
        <v>357</v>
      </c>
      <c r="F21" s="231" t="str">
        <f t="shared" si="4"/>
        <v>ぼ０４</v>
      </c>
      <c r="G21" s="231" t="str">
        <f t="shared" si="5"/>
        <v>佐野望</v>
      </c>
      <c r="H21" s="231" t="s">
        <v>357</v>
      </c>
      <c r="I21" s="231" t="s">
        <v>303</v>
      </c>
      <c r="J21" s="231">
        <v>1982</v>
      </c>
      <c r="K21" s="258">
        <f t="shared" si="6"/>
        <v>35</v>
      </c>
      <c r="L21" s="259" t="str">
        <f t="shared" si="7"/>
        <v>OK</v>
      </c>
      <c r="M21" s="231" t="s">
        <v>304</v>
      </c>
      <c r="Q21" s="246"/>
    </row>
    <row r="22" spans="1:17" s="231" customFormat="1" ht="13.5">
      <c r="A22" s="231" t="s">
        <v>364</v>
      </c>
      <c r="B22" s="231" t="s">
        <v>365</v>
      </c>
      <c r="C22" s="231" t="s">
        <v>366</v>
      </c>
      <c r="D22" s="231" t="s">
        <v>357</v>
      </c>
      <c r="F22" s="231" t="str">
        <f t="shared" si="4"/>
        <v>ぼ０５</v>
      </c>
      <c r="G22" s="231" t="str">
        <f t="shared" si="5"/>
        <v>谷口友宏</v>
      </c>
      <c r="H22" s="231" t="s">
        <v>357</v>
      </c>
      <c r="I22" s="231" t="s">
        <v>303</v>
      </c>
      <c r="J22" s="231">
        <v>1980</v>
      </c>
      <c r="K22" s="258">
        <f t="shared" si="6"/>
        <v>37</v>
      </c>
      <c r="L22" s="259" t="str">
        <f t="shared" si="7"/>
        <v>OK</v>
      </c>
      <c r="M22" s="231" t="s">
        <v>304</v>
      </c>
      <c r="Q22" s="246"/>
    </row>
    <row r="23" spans="1:13" s="231" customFormat="1" ht="13.5">
      <c r="A23" s="231" t="s">
        <v>367</v>
      </c>
      <c r="B23" s="231" t="s">
        <v>368</v>
      </c>
      <c r="C23" s="231" t="s">
        <v>369</v>
      </c>
      <c r="D23" s="231" t="s">
        <v>357</v>
      </c>
      <c r="F23" s="231" t="str">
        <f t="shared" si="4"/>
        <v>ぼ０６</v>
      </c>
      <c r="G23" s="231" t="str">
        <f t="shared" si="5"/>
        <v>土田哲也</v>
      </c>
      <c r="H23" s="231" t="s">
        <v>357</v>
      </c>
      <c r="I23" s="231" t="s">
        <v>303</v>
      </c>
      <c r="J23" s="231">
        <v>1990</v>
      </c>
      <c r="K23" s="258">
        <f t="shared" si="6"/>
        <v>27</v>
      </c>
      <c r="L23" s="259" t="str">
        <f t="shared" si="7"/>
        <v>OK</v>
      </c>
      <c r="M23" s="231" t="s">
        <v>350</v>
      </c>
    </row>
    <row r="24" spans="1:13" s="231" customFormat="1" ht="13.5">
      <c r="A24" s="231" t="s">
        <v>81</v>
      </c>
      <c r="B24" s="247" t="s">
        <v>370</v>
      </c>
      <c r="C24" s="247" t="s">
        <v>371</v>
      </c>
      <c r="D24" s="231" t="s">
        <v>357</v>
      </c>
      <c r="F24" s="231" t="str">
        <f t="shared" si="4"/>
        <v>ぼ０７</v>
      </c>
      <c r="G24" s="231" t="str">
        <f t="shared" si="5"/>
        <v>堤内昭仁</v>
      </c>
      <c r="H24" s="231" t="s">
        <v>357</v>
      </c>
      <c r="I24" s="231" t="s">
        <v>303</v>
      </c>
      <c r="J24" s="231">
        <v>1977</v>
      </c>
      <c r="K24" s="258">
        <f t="shared" si="6"/>
        <v>40</v>
      </c>
      <c r="L24" s="259" t="str">
        <f t="shared" si="7"/>
        <v>OK</v>
      </c>
      <c r="M24" s="231" t="s">
        <v>304</v>
      </c>
    </row>
    <row r="25" spans="1:13" s="231" customFormat="1" ht="13.5">
      <c r="A25" s="231" t="s">
        <v>70</v>
      </c>
      <c r="B25" s="231" t="s">
        <v>372</v>
      </c>
      <c r="C25" s="231" t="s">
        <v>373</v>
      </c>
      <c r="D25" s="231" t="s">
        <v>357</v>
      </c>
      <c r="F25" s="231" t="str">
        <f t="shared" si="4"/>
        <v>ぼ０８</v>
      </c>
      <c r="G25" s="231" t="str">
        <f t="shared" si="5"/>
        <v>成宮康弘</v>
      </c>
      <c r="H25" s="231" t="s">
        <v>357</v>
      </c>
      <c r="I25" s="231" t="s">
        <v>303</v>
      </c>
      <c r="J25" s="231">
        <v>1970</v>
      </c>
      <c r="K25" s="258">
        <f t="shared" si="6"/>
        <v>47</v>
      </c>
      <c r="L25" s="259" t="str">
        <f t="shared" si="7"/>
        <v>OK</v>
      </c>
      <c r="M25" s="231" t="s">
        <v>304</v>
      </c>
    </row>
    <row r="26" spans="1:13" s="231" customFormat="1" ht="13.5">
      <c r="A26" s="231" t="s">
        <v>374</v>
      </c>
      <c r="B26" s="231" t="s">
        <v>375</v>
      </c>
      <c r="C26" s="231" t="s">
        <v>376</v>
      </c>
      <c r="D26" s="231" t="s">
        <v>357</v>
      </c>
      <c r="F26" s="231" t="str">
        <f t="shared" si="4"/>
        <v>ぼ０９</v>
      </c>
      <c r="G26" s="231" t="str">
        <f t="shared" si="5"/>
        <v>西川昌一</v>
      </c>
      <c r="H26" s="231" t="s">
        <v>357</v>
      </c>
      <c r="I26" s="231" t="s">
        <v>303</v>
      </c>
      <c r="J26" s="231">
        <v>1970</v>
      </c>
      <c r="K26" s="258">
        <f t="shared" si="6"/>
        <v>47</v>
      </c>
      <c r="L26" s="259" t="str">
        <f t="shared" si="7"/>
        <v>OK</v>
      </c>
      <c r="M26" s="231" t="s">
        <v>343</v>
      </c>
    </row>
    <row r="27" spans="1:13" s="231" customFormat="1" ht="13.5">
      <c r="A27" s="231" t="s">
        <v>377</v>
      </c>
      <c r="B27" s="231" t="s">
        <v>378</v>
      </c>
      <c r="C27" s="231" t="s">
        <v>379</v>
      </c>
      <c r="D27" s="231" t="s">
        <v>357</v>
      </c>
      <c r="F27" s="231" t="str">
        <f t="shared" si="4"/>
        <v>ぼ１０</v>
      </c>
      <c r="G27" s="231" t="str">
        <f t="shared" si="5"/>
        <v>古市卓志</v>
      </c>
      <c r="H27" s="231" t="s">
        <v>357</v>
      </c>
      <c r="I27" s="231" t="s">
        <v>303</v>
      </c>
      <c r="J27" s="231">
        <v>1974</v>
      </c>
      <c r="K27" s="258">
        <f t="shared" si="6"/>
        <v>43</v>
      </c>
      <c r="L27" s="259" t="str">
        <f t="shared" si="7"/>
        <v>OK</v>
      </c>
      <c r="M27" s="231" t="s">
        <v>304</v>
      </c>
    </row>
    <row r="28" spans="1:13" s="231" customFormat="1" ht="13.5">
      <c r="A28" s="231" t="s">
        <v>380</v>
      </c>
      <c r="B28" s="231" t="s">
        <v>381</v>
      </c>
      <c r="C28" s="231" t="s">
        <v>382</v>
      </c>
      <c r="D28" s="231" t="s">
        <v>357</v>
      </c>
      <c r="F28" s="231" t="str">
        <f t="shared" si="4"/>
        <v>ぼ１１</v>
      </c>
      <c r="G28" s="231" t="str">
        <f t="shared" si="5"/>
        <v>松井寛司</v>
      </c>
      <c r="H28" s="231" t="s">
        <v>357</v>
      </c>
      <c r="I28" s="231" t="s">
        <v>303</v>
      </c>
      <c r="J28" s="231">
        <v>1980</v>
      </c>
      <c r="K28" s="258">
        <f t="shared" si="6"/>
        <v>37</v>
      </c>
      <c r="L28" s="259" t="str">
        <f t="shared" si="7"/>
        <v>OK</v>
      </c>
      <c r="M28" s="231" t="s">
        <v>350</v>
      </c>
    </row>
    <row r="29" spans="1:13" s="231" customFormat="1" ht="13.5">
      <c r="A29" s="231" t="s">
        <v>383</v>
      </c>
      <c r="B29" s="231" t="s">
        <v>384</v>
      </c>
      <c r="C29" s="231" t="s">
        <v>385</v>
      </c>
      <c r="D29" s="231" t="s">
        <v>357</v>
      </c>
      <c r="F29" s="231" t="str">
        <f t="shared" si="4"/>
        <v>ぼ１２</v>
      </c>
      <c r="G29" s="231" t="str">
        <f t="shared" si="5"/>
        <v>村上知孝</v>
      </c>
      <c r="H29" s="231" t="s">
        <v>357</v>
      </c>
      <c r="I29" s="231" t="s">
        <v>303</v>
      </c>
      <c r="J29" s="231">
        <v>1980</v>
      </c>
      <c r="K29" s="258">
        <f t="shared" si="6"/>
        <v>37</v>
      </c>
      <c r="L29" s="259" t="str">
        <f t="shared" si="7"/>
        <v>OK</v>
      </c>
      <c r="M29" s="231" t="s">
        <v>336</v>
      </c>
    </row>
    <row r="30" spans="1:17" s="231" customFormat="1" ht="13.5">
      <c r="A30" s="231" t="s">
        <v>77</v>
      </c>
      <c r="B30" s="231" t="s">
        <v>386</v>
      </c>
      <c r="C30" s="231" t="s">
        <v>387</v>
      </c>
      <c r="D30" s="231" t="s">
        <v>357</v>
      </c>
      <c r="F30" s="231" t="str">
        <f t="shared" si="4"/>
        <v>ぼ１３</v>
      </c>
      <c r="G30" s="231" t="str">
        <f t="shared" si="5"/>
        <v>八木篤司</v>
      </c>
      <c r="H30" s="231" t="s">
        <v>357</v>
      </c>
      <c r="I30" s="231" t="s">
        <v>303</v>
      </c>
      <c r="J30" s="231">
        <v>1973</v>
      </c>
      <c r="K30" s="258">
        <f t="shared" si="6"/>
        <v>44</v>
      </c>
      <c r="L30" s="259" t="str">
        <f t="shared" si="7"/>
        <v>OK</v>
      </c>
      <c r="M30" s="231" t="s">
        <v>304</v>
      </c>
      <c r="Q30" s="246"/>
    </row>
    <row r="31" spans="1:17" s="231" customFormat="1" ht="13.5">
      <c r="A31" s="231" t="s">
        <v>388</v>
      </c>
      <c r="B31" s="231" t="s">
        <v>389</v>
      </c>
      <c r="C31" s="231" t="s">
        <v>390</v>
      </c>
      <c r="D31" s="231" t="s">
        <v>357</v>
      </c>
      <c r="F31" s="231" t="str">
        <f t="shared" si="4"/>
        <v>ぼ１４</v>
      </c>
      <c r="G31" s="231" t="str">
        <f t="shared" si="5"/>
        <v>山崎正雄</v>
      </c>
      <c r="H31" s="231" t="s">
        <v>357</v>
      </c>
      <c r="I31" s="231" t="s">
        <v>303</v>
      </c>
      <c r="J31" s="231">
        <v>1982</v>
      </c>
      <c r="K31" s="258">
        <f t="shared" si="6"/>
        <v>35</v>
      </c>
      <c r="L31" s="259" t="str">
        <f t="shared" si="7"/>
        <v>OK</v>
      </c>
      <c r="M31" s="231" t="s">
        <v>350</v>
      </c>
      <c r="Q31" s="246"/>
    </row>
    <row r="32" spans="1:17" s="231" customFormat="1" ht="13.5">
      <c r="A32" s="231" t="s">
        <v>391</v>
      </c>
      <c r="B32" s="248" t="s">
        <v>392</v>
      </c>
      <c r="C32" s="248" t="s">
        <v>393</v>
      </c>
      <c r="D32" s="231" t="s">
        <v>357</v>
      </c>
      <c r="F32" s="231" t="str">
        <f t="shared" si="4"/>
        <v>ぼ１５</v>
      </c>
      <c r="G32" s="231" t="str">
        <f t="shared" si="5"/>
        <v>伊吹邦子</v>
      </c>
      <c r="H32" s="231" t="s">
        <v>357</v>
      </c>
      <c r="I32" s="248" t="s">
        <v>328</v>
      </c>
      <c r="J32" s="231">
        <v>1969</v>
      </c>
      <c r="K32" s="258">
        <f t="shared" si="6"/>
        <v>48</v>
      </c>
      <c r="L32" s="259" t="str">
        <f t="shared" si="7"/>
        <v>OK</v>
      </c>
      <c r="M32" s="231" t="s">
        <v>304</v>
      </c>
      <c r="Q32" s="246"/>
    </row>
    <row r="33" spans="1:17" s="231" customFormat="1" ht="13.5">
      <c r="A33" s="231" t="s">
        <v>394</v>
      </c>
      <c r="B33" s="248" t="s">
        <v>395</v>
      </c>
      <c r="C33" s="248" t="s">
        <v>396</v>
      </c>
      <c r="D33" s="231" t="s">
        <v>357</v>
      </c>
      <c r="F33" s="231" t="str">
        <f t="shared" si="4"/>
        <v>ぼ１６</v>
      </c>
      <c r="G33" s="231" t="str">
        <f t="shared" si="5"/>
        <v>木村美香</v>
      </c>
      <c r="H33" s="231" t="s">
        <v>357</v>
      </c>
      <c r="I33" s="248" t="s">
        <v>328</v>
      </c>
      <c r="J33" s="231">
        <v>1962</v>
      </c>
      <c r="K33" s="258">
        <f t="shared" si="6"/>
        <v>55</v>
      </c>
      <c r="L33" s="259" t="str">
        <f t="shared" si="7"/>
        <v>OK</v>
      </c>
      <c r="M33" s="231" t="s">
        <v>343</v>
      </c>
      <c r="Q33" s="246"/>
    </row>
    <row r="34" spans="1:17" s="231" customFormat="1" ht="13.5">
      <c r="A34" s="231" t="s">
        <v>397</v>
      </c>
      <c r="B34" s="248" t="s">
        <v>398</v>
      </c>
      <c r="C34" s="248" t="s">
        <v>399</v>
      </c>
      <c r="D34" s="231" t="s">
        <v>357</v>
      </c>
      <c r="F34" s="231" t="str">
        <f t="shared" si="4"/>
        <v>ぼ１７</v>
      </c>
      <c r="G34" s="231" t="str">
        <f t="shared" si="5"/>
        <v>近藤直美</v>
      </c>
      <c r="H34" s="231" t="s">
        <v>357</v>
      </c>
      <c r="I34" s="248" t="s">
        <v>328</v>
      </c>
      <c r="J34" s="231">
        <v>1963</v>
      </c>
      <c r="K34" s="258">
        <f t="shared" si="6"/>
        <v>54</v>
      </c>
      <c r="L34" s="259" t="str">
        <f t="shared" si="7"/>
        <v>OK</v>
      </c>
      <c r="M34" s="231" t="s">
        <v>304</v>
      </c>
      <c r="Q34" s="246"/>
    </row>
    <row r="35" spans="1:17" s="231" customFormat="1" ht="13.5">
      <c r="A35" s="231" t="s">
        <v>400</v>
      </c>
      <c r="B35" s="248" t="s">
        <v>401</v>
      </c>
      <c r="C35" s="248" t="s">
        <v>402</v>
      </c>
      <c r="D35" s="231" t="s">
        <v>357</v>
      </c>
      <c r="F35" s="231" t="str">
        <f t="shared" si="4"/>
        <v>ぼ１８</v>
      </c>
      <c r="G35" s="231" t="str">
        <f t="shared" si="5"/>
        <v>佐竹昌子</v>
      </c>
      <c r="H35" s="231" t="s">
        <v>357</v>
      </c>
      <c r="I35" s="248" t="s">
        <v>328</v>
      </c>
      <c r="J35" s="231">
        <v>1958</v>
      </c>
      <c r="K35" s="258">
        <f t="shared" si="6"/>
        <v>59</v>
      </c>
      <c r="L35" s="259" t="str">
        <f t="shared" si="7"/>
        <v>OK</v>
      </c>
      <c r="M35" s="231" t="s">
        <v>304</v>
      </c>
      <c r="Q35" s="246"/>
    </row>
    <row r="36" spans="1:17" s="231" customFormat="1" ht="13.5">
      <c r="A36" s="231" t="s">
        <v>403</v>
      </c>
      <c r="B36" s="248" t="s">
        <v>404</v>
      </c>
      <c r="C36" s="248" t="s">
        <v>405</v>
      </c>
      <c r="D36" s="231" t="s">
        <v>357</v>
      </c>
      <c r="F36" s="231" t="str">
        <f t="shared" si="4"/>
        <v>ぼ１９</v>
      </c>
      <c r="G36" s="231" t="str">
        <f t="shared" si="5"/>
        <v>筒井珠世</v>
      </c>
      <c r="H36" s="231" t="s">
        <v>357</v>
      </c>
      <c r="I36" s="248" t="s">
        <v>328</v>
      </c>
      <c r="J36" s="231">
        <v>1967</v>
      </c>
      <c r="K36" s="258">
        <f t="shared" si="6"/>
        <v>50</v>
      </c>
      <c r="L36" s="259" t="str">
        <f t="shared" si="7"/>
        <v>OK</v>
      </c>
      <c r="M36" s="231" t="s">
        <v>304</v>
      </c>
      <c r="Q36" s="246"/>
    </row>
    <row r="37" spans="1:17" s="231" customFormat="1" ht="13.5">
      <c r="A37" s="231" t="s">
        <v>406</v>
      </c>
      <c r="B37" s="248" t="s">
        <v>317</v>
      </c>
      <c r="C37" s="248" t="s">
        <v>407</v>
      </c>
      <c r="D37" s="231" t="s">
        <v>357</v>
      </c>
      <c r="F37" s="231" t="str">
        <f t="shared" si="4"/>
        <v>ぼ２０</v>
      </c>
      <c r="G37" s="231" t="str">
        <f t="shared" si="5"/>
        <v>中村千春</v>
      </c>
      <c r="H37" s="231" t="s">
        <v>357</v>
      </c>
      <c r="I37" s="248" t="s">
        <v>328</v>
      </c>
      <c r="J37" s="231">
        <v>1961</v>
      </c>
      <c r="K37" s="258">
        <f t="shared" si="6"/>
        <v>56</v>
      </c>
      <c r="L37" s="259" t="str">
        <f t="shared" si="7"/>
        <v>OK</v>
      </c>
      <c r="M37" s="231" t="s">
        <v>408</v>
      </c>
      <c r="Q37" s="246"/>
    </row>
    <row r="38" spans="1:17" s="231" customFormat="1" ht="13.5">
      <c r="A38" s="231" t="s">
        <v>409</v>
      </c>
      <c r="B38" s="248" t="s">
        <v>372</v>
      </c>
      <c r="C38" s="248" t="s">
        <v>410</v>
      </c>
      <c r="D38" s="231" t="s">
        <v>357</v>
      </c>
      <c r="F38" s="231" t="str">
        <f t="shared" si="4"/>
        <v>ぼ２１</v>
      </c>
      <c r="G38" s="231" t="str">
        <f t="shared" si="5"/>
        <v>成宮まき</v>
      </c>
      <c r="H38" s="231" t="s">
        <v>357</v>
      </c>
      <c r="I38" s="248" t="s">
        <v>328</v>
      </c>
      <c r="J38" s="231">
        <v>1970</v>
      </c>
      <c r="K38" s="258">
        <f t="shared" si="6"/>
        <v>47</v>
      </c>
      <c r="L38" s="259" t="str">
        <f t="shared" si="7"/>
        <v>OK</v>
      </c>
      <c r="M38" s="231" t="s">
        <v>304</v>
      </c>
      <c r="Q38" s="246"/>
    </row>
    <row r="39" spans="1:17" s="231" customFormat="1" ht="13.5">
      <c r="A39" s="231" t="s">
        <v>411</v>
      </c>
      <c r="B39" s="248" t="s">
        <v>412</v>
      </c>
      <c r="C39" s="248" t="s">
        <v>413</v>
      </c>
      <c r="D39" s="231" t="s">
        <v>357</v>
      </c>
      <c r="F39" s="231" t="str">
        <f t="shared" si="4"/>
        <v>ぼ２２</v>
      </c>
      <c r="G39" s="231" t="str">
        <f t="shared" si="5"/>
        <v>橋本真理</v>
      </c>
      <c r="H39" s="231" t="s">
        <v>357</v>
      </c>
      <c r="I39" s="248" t="s">
        <v>328</v>
      </c>
      <c r="J39" s="231">
        <v>1977</v>
      </c>
      <c r="K39" s="258">
        <f t="shared" si="6"/>
        <v>40</v>
      </c>
      <c r="L39" s="259" t="str">
        <f t="shared" si="7"/>
        <v>OK</v>
      </c>
      <c r="M39" s="231" t="s">
        <v>350</v>
      </c>
      <c r="Q39" s="246"/>
    </row>
    <row r="40" spans="1:17" s="231" customFormat="1" ht="13.5">
      <c r="A40" s="231" t="s">
        <v>414</v>
      </c>
      <c r="B40" s="248" t="s">
        <v>415</v>
      </c>
      <c r="C40" s="248" t="s">
        <v>416</v>
      </c>
      <c r="D40" s="231" t="s">
        <v>357</v>
      </c>
      <c r="F40" s="231" t="str">
        <f t="shared" si="4"/>
        <v>ぼ２３</v>
      </c>
      <c r="G40" s="231" t="str">
        <f t="shared" si="5"/>
        <v>藤田博美</v>
      </c>
      <c r="H40" s="231" t="s">
        <v>357</v>
      </c>
      <c r="I40" s="248" t="s">
        <v>328</v>
      </c>
      <c r="J40" s="231">
        <v>1970</v>
      </c>
      <c r="K40" s="258">
        <f t="shared" si="6"/>
        <v>47</v>
      </c>
      <c r="L40" s="259" t="str">
        <f t="shared" si="7"/>
        <v>OK</v>
      </c>
      <c r="M40" s="231" t="s">
        <v>304</v>
      </c>
      <c r="Q40" s="246"/>
    </row>
    <row r="41" spans="1:17" s="231" customFormat="1" ht="13.5">
      <c r="A41" s="231" t="s">
        <v>417</v>
      </c>
      <c r="B41" s="248" t="s">
        <v>418</v>
      </c>
      <c r="C41" s="248" t="s">
        <v>419</v>
      </c>
      <c r="D41" s="231" t="s">
        <v>357</v>
      </c>
      <c r="F41" s="231" t="str">
        <f t="shared" si="4"/>
        <v>ぼ２４</v>
      </c>
      <c r="G41" s="231" t="str">
        <f t="shared" si="5"/>
        <v>藤原泰子</v>
      </c>
      <c r="H41" s="231" t="s">
        <v>357</v>
      </c>
      <c r="I41" s="248" t="s">
        <v>328</v>
      </c>
      <c r="J41" s="231">
        <v>1965</v>
      </c>
      <c r="K41" s="258">
        <f t="shared" si="6"/>
        <v>52</v>
      </c>
      <c r="L41" s="259" t="str">
        <f t="shared" si="7"/>
        <v>OK</v>
      </c>
      <c r="M41" s="231" t="s">
        <v>408</v>
      </c>
      <c r="Q41" s="261"/>
    </row>
    <row r="42" spans="1:17" s="231" customFormat="1" ht="13.5">
      <c r="A42" s="231" t="s">
        <v>420</v>
      </c>
      <c r="B42" s="248" t="s">
        <v>421</v>
      </c>
      <c r="C42" s="248" t="s">
        <v>422</v>
      </c>
      <c r="D42" s="231" t="s">
        <v>357</v>
      </c>
      <c r="F42" s="231" t="str">
        <f t="shared" si="4"/>
        <v>ぼ２５</v>
      </c>
      <c r="G42" s="231" t="str">
        <f t="shared" si="5"/>
        <v>森薫吏</v>
      </c>
      <c r="H42" s="231" t="s">
        <v>357</v>
      </c>
      <c r="I42" s="248" t="s">
        <v>328</v>
      </c>
      <c r="J42" s="231">
        <v>1964</v>
      </c>
      <c r="K42" s="258">
        <f t="shared" si="6"/>
        <v>53</v>
      </c>
      <c r="L42" s="259" t="str">
        <f t="shared" si="7"/>
        <v>OK</v>
      </c>
      <c r="M42" s="231" t="s">
        <v>343</v>
      </c>
      <c r="Q42" s="261"/>
    </row>
    <row r="43" spans="1:17" s="231" customFormat="1" ht="13.5">
      <c r="A43" s="231" t="s">
        <v>423</v>
      </c>
      <c r="B43" s="248" t="s">
        <v>424</v>
      </c>
      <c r="C43" s="248" t="s">
        <v>425</v>
      </c>
      <c r="D43" s="231" t="s">
        <v>357</v>
      </c>
      <c r="F43" s="231" t="str">
        <f t="shared" si="4"/>
        <v>ぼ２６</v>
      </c>
      <c r="G43" s="231" t="str">
        <f t="shared" si="5"/>
        <v>日髙眞規子</v>
      </c>
      <c r="H43" s="231" t="s">
        <v>357</v>
      </c>
      <c r="I43" s="248" t="s">
        <v>328</v>
      </c>
      <c r="J43" s="231">
        <v>1963</v>
      </c>
      <c r="K43" s="258">
        <f t="shared" si="6"/>
        <v>54</v>
      </c>
      <c r="L43" s="259" t="str">
        <f t="shared" si="7"/>
        <v>OK</v>
      </c>
      <c r="M43" s="231" t="s">
        <v>350</v>
      </c>
      <c r="Q43" s="261"/>
    </row>
    <row r="44" spans="1:17" s="231" customFormat="1" ht="13.5">
      <c r="A44" s="230"/>
      <c r="B44" s="230"/>
      <c r="C44" s="230"/>
      <c r="D44" s="230"/>
      <c r="E44" s="230"/>
      <c r="F44" s="230"/>
      <c r="G44" s="230"/>
      <c r="H44" s="230"/>
      <c r="I44" s="230"/>
      <c r="J44" s="230"/>
      <c r="K44" s="230"/>
      <c r="L44" s="230"/>
      <c r="M44" s="230"/>
      <c r="Q44" s="261"/>
    </row>
    <row r="45" spans="1:17" s="232" customFormat="1" ht="13.5">
      <c r="A45" s="249"/>
      <c r="B45" s="248"/>
      <c r="C45" s="248"/>
      <c r="D45" s="231"/>
      <c r="E45" s="231"/>
      <c r="F45" s="231"/>
      <c r="G45" s="231"/>
      <c r="H45" s="231"/>
      <c r="I45" s="248"/>
      <c r="J45" s="231"/>
      <c r="K45" s="258"/>
      <c r="L45" s="259"/>
      <c r="M45" s="231"/>
      <c r="Q45" s="123"/>
    </row>
    <row r="46" spans="9:17" s="232" customFormat="1" ht="13.5">
      <c r="I46" s="250"/>
      <c r="L46" s="243"/>
      <c r="Q46" s="123"/>
    </row>
    <row r="47" spans="12:17" s="230" customFormat="1" ht="13.5">
      <c r="L47" s="243"/>
      <c r="Q47" s="123"/>
    </row>
    <row r="48" spans="2:17" s="232" customFormat="1" ht="13.5">
      <c r="B48" s="250"/>
      <c r="C48" s="250"/>
      <c r="K48" s="256"/>
      <c r="L48" s="243"/>
      <c r="Q48" s="123"/>
    </row>
    <row r="49" spans="2:17" s="232" customFormat="1" ht="13.5">
      <c r="B49" s="250"/>
      <c r="C49" s="250"/>
      <c r="K49" s="256"/>
      <c r="L49" s="243">
        <f aca="true" t="shared" si="8" ref="L49:L58">IF(G49="","",IF(COUNTIF($G$20:$G$533,G49)&gt;1,"2重登録","OK"))</f>
      </c>
      <c r="Q49" s="123"/>
    </row>
    <row r="50" spans="2:17" s="232" customFormat="1" ht="13.5">
      <c r="B50" s="250"/>
      <c r="C50" s="250"/>
      <c r="K50" s="256"/>
      <c r="L50" s="243">
        <f t="shared" si="8"/>
      </c>
      <c r="Q50" s="123"/>
    </row>
    <row r="51" spans="2:17" s="232" customFormat="1" ht="13.5">
      <c r="B51" s="250"/>
      <c r="C51" s="250"/>
      <c r="K51" s="256"/>
      <c r="L51" s="243">
        <f t="shared" si="8"/>
      </c>
      <c r="Q51" s="123"/>
    </row>
    <row r="52" spans="2:17" s="232" customFormat="1" ht="13.5">
      <c r="B52" s="250"/>
      <c r="C52" s="250"/>
      <c r="K52" s="256"/>
      <c r="L52" s="243">
        <f t="shared" si="8"/>
      </c>
      <c r="Q52" s="123"/>
    </row>
    <row r="53" spans="2:17" s="232" customFormat="1" ht="13.5">
      <c r="B53" s="250"/>
      <c r="C53" s="250"/>
      <c r="K53" s="256"/>
      <c r="L53" s="243">
        <f t="shared" si="8"/>
      </c>
      <c r="Q53" s="123"/>
    </row>
    <row r="54" spans="2:17" s="232" customFormat="1" ht="13.5">
      <c r="B54" s="250"/>
      <c r="C54" s="250"/>
      <c r="K54" s="256"/>
      <c r="L54" s="243">
        <f t="shared" si="8"/>
      </c>
      <c r="Q54" s="123"/>
    </row>
    <row r="55" spans="2:17" s="232" customFormat="1" ht="13.5">
      <c r="B55" s="250"/>
      <c r="C55" s="250"/>
      <c r="K55" s="256"/>
      <c r="L55" s="243">
        <f t="shared" si="8"/>
      </c>
      <c r="Q55" s="123"/>
    </row>
    <row r="56" spans="1:15" s="233" customFormat="1" ht="13.5">
      <c r="A56" s="251"/>
      <c r="B56" s="252"/>
      <c r="C56" s="252"/>
      <c r="D56" s="251"/>
      <c r="E56" s="253"/>
      <c r="F56" s="243"/>
      <c r="G56" s="245"/>
      <c r="H56" s="251"/>
      <c r="I56" s="243"/>
      <c r="J56" s="253"/>
      <c r="K56" s="256"/>
      <c r="L56" s="243">
        <f t="shared" si="8"/>
      </c>
      <c r="N56" s="240"/>
      <c r="O56" s="240"/>
    </row>
    <row r="57" spans="1:15" s="233" customFormat="1" ht="13.5">
      <c r="A57" s="251"/>
      <c r="B57" s="252"/>
      <c r="C57" s="252"/>
      <c r="D57" s="251"/>
      <c r="E57" s="253"/>
      <c r="F57" s="243"/>
      <c r="G57" s="245"/>
      <c r="H57" s="251"/>
      <c r="I57" s="243"/>
      <c r="J57" s="253"/>
      <c r="K57" s="256"/>
      <c r="L57" s="243">
        <f t="shared" si="8"/>
      </c>
      <c r="N57" s="240"/>
      <c r="O57" s="240"/>
    </row>
    <row r="58" spans="1:15" s="233" customFormat="1" ht="13.5">
      <c r="A58" s="251"/>
      <c r="B58" s="252"/>
      <c r="C58" s="252"/>
      <c r="D58" s="251"/>
      <c r="E58" s="253"/>
      <c r="F58" s="243"/>
      <c r="G58" s="245"/>
      <c r="H58" s="251"/>
      <c r="I58" s="243"/>
      <c r="J58" s="253"/>
      <c r="K58" s="256"/>
      <c r="L58" s="243">
        <f t="shared" si="8"/>
      </c>
      <c r="N58" s="240"/>
      <c r="O58" s="240"/>
    </row>
    <row r="59" spans="1:13" s="234" customFormat="1" ht="13.5">
      <c r="A59" s="240" t="s">
        <v>426</v>
      </c>
      <c r="B59" s="254" t="s">
        <v>427</v>
      </c>
      <c r="C59" s="254" t="s">
        <v>428</v>
      </c>
      <c r="D59" s="242" t="s">
        <v>429</v>
      </c>
      <c r="E59" s="240"/>
      <c r="F59" s="243" t="str">
        <f>A59</f>
        <v>き０１</v>
      </c>
      <c r="G59" s="240" t="str">
        <f aca="true" t="shared" si="9" ref="G59:G90">B59&amp;C59</f>
        <v>片岡春己</v>
      </c>
      <c r="H59" s="242" t="s">
        <v>430</v>
      </c>
      <c r="I59" s="242" t="s">
        <v>303</v>
      </c>
      <c r="J59" s="255">
        <v>1953</v>
      </c>
      <c r="K59" s="256">
        <f aca="true" t="shared" si="10" ref="K59:K113">IF(J59="","",(2017-J59))</f>
        <v>64</v>
      </c>
      <c r="L59" s="243" t="str">
        <f aca="true" t="shared" si="11" ref="L59:L82">IF(G59="","",IF(COUNTIF($G$1:$G$80,G59)&gt;1,"2重登録","OK"))</f>
        <v>OK</v>
      </c>
      <c r="M59" s="260" t="s">
        <v>431</v>
      </c>
    </row>
    <row r="60" spans="1:13" s="234" customFormat="1" ht="13.5">
      <c r="A60" s="240" t="s">
        <v>432</v>
      </c>
      <c r="B60" s="254" t="s">
        <v>433</v>
      </c>
      <c r="C60" s="254" t="s">
        <v>434</v>
      </c>
      <c r="D60" s="242" t="s">
        <v>429</v>
      </c>
      <c r="E60" s="240"/>
      <c r="F60" s="243" t="str">
        <f>A60</f>
        <v>き０２</v>
      </c>
      <c r="G60" s="240" t="str">
        <f t="shared" si="9"/>
        <v>山本　真</v>
      </c>
      <c r="H60" s="242" t="s">
        <v>430</v>
      </c>
      <c r="I60" s="242" t="s">
        <v>303</v>
      </c>
      <c r="J60" s="255">
        <v>1970</v>
      </c>
      <c r="K60" s="256">
        <f t="shared" si="10"/>
        <v>47</v>
      </c>
      <c r="L60" s="243" t="str">
        <f t="shared" si="11"/>
        <v>OK</v>
      </c>
      <c r="M60" s="235" t="s">
        <v>304</v>
      </c>
    </row>
    <row r="61" spans="1:13" s="234" customFormat="1" ht="13.5">
      <c r="A61" s="240" t="s">
        <v>435</v>
      </c>
      <c r="B61" s="254" t="s">
        <v>436</v>
      </c>
      <c r="C61" s="254" t="s">
        <v>437</v>
      </c>
      <c r="D61" s="242" t="s">
        <v>429</v>
      </c>
      <c r="E61" s="240"/>
      <c r="F61" s="243" t="str">
        <f aca="true" t="shared" si="12" ref="F61:F82">A61</f>
        <v>き０３</v>
      </c>
      <c r="G61" s="240" t="str">
        <f t="shared" si="9"/>
        <v>西田裕信</v>
      </c>
      <c r="H61" s="242" t="s">
        <v>430</v>
      </c>
      <c r="I61" s="242" t="s">
        <v>303</v>
      </c>
      <c r="J61" s="255">
        <v>1960</v>
      </c>
      <c r="K61" s="256">
        <f t="shared" si="10"/>
        <v>57</v>
      </c>
      <c r="L61" s="243" t="str">
        <f t="shared" si="11"/>
        <v>OK</v>
      </c>
      <c r="M61" s="235" t="s">
        <v>308</v>
      </c>
    </row>
    <row r="62" spans="1:13" s="234" customFormat="1" ht="13.5">
      <c r="A62" s="240" t="s">
        <v>438</v>
      </c>
      <c r="B62" s="254" t="s">
        <v>439</v>
      </c>
      <c r="C62" s="254" t="s">
        <v>440</v>
      </c>
      <c r="D62" s="242" t="s">
        <v>429</v>
      </c>
      <c r="E62" s="240"/>
      <c r="F62" s="243" t="str">
        <f t="shared" si="12"/>
        <v>き０４</v>
      </c>
      <c r="G62" s="240" t="str">
        <f t="shared" si="9"/>
        <v>柴谷義信</v>
      </c>
      <c r="H62" s="242" t="s">
        <v>430</v>
      </c>
      <c r="I62" s="242" t="s">
        <v>303</v>
      </c>
      <c r="J62" s="255">
        <v>1962</v>
      </c>
      <c r="K62" s="256">
        <f t="shared" si="10"/>
        <v>55</v>
      </c>
      <c r="L62" s="243" t="str">
        <f t="shared" si="11"/>
        <v>OK</v>
      </c>
      <c r="M62" s="235" t="s">
        <v>304</v>
      </c>
    </row>
    <row r="63" spans="1:13" s="234" customFormat="1" ht="13.5">
      <c r="A63" s="240" t="s">
        <v>441</v>
      </c>
      <c r="B63" s="254" t="s">
        <v>442</v>
      </c>
      <c r="C63" s="244" t="s">
        <v>443</v>
      </c>
      <c r="D63" s="242" t="s">
        <v>429</v>
      </c>
      <c r="E63" s="240"/>
      <c r="F63" s="243" t="str">
        <f t="shared" si="12"/>
        <v>き０５</v>
      </c>
      <c r="G63" s="240" t="str">
        <f t="shared" si="9"/>
        <v>坂元智成</v>
      </c>
      <c r="H63" s="242" t="s">
        <v>430</v>
      </c>
      <c r="I63" s="242" t="s">
        <v>303</v>
      </c>
      <c r="J63" s="255">
        <v>1975</v>
      </c>
      <c r="K63" s="256">
        <f t="shared" si="10"/>
        <v>42</v>
      </c>
      <c r="L63" s="243" t="str">
        <f t="shared" si="11"/>
        <v>OK</v>
      </c>
      <c r="M63" s="260" t="s">
        <v>431</v>
      </c>
    </row>
    <row r="64" spans="1:13" s="234" customFormat="1" ht="13.5">
      <c r="A64" s="240" t="s">
        <v>444</v>
      </c>
      <c r="B64" s="254" t="s">
        <v>445</v>
      </c>
      <c r="C64" s="244" t="s">
        <v>446</v>
      </c>
      <c r="D64" s="242" t="s">
        <v>429</v>
      </c>
      <c r="E64" s="240"/>
      <c r="F64" s="243" t="str">
        <f t="shared" si="12"/>
        <v>き０６</v>
      </c>
      <c r="G64" s="240" t="str">
        <f t="shared" si="9"/>
        <v>荒浪順次</v>
      </c>
      <c r="H64" s="242" t="s">
        <v>430</v>
      </c>
      <c r="I64" s="242" t="s">
        <v>303</v>
      </c>
      <c r="J64" s="255">
        <v>1977</v>
      </c>
      <c r="K64" s="256">
        <f t="shared" si="10"/>
        <v>40</v>
      </c>
      <c r="L64" s="243" t="str">
        <f t="shared" si="11"/>
        <v>OK</v>
      </c>
      <c r="M64" s="235" t="s">
        <v>447</v>
      </c>
    </row>
    <row r="65" spans="1:13" s="234" customFormat="1" ht="13.5">
      <c r="A65" s="240" t="s">
        <v>448</v>
      </c>
      <c r="B65" s="254" t="s">
        <v>449</v>
      </c>
      <c r="C65" s="244" t="s">
        <v>450</v>
      </c>
      <c r="D65" s="242" t="s">
        <v>429</v>
      </c>
      <c r="E65" s="240"/>
      <c r="F65" s="243" t="str">
        <f t="shared" si="12"/>
        <v>き０７</v>
      </c>
      <c r="G65" s="240" t="str">
        <f t="shared" si="9"/>
        <v>中本隆司</v>
      </c>
      <c r="H65" s="242" t="s">
        <v>430</v>
      </c>
      <c r="I65" s="242" t="s">
        <v>303</v>
      </c>
      <c r="J65" s="255">
        <v>1968</v>
      </c>
      <c r="K65" s="256">
        <f t="shared" si="10"/>
        <v>49</v>
      </c>
      <c r="L65" s="243" t="str">
        <f t="shared" si="11"/>
        <v>OK</v>
      </c>
      <c r="M65" s="260" t="s">
        <v>431</v>
      </c>
    </row>
    <row r="66" spans="1:13" s="234" customFormat="1" ht="13.5">
      <c r="A66" s="240" t="s">
        <v>451</v>
      </c>
      <c r="B66" s="254" t="s">
        <v>452</v>
      </c>
      <c r="C66" s="244" t="s">
        <v>453</v>
      </c>
      <c r="D66" s="242" t="s">
        <v>429</v>
      </c>
      <c r="E66" s="240"/>
      <c r="F66" s="243" t="str">
        <f t="shared" si="12"/>
        <v>き０８</v>
      </c>
      <c r="G66" s="240" t="str">
        <f t="shared" si="9"/>
        <v>鉄川聡志</v>
      </c>
      <c r="H66" s="242" t="s">
        <v>430</v>
      </c>
      <c r="I66" s="242" t="s">
        <v>303</v>
      </c>
      <c r="J66" s="255">
        <v>1986</v>
      </c>
      <c r="K66" s="256">
        <f t="shared" si="10"/>
        <v>31</v>
      </c>
      <c r="L66" s="243" t="str">
        <f t="shared" si="11"/>
        <v>OK</v>
      </c>
      <c r="M66" s="235" t="s">
        <v>336</v>
      </c>
    </row>
    <row r="67" spans="1:13" s="234" customFormat="1" ht="13.5">
      <c r="A67" s="240" t="s">
        <v>454</v>
      </c>
      <c r="B67" s="254" t="s">
        <v>455</v>
      </c>
      <c r="C67" s="244" t="s">
        <v>456</v>
      </c>
      <c r="D67" s="242" t="s">
        <v>429</v>
      </c>
      <c r="E67" s="240"/>
      <c r="F67" s="243" t="str">
        <f t="shared" si="12"/>
        <v>き０９</v>
      </c>
      <c r="G67" s="240" t="str">
        <f t="shared" si="9"/>
        <v>宮道祐介</v>
      </c>
      <c r="H67" s="242" t="s">
        <v>430</v>
      </c>
      <c r="I67" s="242" t="s">
        <v>303</v>
      </c>
      <c r="J67" s="255">
        <v>1983</v>
      </c>
      <c r="K67" s="256">
        <f t="shared" si="10"/>
        <v>34</v>
      </c>
      <c r="L67" s="243" t="str">
        <f t="shared" si="11"/>
        <v>OK</v>
      </c>
      <c r="M67" s="235" t="s">
        <v>304</v>
      </c>
    </row>
    <row r="68" spans="1:13" s="234" customFormat="1" ht="13.5">
      <c r="A68" s="240" t="s">
        <v>457</v>
      </c>
      <c r="B68" s="254" t="s">
        <v>458</v>
      </c>
      <c r="C68" s="244" t="s">
        <v>459</v>
      </c>
      <c r="D68" s="242" t="s">
        <v>429</v>
      </c>
      <c r="E68" s="240"/>
      <c r="F68" s="243" t="str">
        <f t="shared" si="12"/>
        <v>き１０</v>
      </c>
      <c r="G68" s="240" t="str">
        <f t="shared" si="9"/>
        <v>本間靖教</v>
      </c>
      <c r="H68" s="242" t="s">
        <v>430</v>
      </c>
      <c r="I68" s="242" t="s">
        <v>303</v>
      </c>
      <c r="J68" s="255">
        <v>1985</v>
      </c>
      <c r="K68" s="256">
        <f t="shared" si="10"/>
        <v>32</v>
      </c>
      <c r="L68" s="243" t="str">
        <f t="shared" si="11"/>
        <v>OK</v>
      </c>
      <c r="M68" s="260" t="s">
        <v>431</v>
      </c>
    </row>
    <row r="69" spans="1:13" s="234" customFormat="1" ht="13.5">
      <c r="A69" s="240" t="s">
        <v>460</v>
      </c>
      <c r="B69" s="262" t="s">
        <v>461</v>
      </c>
      <c r="C69" s="262" t="s">
        <v>462</v>
      </c>
      <c r="D69" s="242" t="s">
        <v>429</v>
      </c>
      <c r="E69" s="240"/>
      <c r="F69" s="243" t="str">
        <f t="shared" si="12"/>
        <v>き１１</v>
      </c>
      <c r="G69" s="242" t="str">
        <f t="shared" si="9"/>
        <v>並河智加</v>
      </c>
      <c r="H69" s="242" t="s">
        <v>430</v>
      </c>
      <c r="I69" s="245" t="s">
        <v>328</v>
      </c>
      <c r="J69" s="255">
        <v>1979</v>
      </c>
      <c r="K69" s="256">
        <f t="shared" si="10"/>
        <v>38</v>
      </c>
      <c r="L69" s="243" t="str">
        <f t="shared" si="11"/>
        <v>OK</v>
      </c>
      <c r="M69" s="235" t="s">
        <v>304</v>
      </c>
    </row>
    <row r="70" spans="1:13" s="234" customFormat="1" ht="13.5">
      <c r="A70" s="240" t="s">
        <v>463</v>
      </c>
      <c r="B70" s="242" t="s">
        <v>464</v>
      </c>
      <c r="C70" s="242" t="s">
        <v>465</v>
      </c>
      <c r="D70" s="242" t="s">
        <v>429</v>
      </c>
      <c r="E70" s="240"/>
      <c r="F70" s="243" t="str">
        <f t="shared" si="12"/>
        <v>き１２</v>
      </c>
      <c r="G70" s="242" t="str">
        <f t="shared" si="9"/>
        <v>橘　崇博</v>
      </c>
      <c r="H70" s="242" t="s">
        <v>430</v>
      </c>
      <c r="I70" s="242" t="s">
        <v>303</v>
      </c>
      <c r="J70" s="255">
        <v>1980</v>
      </c>
      <c r="K70" s="256">
        <f t="shared" si="10"/>
        <v>37</v>
      </c>
      <c r="L70" s="243" t="str">
        <f t="shared" si="11"/>
        <v>OK</v>
      </c>
      <c r="M70" s="260" t="s">
        <v>431</v>
      </c>
    </row>
    <row r="71" spans="1:13" s="234" customFormat="1" ht="13.5">
      <c r="A71" s="240" t="s">
        <v>466</v>
      </c>
      <c r="B71" s="244" t="s">
        <v>467</v>
      </c>
      <c r="C71" s="244" t="s">
        <v>468</v>
      </c>
      <c r="D71" s="242" t="s">
        <v>429</v>
      </c>
      <c r="E71" s="240"/>
      <c r="F71" s="243" t="str">
        <f t="shared" si="12"/>
        <v>き１３</v>
      </c>
      <c r="G71" s="242" t="str">
        <f t="shared" si="9"/>
        <v>岡本　彰</v>
      </c>
      <c r="H71" s="242" t="s">
        <v>430</v>
      </c>
      <c r="I71" s="242" t="s">
        <v>303</v>
      </c>
      <c r="J71" s="255">
        <v>1986</v>
      </c>
      <c r="K71" s="256">
        <f t="shared" si="10"/>
        <v>31</v>
      </c>
      <c r="L71" s="243" t="str">
        <f t="shared" si="11"/>
        <v>OK</v>
      </c>
      <c r="M71" s="235" t="s">
        <v>336</v>
      </c>
    </row>
    <row r="72" spans="1:13" s="234" customFormat="1" ht="13.5">
      <c r="A72" s="240" t="s">
        <v>469</v>
      </c>
      <c r="B72" s="244" t="s">
        <v>470</v>
      </c>
      <c r="C72" s="244" t="s">
        <v>471</v>
      </c>
      <c r="D72" s="242" t="s">
        <v>429</v>
      </c>
      <c r="E72" s="240"/>
      <c r="F72" s="243" t="str">
        <f t="shared" si="12"/>
        <v>き１４</v>
      </c>
      <c r="G72" s="242" t="str">
        <f t="shared" si="9"/>
        <v>辻井貴大</v>
      </c>
      <c r="H72" s="242" t="s">
        <v>430</v>
      </c>
      <c r="I72" s="242" t="s">
        <v>303</v>
      </c>
      <c r="J72" s="255">
        <v>1992</v>
      </c>
      <c r="K72" s="256">
        <f t="shared" si="10"/>
        <v>25</v>
      </c>
      <c r="L72" s="243" t="str">
        <f t="shared" si="11"/>
        <v>OK</v>
      </c>
      <c r="M72" s="260" t="s">
        <v>431</v>
      </c>
    </row>
    <row r="73" spans="1:13" s="234" customFormat="1" ht="13.5">
      <c r="A73" s="240" t="s">
        <v>472</v>
      </c>
      <c r="B73" s="244" t="s">
        <v>473</v>
      </c>
      <c r="C73" s="244" t="s">
        <v>474</v>
      </c>
      <c r="D73" s="242" t="s">
        <v>429</v>
      </c>
      <c r="E73" s="240"/>
      <c r="F73" s="243" t="str">
        <f t="shared" si="12"/>
        <v>き１５</v>
      </c>
      <c r="G73" s="242" t="str">
        <f t="shared" si="9"/>
        <v>寺岡淳平</v>
      </c>
      <c r="H73" s="242" t="s">
        <v>430</v>
      </c>
      <c r="I73" s="242" t="s">
        <v>303</v>
      </c>
      <c r="J73" s="255">
        <v>1990</v>
      </c>
      <c r="K73" s="256">
        <f t="shared" si="10"/>
        <v>27</v>
      </c>
      <c r="L73" s="243" t="str">
        <f t="shared" si="11"/>
        <v>OK</v>
      </c>
      <c r="M73" s="260" t="s">
        <v>431</v>
      </c>
    </row>
    <row r="74" spans="1:13" s="234" customFormat="1" ht="13.5">
      <c r="A74" s="240" t="s">
        <v>475</v>
      </c>
      <c r="B74" s="244" t="s">
        <v>476</v>
      </c>
      <c r="C74" s="244" t="s">
        <v>477</v>
      </c>
      <c r="D74" s="242" t="s">
        <v>429</v>
      </c>
      <c r="E74" s="240"/>
      <c r="F74" s="243" t="str">
        <f t="shared" si="12"/>
        <v>き１６</v>
      </c>
      <c r="G74" s="242" t="str">
        <f t="shared" si="9"/>
        <v>牛尾紳之介</v>
      </c>
      <c r="H74" s="242" t="s">
        <v>430</v>
      </c>
      <c r="I74" s="242" t="s">
        <v>303</v>
      </c>
      <c r="J74" s="255">
        <v>1984</v>
      </c>
      <c r="K74" s="256">
        <f t="shared" si="10"/>
        <v>33</v>
      </c>
      <c r="L74" s="243" t="str">
        <f t="shared" si="11"/>
        <v>OK</v>
      </c>
      <c r="M74" s="260" t="s">
        <v>431</v>
      </c>
    </row>
    <row r="75" spans="1:13" s="234" customFormat="1" ht="13.5">
      <c r="A75" s="240" t="s">
        <v>478</v>
      </c>
      <c r="B75" s="240" t="s">
        <v>479</v>
      </c>
      <c r="C75" s="240" t="s">
        <v>480</v>
      </c>
      <c r="D75" s="242" t="s">
        <v>429</v>
      </c>
      <c r="E75" s="240"/>
      <c r="F75" s="243" t="str">
        <f t="shared" si="12"/>
        <v>き１７</v>
      </c>
      <c r="G75" s="242" t="str">
        <f t="shared" si="9"/>
        <v>神山孝行</v>
      </c>
      <c r="H75" s="242" t="s">
        <v>430</v>
      </c>
      <c r="I75" s="242" t="s">
        <v>303</v>
      </c>
      <c r="J75" s="255">
        <v>1984</v>
      </c>
      <c r="K75" s="256">
        <f t="shared" si="10"/>
        <v>33</v>
      </c>
      <c r="L75" s="243" t="str">
        <f t="shared" si="11"/>
        <v>OK</v>
      </c>
      <c r="M75" s="260" t="s">
        <v>431</v>
      </c>
    </row>
    <row r="76" spans="1:15" s="235" customFormat="1" ht="13.5">
      <c r="A76" s="240" t="s">
        <v>481</v>
      </c>
      <c r="B76" s="263" t="s">
        <v>482</v>
      </c>
      <c r="C76" s="263" t="s">
        <v>483</v>
      </c>
      <c r="D76" s="242" t="s">
        <v>429</v>
      </c>
      <c r="E76" s="240"/>
      <c r="F76" s="243" t="str">
        <f t="shared" si="12"/>
        <v>き１８</v>
      </c>
      <c r="G76" s="242" t="str">
        <f t="shared" si="9"/>
        <v>曽我卓矢</v>
      </c>
      <c r="H76" s="242" t="s">
        <v>430</v>
      </c>
      <c r="I76" s="242" t="s">
        <v>303</v>
      </c>
      <c r="J76" s="255">
        <v>1986</v>
      </c>
      <c r="K76" s="256">
        <f t="shared" si="10"/>
        <v>31</v>
      </c>
      <c r="L76" s="243" t="str">
        <f t="shared" si="11"/>
        <v>OK</v>
      </c>
      <c r="M76" s="235" t="s">
        <v>336</v>
      </c>
      <c r="N76" s="234"/>
      <c r="O76" s="233"/>
    </row>
    <row r="77" spans="1:13" s="234" customFormat="1" ht="13.5">
      <c r="A77" s="240" t="s">
        <v>484</v>
      </c>
      <c r="B77" s="254" t="s">
        <v>485</v>
      </c>
      <c r="C77" s="254" t="s">
        <v>486</v>
      </c>
      <c r="D77" s="242" t="s">
        <v>429</v>
      </c>
      <c r="E77" s="240"/>
      <c r="F77" s="243" t="str">
        <f t="shared" si="12"/>
        <v>き１９</v>
      </c>
      <c r="G77" s="242" t="str">
        <f t="shared" si="9"/>
        <v>薮内陸久</v>
      </c>
      <c r="H77" s="242" t="s">
        <v>430</v>
      </c>
      <c r="I77" s="242" t="s">
        <v>303</v>
      </c>
      <c r="J77" s="255">
        <v>1997</v>
      </c>
      <c r="K77" s="256">
        <f t="shared" si="10"/>
        <v>20</v>
      </c>
      <c r="L77" s="243" t="str">
        <f t="shared" si="11"/>
        <v>OK</v>
      </c>
      <c r="M77" s="260" t="s">
        <v>431</v>
      </c>
    </row>
    <row r="78" spans="1:13" s="234" customFormat="1" ht="13.5">
      <c r="A78" s="240" t="s">
        <v>487</v>
      </c>
      <c r="B78" s="254" t="s">
        <v>488</v>
      </c>
      <c r="C78" s="254" t="s">
        <v>489</v>
      </c>
      <c r="D78" s="242" t="s">
        <v>429</v>
      </c>
      <c r="E78" s="240"/>
      <c r="F78" s="243" t="str">
        <f t="shared" si="12"/>
        <v>き２０</v>
      </c>
      <c r="G78" s="242" t="str">
        <f t="shared" si="9"/>
        <v>龍村信</v>
      </c>
      <c r="H78" s="242" t="s">
        <v>430</v>
      </c>
      <c r="I78" s="242" t="s">
        <v>303</v>
      </c>
      <c r="J78" s="255">
        <v>1989</v>
      </c>
      <c r="K78" s="256">
        <f t="shared" si="10"/>
        <v>28</v>
      </c>
      <c r="L78" s="243" t="str">
        <f t="shared" si="11"/>
        <v>OK</v>
      </c>
      <c r="M78" s="260" t="s">
        <v>431</v>
      </c>
    </row>
    <row r="79" spans="1:15" s="234" customFormat="1" ht="13.5">
      <c r="A79" s="240" t="s">
        <v>490</v>
      </c>
      <c r="B79" s="263" t="s">
        <v>491</v>
      </c>
      <c r="C79" s="263" t="s">
        <v>492</v>
      </c>
      <c r="D79" s="242" t="s">
        <v>429</v>
      </c>
      <c r="E79" s="240"/>
      <c r="F79" s="243" t="str">
        <f t="shared" si="12"/>
        <v>き２１</v>
      </c>
      <c r="G79" s="242" t="str">
        <f t="shared" si="9"/>
        <v>松島理和</v>
      </c>
      <c r="H79" s="242" t="s">
        <v>430</v>
      </c>
      <c r="I79" s="242" t="s">
        <v>303</v>
      </c>
      <c r="J79" s="255">
        <v>1981</v>
      </c>
      <c r="K79" s="256">
        <f t="shared" si="10"/>
        <v>36</v>
      </c>
      <c r="L79" s="243" t="str">
        <f t="shared" si="11"/>
        <v>OK</v>
      </c>
      <c r="M79" s="235" t="s">
        <v>312</v>
      </c>
      <c r="O79" s="233"/>
    </row>
    <row r="80" spans="1:14" s="236" customFormat="1" ht="13.5">
      <c r="A80" s="240" t="s">
        <v>493</v>
      </c>
      <c r="B80" s="242" t="s">
        <v>494</v>
      </c>
      <c r="C80" s="242" t="s">
        <v>495</v>
      </c>
      <c r="D80" s="242" t="s">
        <v>429</v>
      </c>
      <c r="E80" s="240"/>
      <c r="F80" s="243" t="str">
        <f t="shared" si="12"/>
        <v>き２２</v>
      </c>
      <c r="G80" s="242" t="str">
        <f t="shared" si="9"/>
        <v>西岡庸介</v>
      </c>
      <c r="H80" s="242" t="s">
        <v>430</v>
      </c>
      <c r="I80" s="242" t="s">
        <v>303</v>
      </c>
      <c r="J80" s="255">
        <v>1983</v>
      </c>
      <c r="K80" s="256">
        <f t="shared" si="10"/>
        <v>34</v>
      </c>
      <c r="L80" s="243" t="str">
        <f t="shared" si="11"/>
        <v>OK</v>
      </c>
      <c r="M80" s="235" t="s">
        <v>496</v>
      </c>
      <c r="N80" s="267"/>
    </row>
    <row r="81" spans="1:13" s="234" customFormat="1" ht="13.5">
      <c r="A81" s="240" t="s">
        <v>497</v>
      </c>
      <c r="B81" s="240" t="s">
        <v>498</v>
      </c>
      <c r="C81" s="263" t="s">
        <v>499</v>
      </c>
      <c r="D81" s="242" t="s">
        <v>429</v>
      </c>
      <c r="E81" s="240"/>
      <c r="F81" s="243" t="str">
        <f t="shared" si="12"/>
        <v>き２３</v>
      </c>
      <c r="G81" s="242" t="str">
        <f t="shared" si="9"/>
        <v>石川和洋</v>
      </c>
      <c r="H81" s="242" t="s">
        <v>430</v>
      </c>
      <c r="I81" s="242" t="s">
        <v>303</v>
      </c>
      <c r="J81" s="255">
        <v>1979</v>
      </c>
      <c r="K81" s="256">
        <f t="shared" si="10"/>
        <v>38</v>
      </c>
      <c r="L81" s="243" t="str">
        <f t="shared" si="11"/>
        <v>OK</v>
      </c>
      <c r="M81" s="235" t="s">
        <v>496</v>
      </c>
    </row>
    <row r="82" spans="1:13" s="234" customFormat="1" ht="13.5">
      <c r="A82" s="240" t="s">
        <v>500</v>
      </c>
      <c r="B82" s="240" t="s">
        <v>501</v>
      </c>
      <c r="C82" s="263" t="s">
        <v>502</v>
      </c>
      <c r="D82" s="242" t="s">
        <v>429</v>
      </c>
      <c r="E82" s="240"/>
      <c r="F82" s="243" t="str">
        <f t="shared" si="12"/>
        <v>き２４</v>
      </c>
      <c r="G82" s="242" t="str">
        <f t="shared" si="9"/>
        <v>兼古翔太</v>
      </c>
      <c r="H82" s="242" t="s">
        <v>430</v>
      </c>
      <c r="I82" s="242" t="s">
        <v>303</v>
      </c>
      <c r="J82" s="255">
        <v>1989</v>
      </c>
      <c r="K82" s="256">
        <f t="shared" si="10"/>
        <v>28</v>
      </c>
      <c r="L82" s="243" t="str">
        <f t="shared" si="11"/>
        <v>OK</v>
      </c>
      <c r="M82" s="235" t="s">
        <v>496</v>
      </c>
    </row>
    <row r="83" spans="1:13" s="234" customFormat="1" ht="13.5">
      <c r="A83" s="240" t="s">
        <v>503</v>
      </c>
      <c r="B83" s="244" t="s">
        <v>504</v>
      </c>
      <c r="C83" s="244" t="s">
        <v>505</v>
      </c>
      <c r="D83" s="242" t="s">
        <v>429</v>
      </c>
      <c r="E83" s="240"/>
      <c r="F83" s="243" t="s">
        <v>506</v>
      </c>
      <c r="G83" s="242" t="str">
        <f t="shared" si="9"/>
        <v>井澤　匡志</v>
      </c>
      <c r="H83" s="242" t="s">
        <v>430</v>
      </c>
      <c r="I83" s="242" t="s">
        <v>303</v>
      </c>
      <c r="J83" s="255">
        <v>1967</v>
      </c>
      <c r="K83" s="256">
        <f t="shared" si="10"/>
        <v>50</v>
      </c>
      <c r="L83" s="243" t="s">
        <v>507</v>
      </c>
      <c r="M83" s="268" t="s">
        <v>508</v>
      </c>
    </row>
    <row r="84" spans="1:13" s="234" customFormat="1" ht="13.5">
      <c r="A84" s="240" t="s">
        <v>509</v>
      </c>
      <c r="B84" s="254" t="s">
        <v>510</v>
      </c>
      <c r="C84" s="254" t="s">
        <v>511</v>
      </c>
      <c r="D84" s="242" t="s">
        <v>429</v>
      </c>
      <c r="E84" s="240"/>
      <c r="F84" s="243" t="str">
        <f aca="true" t="shared" si="13" ref="F84:F90">A84</f>
        <v>き２６</v>
      </c>
      <c r="G84" s="242" t="str">
        <f t="shared" si="9"/>
        <v>奥田康博</v>
      </c>
      <c r="H84" s="242" t="s">
        <v>430</v>
      </c>
      <c r="I84" s="242" t="s">
        <v>303</v>
      </c>
      <c r="J84" s="255">
        <v>1966</v>
      </c>
      <c r="K84" s="256">
        <f t="shared" si="10"/>
        <v>51</v>
      </c>
      <c r="L84" s="243" t="str">
        <f aca="true" t="shared" si="14" ref="L84:L90">IF(G84="","",IF(COUNTIF($G$1:$G$80,G84)&gt;1,"2重登録","OK"))</f>
        <v>OK</v>
      </c>
      <c r="M84" s="260" t="s">
        <v>431</v>
      </c>
    </row>
    <row r="85" spans="1:13" s="234" customFormat="1" ht="13.5">
      <c r="A85" s="240" t="s">
        <v>512</v>
      </c>
      <c r="B85" s="254" t="s">
        <v>389</v>
      </c>
      <c r="C85" s="254" t="s">
        <v>513</v>
      </c>
      <c r="D85" s="242" t="s">
        <v>429</v>
      </c>
      <c r="E85" s="240"/>
      <c r="F85" s="243" t="str">
        <f t="shared" si="13"/>
        <v>き２７</v>
      </c>
      <c r="G85" s="242" t="str">
        <f t="shared" si="9"/>
        <v>山崎茂智</v>
      </c>
      <c r="H85" s="242" t="s">
        <v>430</v>
      </c>
      <c r="I85" s="242" t="s">
        <v>303</v>
      </c>
      <c r="J85" s="255">
        <v>1963</v>
      </c>
      <c r="K85" s="256">
        <f t="shared" si="10"/>
        <v>54</v>
      </c>
      <c r="L85" s="243" t="str">
        <f t="shared" si="14"/>
        <v>OK</v>
      </c>
      <c r="M85" s="235" t="s">
        <v>514</v>
      </c>
    </row>
    <row r="86" spans="1:13" s="234" customFormat="1" ht="13.5">
      <c r="A86" s="240" t="s">
        <v>515</v>
      </c>
      <c r="B86" s="254" t="s">
        <v>516</v>
      </c>
      <c r="C86" s="254" t="s">
        <v>517</v>
      </c>
      <c r="D86" s="242" t="s">
        <v>429</v>
      </c>
      <c r="E86" s="240"/>
      <c r="F86" s="243" t="str">
        <f t="shared" si="13"/>
        <v>き２８</v>
      </c>
      <c r="G86" s="242" t="str">
        <f t="shared" si="9"/>
        <v>秋山太助</v>
      </c>
      <c r="H86" s="242" t="s">
        <v>430</v>
      </c>
      <c r="I86" s="242" t="s">
        <v>303</v>
      </c>
      <c r="J86" s="255">
        <v>1975</v>
      </c>
      <c r="K86" s="256">
        <f t="shared" si="10"/>
        <v>42</v>
      </c>
      <c r="L86" s="243" t="str">
        <f t="shared" si="14"/>
        <v>OK</v>
      </c>
      <c r="M86" s="260" t="s">
        <v>431</v>
      </c>
    </row>
    <row r="87" spans="1:13" s="234" customFormat="1" ht="13.5">
      <c r="A87" s="240" t="s">
        <v>518</v>
      </c>
      <c r="B87" s="254" t="s">
        <v>519</v>
      </c>
      <c r="C87" s="254" t="s">
        <v>520</v>
      </c>
      <c r="D87" s="242" t="s">
        <v>429</v>
      </c>
      <c r="E87" s="240"/>
      <c r="F87" s="243" t="str">
        <f t="shared" si="13"/>
        <v>き２９</v>
      </c>
      <c r="G87" s="242" t="str">
        <f t="shared" si="9"/>
        <v>廣瀬智也</v>
      </c>
      <c r="H87" s="242" t="s">
        <v>430</v>
      </c>
      <c r="I87" s="242" t="s">
        <v>303</v>
      </c>
      <c r="J87" s="255">
        <v>1977</v>
      </c>
      <c r="K87" s="256">
        <f t="shared" si="10"/>
        <v>40</v>
      </c>
      <c r="L87" s="243" t="str">
        <f t="shared" si="14"/>
        <v>OK</v>
      </c>
      <c r="M87" s="260" t="s">
        <v>431</v>
      </c>
    </row>
    <row r="88" spans="1:13" s="234" customFormat="1" ht="13.5">
      <c r="A88" s="240" t="s">
        <v>521</v>
      </c>
      <c r="B88" s="254" t="s">
        <v>522</v>
      </c>
      <c r="C88" s="254" t="s">
        <v>523</v>
      </c>
      <c r="D88" s="242" t="s">
        <v>429</v>
      </c>
      <c r="E88" s="240"/>
      <c r="F88" s="243" t="str">
        <f t="shared" si="13"/>
        <v>き３０</v>
      </c>
      <c r="G88" s="242" t="str">
        <f t="shared" si="9"/>
        <v>玉川敬三</v>
      </c>
      <c r="H88" s="242" t="s">
        <v>430</v>
      </c>
      <c r="I88" s="242" t="s">
        <v>303</v>
      </c>
      <c r="J88" s="255">
        <v>1969</v>
      </c>
      <c r="K88" s="256">
        <f t="shared" si="10"/>
        <v>48</v>
      </c>
      <c r="L88" s="243" t="str">
        <f t="shared" si="14"/>
        <v>OK</v>
      </c>
      <c r="M88" s="260" t="s">
        <v>431</v>
      </c>
    </row>
    <row r="89" spans="1:13" s="234" customFormat="1" ht="13.5">
      <c r="A89" s="240" t="s">
        <v>524</v>
      </c>
      <c r="B89" s="254" t="s">
        <v>525</v>
      </c>
      <c r="C89" s="254" t="s">
        <v>526</v>
      </c>
      <c r="D89" s="242" t="s">
        <v>429</v>
      </c>
      <c r="E89" s="240"/>
      <c r="F89" s="243" t="str">
        <f t="shared" si="13"/>
        <v>き３１</v>
      </c>
      <c r="G89" s="242" t="str">
        <f t="shared" si="9"/>
        <v>太田圭亮</v>
      </c>
      <c r="H89" s="242" t="s">
        <v>430</v>
      </c>
      <c r="I89" s="242" t="s">
        <v>303</v>
      </c>
      <c r="J89" s="255">
        <v>1981</v>
      </c>
      <c r="K89" s="256">
        <f t="shared" si="10"/>
        <v>36</v>
      </c>
      <c r="L89" s="243" t="str">
        <f t="shared" si="14"/>
        <v>OK</v>
      </c>
      <c r="M89" s="235" t="s">
        <v>336</v>
      </c>
    </row>
    <row r="90" spans="1:13" s="234" customFormat="1" ht="13.5">
      <c r="A90" s="240" t="s">
        <v>527</v>
      </c>
      <c r="B90" s="254" t="s">
        <v>528</v>
      </c>
      <c r="C90" s="254" t="s">
        <v>529</v>
      </c>
      <c r="D90" s="242" t="s">
        <v>429</v>
      </c>
      <c r="E90" s="240"/>
      <c r="F90" s="243" t="str">
        <f t="shared" si="13"/>
        <v>き３２</v>
      </c>
      <c r="G90" s="242" t="str">
        <f t="shared" si="9"/>
        <v>馬場英年</v>
      </c>
      <c r="H90" s="242" t="s">
        <v>430</v>
      </c>
      <c r="I90" s="242" t="s">
        <v>303</v>
      </c>
      <c r="J90" s="255">
        <v>1980</v>
      </c>
      <c r="K90" s="256">
        <f t="shared" si="10"/>
        <v>37</v>
      </c>
      <c r="L90" s="243" t="str">
        <f t="shared" si="14"/>
        <v>OK</v>
      </c>
      <c r="M90" s="260" t="s">
        <v>431</v>
      </c>
    </row>
    <row r="91" spans="1:13" s="234" customFormat="1" ht="13.5">
      <c r="A91" s="240" t="s">
        <v>530</v>
      </c>
      <c r="B91" s="254" t="s">
        <v>531</v>
      </c>
      <c r="C91" s="244" t="s">
        <v>532</v>
      </c>
      <c r="D91" s="242" t="s">
        <v>429</v>
      </c>
      <c r="E91" s="240"/>
      <c r="F91" s="243" t="s">
        <v>533</v>
      </c>
      <c r="G91" s="242" t="s">
        <v>534</v>
      </c>
      <c r="H91" s="242" t="s">
        <v>430</v>
      </c>
      <c r="I91" s="242" t="s">
        <v>303</v>
      </c>
      <c r="J91" s="255">
        <v>1993</v>
      </c>
      <c r="K91" s="256">
        <f t="shared" si="10"/>
        <v>24</v>
      </c>
      <c r="L91" s="243" t="s">
        <v>507</v>
      </c>
      <c r="M91" s="260" t="s">
        <v>431</v>
      </c>
    </row>
    <row r="92" spans="1:13" s="234" customFormat="1" ht="13.5">
      <c r="A92" s="240" t="s">
        <v>535</v>
      </c>
      <c r="B92" s="244" t="s">
        <v>536</v>
      </c>
      <c r="C92" s="244" t="s">
        <v>537</v>
      </c>
      <c r="D92" s="242" t="s">
        <v>429</v>
      </c>
      <c r="E92" s="240"/>
      <c r="F92" s="243" t="str">
        <f aca="true" t="shared" si="15" ref="F92:F113">A92</f>
        <v>き３４</v>
      </c>
      <c r="G92" s="242" t="str">
        <f aca="true" t="shared" si="16" ref="G92:G113">B92&amp;C92</f>
        <v>田中正行</v>
      </c>
      <c r="H92" s="242" t="s">
        <v>430</v>
      </c>
      <c r="I92" s="242" t="s">
        <v>303</v>
      </c>
      <c r="J92" s="255">
        <v>1980</v>
      </c>
      <c r="K92" s="256">
        <f t="shared" si="10"/>
        <v>37</v>
      </c>
      <c r="L92" s="243" t="str">
        <f aca="true" t="shared" si="17" ref="L92:L113">IF(G92="","",IF(COUNTIF($G$1:$G$80,G92)&gt;1,"2重登録","OK"))</f>
        <v>OK</v>
      </c>
      <c r="M92" s="235" t="s">
        <v>336</v>
      </c>
    </row>
    <row r="93" spans="1:13" s="234" customFormat="1" ht="13.5">
      <c r="A93" s="240" t="s">
        <v>538</v>
      </c>
      <c r="B93" s="244" t="s">
        <v>539</v>
      </c>
      <c r="C93" s="244" t="s">
        <v>540</v>
      </c>
      <c r="D93" s="242" t="s">
        <v>429</v>
      </c>
      <c r="E93" s="240"/>
      <c r="F93" s="243" t="str">
        <f t="shared" si="15"/>
        <v>き３５</v>
      </c>
      <c r="G93" s="242" t="str">
        <f t="shared" si="16"/>
        <v>一色翼</v>
      </c>
      <c r="H93" s="242" t="s">
        <v>430</v>
      </c>
      <c r="I93" s="242" t="s">
        <v>303</v>
      </c>
      <c r="J93" s="255">
        <v>1984</v>
      </c>
      <c r="K93" s="256">
        <f t="shared" si="10"/>
        <v>33</v>
      </c>
      <c r="L93" s="243" t="str">
        <f t="shared" si="17"/>
        <v>OK</v>
      </c>
      <c r="M93" s="260" t="s">
        <v>431</v>
      </c>
    </row>
    <row r="94" spans="1:13" s="234" customFormat="1" ht="13.5">
      <c r="A94" s="240" t="s">
        <v>541</v>
      </c>
      <c r="B94" s="262" t="s">
        <v>542</v>
      </c>
      <c r="C94" s="257" t="s">
        <v>543</v>
      </c>
      <c r="D94" s="242" t="s">
        <v>429</v>
      </c>
      <c r="E94" s="240"/>
      <c r="F94" s="243" t="str">
        <f t="shared" si="15"/>
        <v>き３６</v>
      </c>
      <c r="G94" s="242" t="str">
        <f t="shared" si="16"/>
        <v>菊井鈴夏</v>
      </c>
      <c r="H94" s="242" t="s">
        <v>430</v>
      </c>
      <c r="I94" s="245" t="s">
        <v>328</v>
      </c>
      <c r="J94" s="255">
        <v>1997</v>
      </c>
      <c r="K94" s="256">
        <f t="shared" si="10"/>
        <v>20</v>
      </c>
      <c r="L94" s="243" t="str">
        <f t="shared" si="17"/>
        <v>OK</v>
      </c>
      <c r="M94" s="268" t="s">
        <v>447</v>
      </c>
    </row>
    <row r="95" spans="1:13" s="234" customFormat="1" ht="13.5">
      <c r="A95" s="240" t="s">
        <v>544</v>
      </c>
      <c r="B95" s="254" t="s">
        <v>433</v>
      </c>
      <c r="C95" s="244" t="s">
        <v>545</v>
      </c>
      <c r="D95" s="242" t="s">
        <v>429</v>
      </c>
      <c r="E95" s="240"/>
      <c r="F95" s="243" t="str">
        <f t="shared" si="15"/>
        <v>き３７</v>
      </c>
      <c r="G95" s="242" t="str">
        <f t="shared" si="16"/>
        <v>山本和樹</v>
      </c>
      <c r="H95" s="242" t="s">
        <v>430</v>
      </c>
      <c r="I95" s="242" t="s">
        <v>303</v>
      </c>
      <c r="J95" s="255">
        <v>1997</v>
      </c>
      <c r="K95" s="256">
        <f t="shared" si="10"/>
        <v>20</v>
      </c>
      <c r="L95" s="243" t="str">
        <f t="shared" si="17"/>
        <v>OK</v>
      </c>
      <c r="M95" s="268" t="s">
        <v>447</v>
      </c>
    </row>
    <row r="96" spans="1:13" s="234" customFormat="1" ht="13.5">
      <c r="A96" s="240" t="s">
        <v>546</v>
      </c>
      <c r="B96" s="264" t="s">
        <v>547</v>
      </c>
      <c r="C96" s="264" t="s">
        <v>548</v>
      </c>
      <c r="D96" s="242" t="s">
        <v>429</v>
      </c>
      <c r="E96" s="240"/>
      <c r="F96" s="243" t="str">
        <f t="shared" si="15"/>
        <v>き３８</v>
      </c>
      <c r="G96" s="242" t="str">
        <f t="shared" si="16"/>
        <v>島山莉旺</v>
      </c>
      <c r="H96" s="242" t="s">
        <v>430</v>
      </c>
      <c r="I96" s="242" t="s">
        <v>303</v>
      </c>
      <c r="J96" s="255">
        <v>1995</v>
      </c>
      <c r="K96" s="256">
        <f t="shared" si="10"/>
        <v>22</v>
      </c>
      <c r="L96" s="243" t="str">
        <f t="shared" si="17"/>
        <v>OK</v>
      </c>
      <c r="M96" s="235" t="s">
        <v>508</v>
      </c>
    </row>
    <row r="97" spans="1:13" s="234" customFormat="1" ht="13.5">
      <c r="A97" s="240" t="s">
        <v>549</v>
      </c>
      <c r="B97" s="240" t="s">
        <v>550</v>
      </c>
      <c r="C97" s="240" t="s">
        <v>551</v>
      </c>
      <c r="D97" s="242" t="s">
        <v>429</v>
      </c>
      <c r="E97" s="240"/>
      <c r="F97" s="243" t="str">
        <f t="shared" si="15"/>
        <v>き３９</v>
      </c>
      <c r="G97" s="242" t="str">
        <f t="shared" si="16"/>
        <v>浅田光</v>
      </c>
      <c r="H97" s="242" t="s">
        <v>430</v>
      </c>
      <c r="I97" s="242" t="s">
        <v>303</v>
      </c>
      <c r="J97" s="255">
        <v>1985</v>
      </c>
      <c r="K97" s="256">
        <f t="shared" si="10"/>
        <v>32</v>
      </c>
      <c r="L97" s="243" t="str">
        <f t="shared" si="17"/>
        <v>OK</v>
      </c>
      <c r="M97" s="260" t="s">
        <v>431</v>
      </c>
    </row>
    <row r="98" spans="1:13" s="234" customFormat="1" ht="13.5">
      <c r="A98" s="240" t="s">
        <v>552</v>
      </c>
      <c r="B98" s="240" t="s">
        <v>553</v>
      </c>
      <c r="C98" s="240" t="s">
        <v>554</v>
      </c>
      <c r="D98" s="242" t="s">
        <v>429</v>
      </c>
      <c r="E98" s="240"/>
      <c r="F98" s="243" t="str">
        <f t="shared" si="15"/>
        <v>き４０</v>
      </c>
      <c r="G98" s="242" t="str">
        <f t="shared" si="16"/>
        <v>桜井貴哉</v>
      </c>
      <c r="H98" s="242" t="s">
        <v>430</v>
      </c>
      <c r="I98" s="242" t="s">
        <v>303</v>
      </c>
      <c r="J98" s="255">
        <v>1994</v>
      </c>
      <c r="K98" s="256">
        <f t="shared" si="10"/>
        <v>23</v>
      </c>
      <c r="L98" s="243" t="str">
        <f t="shared" si="17"/>
        <v>OK</v>
      </c>
      <c r="M98" s="260" t="s">
        <v>431</v>
      </c>
    </row>
    <row r="99" spans="1:13" s="234" customFormat="1" ht="13.5">
      <c r="A99" s="240" t="s">
        <v>555</v>
      </c>
      <c r="B99" s="254" t="s">
        <v>556</v>
      </c>
      <c r="C99" s="244" t="s">
        <v>557</v>
      </c>
      <c r="D99" s="242" t="s">
        <v>429</v>
      </c>
      <c r="E99" s="240"/>
      <c r="F99" s="243" t="str">
        <f t="shared" si="15"/>
        <v>き４１</v>
      </c>
      <c r="G99" s="242" t="str">
        <f t="shared" si="16"/>
        <v>湯本芳明</v>
      </c>
      <c r="H99" s="242" t="s">
        <v>430</v>
      </c>
      <c r="I99" s="242" t="s">
        <v>303</v>
      </c>
      <c r="J99" s="255">
        <v>1952</v>
      </c>
      <c r="K99" s="256">
        <f t="shared" si="10"/>
        <v>65</v>
      </c>
      <c r="L99" s="243" t="str">
        <f t="shared" si="17"/>
        <v>OK</v>
      </c>
      <c r="M99" s="235" t="s">
        <v>336</v>
      </c>
    </row>
    <row r="100" spans="1:13" s="234" customFormat="1" ht="13.5">
      <c r="A100" s="240" t="s">
        <v>558</v>
      </c>
      <c r="B100" s="254" t="s">
        <v>559</v>
      </c>
      <c r="C100" s="244" t="s">
        <v>560</v>
      </c>
      <c r="D100" s="242" t="s">
        <v>429</v>
      </c>
      <c r="E100" s="240"/>
      <c r="F100" s="243" t="str">
        <f t="shared" si="15"/>
        <v>き４２</v>
      </c>
      <c r="G100" s="242" t="str">
        <f t="shared" si="16"/>
        <v>高橋雄祐</v>
      </c>
      <c r="H100" s="242" t="s">
        <v>430</v>
      </c>
      <c r="I100" s="242" t="s">
        <v>303</v>
      </c>
      <c r="J100" s="255">
        <v>1985</v>
      </c>
      <c r="K100" s="256">
        <f t="shared" si="10"/>
        <v>32</v>
      </c>
      <c r="L100" s="243" t="str">
        <f t="shared" si="17"/>
        <v>OK</v>
      </c>
      <c r="M100" s="235" t="s">
        <v>508</v>
      </c>
    </row>
    <row r="101" spans="1:13" s="234" customFormat="1" ht="13.5">
      <c r="A101" s="240" t="s">
        <v>561</v>
      </c>
      <c r="B101" s="254" t="s">
        <v>562</v>
      </c>
      <c r="C101" s="244" t="s">
        <v>563</v>
      </c>
      <c r="D101" s="242" t="s">
        <v>429</v>
      </c>
      <c r="E101" s="240"/>
      <c r="F101" s="243" t="str">
        <f t="shared" si="15"/>
        <v>き４３</v>
      </c>
      <c r="G101" s="242" t="str">
        <f t="shared" si="16"/>
        <v>吉本泰二</v>
      </c>
      <c r="H101" s="242" t="s">
        <v>430</v>
      </c>
      <c r="I101" s="242" t="s">
        <v>303</v>
      </c>
      <c r="J101" s="255">
        <v>1976</v>
      </c>
      <c r="K101" s="256">
        <f t="shared" si="10"/>
        <v>41</v>
      </c>
      <c r="L101" s="243" t="str">
        <f t="shared" si="17"/>
        <v>OK</v>
      </c>
      <c r="M101" s="260" t="s">
        <v>431</v>
      </c>
    </row>
    <row r="102" spans="1:13" s="234" customFormat="1" ht="13.5">
      <c r="A102" s="240" t="s">
        <v>564</v>
      </c>
      <c r="B102" s="254" t="s">
        <v>565</v>
      </c>
      <c r="C102" s="244" t="s">
        <v>566</v>
      </c>
      <c r="D102" s="242" t="s">
        <v>429</v>
      </c>
      <c r="E102" s="240"/>
      <c r="F102" s="243" t="str">
        <f t="shared" si="15"/>
        <v>き４４</v>
      </c>
      <c r="G102" s="242" t="str">
        <f t="shared" si="16"/>
        <v>村尾彰了</v>
      </c>
      <c r="H102" s="242" t="s">
        <v>430</v>
      </c>
      <c r="I102" s="242" t="s">
        <v>303</v>
      </c>
      <c r="J102" s="255">
        <v>1982</v>
      </c>
      <c r="K102" s="256">
        <f t="shared" si="10"/>
        <v>35</v>
      </c>
      <c r="L102" s="243" t="str">
        <f t="shared" si="17"/>
        <v>OK</v>
      </c>
      <c r="M102" s="235" t="s">
        <v>408</v>
      </c>
    </row>
    <row r="103" spans="1:14" s="236" customFormat="1" ht="13.5">
      <c r="A103" s="240" t="s">
        <v>110</v>
      </c>
      <c r="B103" s="242" t="s">
        <v>567</v>
      </c>
      <c r="C103" s="242" t="s">
        <v>568</v>
      </c>
      <c r="D103" s="242" t="s">
        <v>429</v>
      </c>
      <c r="E103" s="240"/>
      <c r="F103" s="243" t="str">
        <f t="shared" si="15"/>
        <v>き４５</v>
      </c>
      <c r="G103" s="242" t="str">
        <f t="shared" si="16"/>
        <v>澤田啓一</v>
      </c>
      <c r="H103" s="242" t="s">
        <v>430</v>
      </c>
      <c r="I103" s="242" t="s">
        <v>303</v>
      </c>
      <c r="J103" s="255">
        <v>1970</v>
      </c>
      <c r="K103" s="256">
        <f t="shared" si="10"/>
        <v>47</v>
      </c>
      <c r="L103" s="243" t="str">
        <f t="shared" si="17"/>
        <v>OK</v>
      </c>
      <c r="M103" s="240" t="s">
        <v>508</v>
      </c>
      <c r="N103" s="267"/>
    </row>
    <row r="104" spans="1:13" s="234" customFormat="1" ht="13.5">
      <c r="A104" s="240" t="s">
        <v>569</v>
      </c>
      <c r="B104" s="257" t="s">
        <v>550</v>
      </c>
      <c r="C104" s="257" t="s">
        <v>570</v>
      </c>
      <c r="D104" s="242" t="s">
        <v>429</v>
      </c>
      <c r="E104" s="240"/>
      <c r="F104" s="243" t="str">
        <f t="shared" si="15"/>
        <v>き４６</v>
      </c>
      <c r="G104" s="242" t="str">
        <f t="shared" si="16"/>
        <v>浅田亜祐子</v>
      </c>
      <c r="H104" s="242" t="s">
        <v>430</v>
      </c>
      <c r="I104" s="245" t="s">
        <v>328</v>
      </c>
      <c r="J104" s="255">
        <v>1984</v>
      </c>
      <c r="K104" s="256">
        <f t="shared" si="10"/>
        <v>33</v>
      </c>
      <c r="L104" s="243" t="str">
        <f t="shared" si="17"/>
        <v>OK</v>
      </c>
      <c r="M104" s="235" t="s">
        <v>447</v>
      </c>
    </row>
    <row r="105" spans="1:13" s="234" customFormat="1" ht="13.5">
      <c r="A105" s="240" t="s">
        <v>571</v>
      </c>
      <c r="B105" s="254" t="s">
        <v>572</v>
      </c>
      <c r="C105" s="254" t="s">
        <v>573</v>
      </c>
      <c r="D105" s="242" t="s">
        <v>429</v>
      </c>
      <c r="E105" s="240"/>
      <c r="F105" s="243" t="str">
        <f t="shared" si="15"/>
        <v>き４７</v>
      </c>
      <c r="G105" s="242" t="str">
        <f t="shared" si="16"/>
        <v>赤木拓</v>
      </c>
      <c r="H105" s="242" t="s">
        <v>430</v>
      </c>
      <c r="I105" s="242" t="s">
        <v>303</v>
      </c>
      <c r="J105" s="255">
        <v>1980</v>
      </c>
      <c r="K105" s="256">
        <f t="shared" si="10"/>
        <v>37</v>
      </c>
      <c r="L105" s="243" t="str">
        <f t="shared" si="17"/>
        <v>OK</v>
      </c>
      <c r="M105" s="235" t="s">
        <v>336</v>
      </c>
    </row>
    <row r="106" spans="1:13" s="234" customFormat="1" ht="13.5">
      <c r="A106" s="240" t="s">
        <v>574</v>
      </c>
      <c r="B106" s="254" t="s">
        <v>575</v>
      </c>
      <c r="C106" s="244" t="s">
        <v>576</v>
      </c>
      <c r="D106" s="242" t="s">
        <v>429</v>
      </c>
      <c r="E106" s="240"/>
      <c r="F106" s="243" t="str">
        <f t="shared" si="15"/>
        <v>き４８</v>
      </c>
      <c r="G106" s="242" t="str">
        <f t="shared" si="16"/>
        <v>住谷岳司</v>
      </c>
      <c r="H106" s="242" t="s">
        <v>430</v>
      </c>
      <c r="I106" s="242" t="s">
        <v>303</v>
      </c>
      <c r="J106" s="255">
        <v>1967</v>
      </c>
      <c r="K106" s="256">
        <f t="shared" si="10"/>
        <v>50</v>
      </c>
      <c r="L106" s="243" t="str">
        <f t="shared" si="17"/>
        <v>OK</v>
      </c>
      <c r="M106" s="235" t="s">
        <v>577</v>
      </c>
    </row>
    <row r="107" spans="1:15" s="234" customFormat="1" ht="13.5">
      <c r="A107" s="240" t="s">
        <v>578</v>
      </c>
      <c r="B107" s="254" t="s">
        <v>579</v>
      </c>
      <c r="C107" s="244" t="s">
        <v>580</v>
      </c>
      <c r="D107" s="242" t="s">
        <v>429</v>
      </c>
      <c r="E107" s="240"/>
      <c r="F107" s="243" t="str">
        <f t="shared" si="15"/>
        <v>き４９</v>
      </c>
      <c r="G107" s="242" t="str">
        <f t="shared" si="16"/>
        <v>永田寛教</v>
      </c>
      <c r="H107" s="242" t="s">
        <v>430</v>
      </c>
      <c r="I107" s="242" t="s">
        <v>303</v>
      </c>
      <c r="J107" s="255">
        <v>1981</v>
      </c>
      <c r="K107" s="256">
        <f t="shared" si="10"/>
        <v>36</v>
      </c>
      <c r="L107" s="243" t="str">
        <f t="shared" si="17"/>
        <v>OK</v>
      </c>
      <c r="M107" s="235" t="s">
        <v>508</v>
      </c>
      <c r="O107" s="233"/>
    </row>
    <row r="108" spans="1:15" s="234" customFormat="1" ht="13.5">
      <c r="A108" s="240" t="s">
        <v>581</v>
      </c>
      <c r="B108" s="244" t="s">
        <v>582</v>
      </c>
      <c r="C108" s="244" t="s">
        <v>583</v>
      </c>
      <c r="D108" s="242" t="s">
        <v>429</v>
      </c>
      <c r="E108" s="240"/>
      <c r="F108" s="243" t="str">
        <f t="shared" si="15"/>
        <v>き５０</v>
      </c>
      <c r="G108" s="242" t="str">
        <f t="shared" si="16"/>
        <v>柴田雅寛</v>
      </c>
      <c r="H108" s="242" t="s">
        <v>430</v>
      </c>
      <c r="I108" s="242" t="s">
        <v>303</v>
      </c>
      <c r="J108" s="255">
        <v>1982</v>
      </c>
      <c r="K108" s="256">
        <f t="shared" si="10"/>
        <v>35</v>
      </c>
      <c r="L108" s="243" t="str">
        <f t="shared" si="17"/>
        <v>OK</v>
      </c>
      <c r="M108" s="268" t="s">
        <v>584</v>
      </c>
      <c r="O108" s="233"/>
    </row>
    <row r="109" spans="1:15" s="235" customFormat="1" ht="13.5">
      <c r="A109" s="240" t="s">
        <v>585</v>
      </c>
      <c r="B109" s="257" t="s">
        <v>586</v>
      </c>
      <c r="C109" s="257" t="s">
        <v>587</v>
      </c>
      <c r="D109" s="242" t="s">
        <v>429</v>
      </c>
      <c r="E109" s="240"/>
      <c r="F109" s="243" t="str">
        <f t="shared" si="15"/>
        <v>き５１</v>
      </c>
      <c r="G109" s="242" t="str">
        <f t="shared" si="16"/>
        <v>大鳥有希子</v>
      </c>
      <c r="H109" s="242" t="s">
        <v>430</v>
      </c>
      <c r="I109" s="245" t="s">
        <v>328</v>
      </c>
      <c r="J109" s="255">
        <v>1988</v>
      </c>
      <c r="K109" s="256">
        <f t="shared" si="10"/>
        <v>29</v>
      </c>
      <c r="L109" s="243" t="str">
        <f t="shared" si="17"/>
        <v>OK</v>
      </c>
      <c r="M109" s="235" t="s">
        <v>588</v>
      </c>
      <c r="N109" s="234"/>
      <c r="O109" s="233"/>
    </row>
    <row r="110" spans="1:13" s="234" customFormat="1" ht="13.5">
      <c r="A110" s="240" t="s">
        <v>589</v>
      </c>
      <c r="B110" s="244" t="s">
        <v>590</v>
      </c>
      <c r="C110" s="244" t="s">
        <v>591</v>
      </c>
      <c r="D110" s="242" t="s">
        <v>429</v>
      </c>
      <c r="E110" s="240"/>
      <c r="F110" s="243" t="str">
        <f t="shared" si="15"/>
        <v>き５２</v>
      </c>
      <c r="G110" s="242" t="str">
        <f t="shared" si="16"/>
        <v>菊池健太郎</v>
      </c>
      <c r="H110" s="242" t="s">
        <v>430</v>
      </c>
      <c r="I110" s="242" t="s">
        <v>303</v>
      </c>
      <c r="J110" s="255">
        <v>1990</v>
      </c>
      <c r="K110" s="256">
        <f t="shared" si="10"/>
        <v>27</v>
      </c>
      <c r="L110" s="243" t="str">
        <f t="shared" si="17"/>
        <v>OK</v>
      </c>
      <c r="M110" s="268" t="s">
        <v>592</v>
      </c>
    </row>
    <row r="111" spans="1:13" s="234" customFormat="1" ht="13.5">
      <c r="A111" s="240" t="s">
        <v>593</v>
      </c>
      <c r="B111" s="244" t="s">
        <v>594</v>
      </c>
      <c r="C111" s="244" t="s">
        <v>353</v>
      </c>
      <c r="D111" s="242" t="s">
        <v>429</v>
      </c>
      <c r="E111" s="240"/>
      <c r="F111" s="243" t="str">
        <f t="shared" si="15"/>
        <v>き５３</v>
      </c>
      <c r="G111" s="242" t="str">
        <f t="shared" si="16"/>
        <v>村西徹</v>
      </c>
      <c r="H111" s="242" t="s">
        <v>430</v>
      </c>
      <c r="I111" s="242" t="s">
        <v>303</v>
      </c>
      <c r="J111" s="255">
        <v>1988</v>
      </c>
      <c r="K111" s="256">
        <f t="shared" si="10"/>
        <v>29</v>
      </c>
      <c r="L111" s="243" t="str">
        <f t="shared" si="17"/>
        <v>OK</v>
      </c>
      <c r="M111" s="268" t="s">
        <v>408</v>
      </c>
    </row>
    <row r="112" spans="1:13" s="234" customFormat="1" ht="13.5">
      <c r="A112" s="240" t="s">
        <v>595</v>
      </c>
      <c r="B112" s="240" t="s">
        <v>596</v>
      </c>
      <c r="C112" s="240" t="s">
        <v>597</v>
      </c>
      <c r="D112" s="242" t="s">
        <v>429</v>
      </c>
      <c r="E112" s="240"/>
      <c r="F112" s="243" t="str">
        <f t="shared" si="15"/>
        <v>き５４</v>
      </c>
      <c r="G112" s="242" t="str">
        <f t="shared" si="16"/>
        <v>松本太一</v>
      </c>
      <c r="H112" s="242" t="s">
        <v>430</v>
      </c>
      <c r="I112" s="242" t="s">
        <v>303</v>
      </c>
      <c r="J112" s="255">
        <v>1993</v>
      </c>
      <c r="K112" s="256">
        <f t="shared" si="10"/>
        <v>24</v>
      </c>
      <c r="L112" s="243" t="str">
        <f t="shared" si="17"/>
        <v>OK</v>
      </c>
      <c r="M112" s="268" t="s">
        <v>592</v>
      </c>
    </row>
    <row r="113" spans="1:15" s="235" customFormat="1" ht="13.5">
      <c r="A113" s="240" t="s">
        <v>598</v>
      </c>
      <c r="B113" s="233" t="s">
        <v>599</v>
      </c>
      <c r="C113" s="233" t="s">
        <v>600</v>
      </c>
      <c r="D113" s="242" t="s">
        <v>429</v>
      </c>
      <c r="E113" s="233"/>
      <c r="F113" s="243" t="str">
        <f t="shared" si="15"/>
        <v>き５５</v>
      </c>
      <c r="G113" s="242" t="str">
        <f t="shared" si="16"/>
        <v>竹村仁志</v>
      </c>
      <c r="H113" s="242" t="s">
        <v>430</v>
      </c>
      <c r="I113" s="242" t="s">
        <v>303</v>
      </c>
      <c r="J113" s="255">
        <v>1962</v>
      </c>
      <c r="K113" s="256">
        <f t="shared" si="10"/>
        <v>55</v>
      </c>
      <c r="L113" s="243" t="str">
        <f t="shared" si="17"/>
        <v>OK</v>
      </c>
      <c r="M113" s="240" t="s">
        <v>601</v>
      </c>
      <c r="N113" s="234"/>
      <c r="O113" s="233"/>
    </row>
    <row r="114" spans="1:13" s="234" customFormat="1" ht="13.5">
      <c r="A114" s="240"/>
      <c r="B114" s="257"/>
      <c r="C114" s="257"/>
      <c r="D114" s="242"/>
      <c r="E114" s="240"/>
      <c r="F114" s="243"/>
      <c r="G114" s="242"/>
      <c r="H114" s="242"/>
      <c r="I114" s="242"/>
      <c r="J114" s="255"/>
      <c r="K114" s="256"/>
      <c r="L114" s="243">
        <f aca="true" t="shared" si="18" ref="L114:L122">IF(G114="","",IF(COUNTIF($G$20:$G$533,G114)&gt;1,"2重登録","OK"))</f>
      </c>
      <c r="M114" s="235"/>
    </row>
    <row r="115" spans="1:13" s="234" customFormat="1" ht="13.5">
      <c r="A115" s="240"/>
      <c r="B115" s="257"/>
      <c r="C115" s="257"/>
      <c r="D115" s="242"/>
      <c r="E115" s="240"/>
      <c r="F115" s="243"/>
      <c r="G115" s="245"/>
      <c r="H115" s="242"/>
      <c r="I115" s="242"/>
      <c r="J115" s="255"/>
      <c r="K115" s="256"/>
      <c r="L115" s="243">
        <f t="shared" si="18"/>
      </c>
      <c r="M115" s="235"/>
    </row>
    <row r="116" spans="1:13" s="234" customFormat="1" ht="13.5">
      <c r="A116" s="240"/>
      <c r="B116" s="257"/>
      <c r="C116" s="257"/>
      <c r="D116" s="242"/>
      <c r="E116" s="240"/>
      <c r="F116" s="243"/>
      <c r="G116" s="245"/>
      <c r="H116" s="242"/>
      <c r="I116" s="242"/>
      <c r="J116" s="255"/>
      <c r="K116" s="256"/>
      <c r="L116" s="243">
        <f t="shared" si="18"/>
      </c>
      <c r="M116" s="235"/>
    </row>
    <row r="117" spans="1:13" s="234" customFormat="1" ht="13.5">
      <c r="A117" s="240"/>
      <c r="B117" s="257"/>
      <c r="C117" s="257"/>
      <c r="D117" s="242"/>
      <c r="E117" s="240"/>
      <c r="F117" s="243"/>
      <c r="G117" s="245"/>
      <c r="H117" s="242"/>
      <c r="I117" s="242"/>
      <c r="J117" s="255"/>
      <c r="K117" s="256"/>
      <c r="L117" s="243">
        <f t="shared" si="18"/>
      </c>
      <c r="M117" s="235"/>
    </row>
    <row r="118" spans="1:13" s="234" customFormat="1" ht="13.5">
      <c r="A118" s="240"/>
      <c r="B118" s="257"/>
      <c r="C118" s="257"/>
      <c r="D118" s="242"/>
      <c r="E118" s="240"/>
      <c r="F118" s="243"/>
      <c r="G118" s="245"/>
      <c r="H118" s="242"/>
      <c r="I118" s="242"/>
      <c r="J118" s="255"/>
      <c r="K118" s="256"/>
      <c r="L118" s="243">
        <f t="shared" si="18"/>
      </c>
      <c r="M118" s="235"/>
    </row>
    <row r="119" spans="1:13" s="234" customFormat="1" ht="13.5">
      <c r="A119" s="240"/>
      <c r="B119" s="257"/>
      <c r="C119" s="257"/>
      <c r="D119" s="242"/>
      <c r="E119" s="240"/>
      <c r="F119" s="243"/>
      <c r="G119" s="245"/>
      <c r="H119" s="242"/>
      <c r="I119" s="242"/>
      <c r="J119" s="255"/>
      <c r="K119" s="256"/>
      <c r="L119" s="243">
        <f t="shared" si="18"/>
      </c>
      <c r="M119" s="235"/>
    </row>
    <row r="120" spans="1:12" s="235" customFormat="1" ht="13.5">
      <c r="A120" s="240"/>
      <c r="B120" s="257"/>
      <c r="C120" s="257"/>
      <c r="D120" s="242"/>
      <c r="E120" s="240"/>
      <c r="F120" s="243"/>
      <c r="G120" s="245"/>
      <c r="H120" s="242"/>
      <c r="I120" s="242"/>
      <c r="J120" s="255"/>
      <c r="K120" s="256"/>
      <c r="L120" s="243">
        <f t="shared" si="18"/>
      </c>
    </row>
    <row r="121" spans="1:12" s="235" customFormat="1" ht="13.5">
      <c r="A121" s="240"/>
      <c r="B121" s="257"/>
      <c r="C121" s="257"/>
      <c r="D121" s="242"/>
      <c r="E121" s="240"/>
      <c r="F121" s="243"/>
      <c r="G121" s="245"/>
      <c r="H121" s="242"/>
      <c r="I121" s="242"/>
      <c r="J121" s="255"/>
      <c r="K121" s="256"/>
      <c r="L121" s="243">
        <f t="shared" si="18"/>
      </c>
    </row>
    <row r="122" spans="1:12" s="235" customFormat="1" ht="13.5">
      <c r="A122" s="240"/>
      <c r="B122" s="257"/>
      <c r="C122" s="257"/>
      <c r="D122" s="242"/>
      <c r="E122" s="240"/>
      <c r="F122" s="243"/>
      <c r="G122" s="245"/>
      <c r="H122" s="242"/>
      <c r="I122" s="242"/>
      <c r="J122" s="255"/>
      <c r="K122" s="256"/>
      <c r="L122" s="243">
        <f t="shared" si="18"/>
      </c>
    </row>
    <row r="123" spans="1:13" s="233" customFormat="1" ht="13.5">
      <c r="A123" s="240" t="s">
        <v>602</v>
      </c>
      <c r="B123" s="265" t="s">
        <v>603</v>
      </c>
      <c r="C123" s="265" t="s">
        <v>604</v>
      </c>
      <c r="D123" s="200" t="s">
        <v>605</v>
      </c>
      <c r="E123" s="200"/>
      <c r="F123" s="240" t="s">
        <v>606</v>
      </c>
      <c r="G123" s="240" t="str">
        <f aca="true" t="shared" si="19" ref="G123:G138">B123&amp;C123</f>
        <v>水本佑人</v>
      </c>
      <c r="H123" s="200" t="s">
        <v>605</v>
      </c>
      <c r="I123" s="240" t="s">
        <v>303</v>
      </c>
      <c r="J123" s="241">
        <v>1998</v>
      </c>
      <c r="K123" s="256">
        <f>IF(J123="","",(2017-J123))</f>
        <v>19</v>
      </c>
      <c r="L123" s="243" t="str">
        <f aca="true" t="shared" si="20" ref="L123:L152">IF(G123="","",IF(COUNTIF($G$1:$G$537,G123)&gt;1,"2重登録","OK"))</f>
        <v>OK</v>
      </c>
      <c r="M123" s="269" t="s">
        <v>304</v>
      </c>
    </row>
    <row r="124" spans="1:13" s="233" customFormat="1" ht="13.5">
      <c r="A124" s="240" t="s">
        <v>607</v>
      </c>
      <c r="B124" s="265" t="s">
        <v>608</v>
      </c>
      <c r="C124" s="265" t="s">
        <v>609</v>
      </c>
      <c r="D124" s="200" t="s">
        <v>605</v>
      </c>
      <c r="E124" s="200"/>
      <c r="F124" s="200" t="str">
        <f aca="true" t="shared" si="21" ref="F124:F152">A124</f>
        <v>ふ０２</v>
      </c>
      <c r="G124" s="240" t="str">
        <f t="shared" si="19"/>
        <v>大島巧也</v>
      </c>
      <c r="H124" s="200" t="s">
        <v>605</v>
      </c>
      <c r="I124" s="240" t="s">
        <v>303</v>
      </c>
      <c r="J124" s="241">
        <v>1989</v>
      </c>
      <c r="K124" s="256">
        <f aca="true" t="shared" si="22" ref="K124:K152">IF(J124="","",(2017-J124))</f>
        <v>28</v>
      </c>
      <c r="L124" s="243" t="str">
        <f t="shared" si="20"/>
        <v>OK</v>
      </c>
      <c r="M124" s="240" t="s">
        <v>508</v>
      </c>
    </row>
    <row r="125" spans="1:13" s="233" customFormat="1" ht="13.5">
      <c r="A125" s="240" t="s">
        <v>610</v>
      </c>
      <c r="B125" s="265" t="s">
        <v>611</v>
      </c>
      <c r="C125" s="266" t="s">
        <v>612</v>
      </c>
      <c r="D125" s="200" t="s">
        <v>605</v>
      </c>
      <c r="E125" s="200"/>
      <c r="F125" s="200" t="str">
        <f t="shared" si="21"/>
        <v>ふ０３</v>
      </c>
      <c r="G125" s="240" t="str">
        <f t="shared" si="19"/>
        <v>津田原樹</v>
      </c>
      <c r="H125" s="200" t="s">
        <v>605</v>
      </c>
      <c r="I125" s="240" t="s">
        <v>303</v>
      </c>
      <c r="J125" s="241">
        <v>1954</v>
      </c>
      <c r="K125" s="256">
        <f t="shared" si="22"/>
        <v>63</v>
      </c>
      <c r="L125" s="243" t="str">
        <f t="shared" si="20"/>
        <v>OK</v>
      </c>
      <c r="M125" s="240" t="s">
        <v>336</v>
      </c>
    </row>
    <row r="126" spans="1:13" s="233" customFormat="1" ht="13.5">
      <c r="A126" s="240" t="s">
        <v>613</v>
      </c>
      <c r="B126" s="265" t="s">
        <v>614</v>
      </c>
      <c r="C126" s="265" t="s">
        <v>615</v>
      </c>
      <c r="D126" s="200" t="s">
        <v>605</v>
      </c>
      <c r="E126" s="200"/>
      <c r="F126" s="200" t="str">
        <f t="shared" si="21"/>
        <v>ふ０４</v>
      </c>
      <c r="G126" s="240" t="str">
        <f t="shared" si="19"/>
        <v>土肥将博</v>
      </c>
      <c r="H126" s="200" t="s">
        <v>605</v>
      </c>
      <c r="I126" s="240" t="s">
        <v>303</v>
      </c>
      <c r="J126" s="241">
        <v>1964</v>
      </c>
      <c r="K126" s="256">
        <f t="shared" si="22"/>
        <v>53</v>
      </c>
      <c r="L126" s="243" t="str">
        <f t="shared" si="20"/>
        <v>OK</v>
      </c>
      <c r="M126" s="270" t="s">
        <v>336</v>
      </c>
    </row>
    <row r="127" spans="1:13" s="233" customFormat="1" ht="13.5">
      <c r="A127" s="240" t="s">
        <v>616</v>
      </c>
      <c r="B127" s="265" t="s">
        <v>617</v>
      </c>
      <c r="C127" s="265" t="s">
        <v>618</v>
      </c>
      <c r="D127" s="200" t="s">
        <v>605</v>
      </c>
      <c r="E127" s="200"/>
      <c r="F127" s="200" t="str">
        <f t="shared" si="21"/>
        <v>ふ０５</v>
      </c>
      <c r="G127" s="240" t="str">
        <f t="shared" si="19"/>
        <v>奥内栄治</v>
      </c>
      <c r="H127" s="200" t="s">
        <v>605</v>
      </c>
      <c r="I127" s="240" t="s">
        <v>303</v>
      </c>
      <c r="J127" s="241">
        <v>1969</v>
      </c>
      <c r="K127" s="256">
        <f t="shared" si="22"/>
        <v>48</v>
      </c>
      <c r="L127" s="243" t="str">
        <f t="shared" si="20"/>
        <v>OK</v>
      </c>
      <c r="M127" s="270" t="s">
        <v>336</v>
      </c>
    </row>
    <row r="128" spans="1:13" s="233" customFormat="1" ht="13.5">
      <c r="A128" s="240" t="s">
        <v>619</v>
      </c>
      <c r="B128" s="265" t="s">
        <v>620</v>
      </c>
      <c r="C128" s="265" t="s">
        <v>621</v>
      </c>
      <c r="D128" s="200" t="s">
        <v>605</v>
      </c>
      <c r="E128" s="200"/>
      <c r="F128" s="200" t="str">
        <f t="shared" si="21"/>
        <v>ふ０６</v>
      </c>
      <c r="G128" s="240" t="str">
        <f t="shared" si="19"/>
        <v>油利 享</v>
      </c>
      <c r="H128" s="200" t="s">
        <v>605</v>
      </c>
      <c r="I128" s="240" t="s">
        <v>303</v>
      </c>
      <c r="J128" s="241">
        <v>1955</v>
      </c>
      <c r="K128" s="256">
        <f t="shared" si="22"/>
        <v>62</v>
      </c>
      <c r="L128" s="243" t="str">
        <f t="shared" si="20"/>
        <v>OK</v>
      </c>
      <c r="M128" s="271" t="s">
        <v>431</v>
      </c>
    </row>
    <row r="129" spans="1:13" s="233" customFormat="1" ht="13.5">
      <c r="A129" s="240" t="s">
        <v>622</v>
      </c>
      <c r="B129" s="265" t="s">
        <v>623</v>
      </c>
      <c r="C129" s="265" t="s">
        <v>624</v>
      </c>
      <c r="D129" s="200" t="s">
        <v>605</v>
      </c>
      <c r="E129" s="200"/>
      <c r="F129" s="200" t="str">
        <f t="shared" si="21"/>
        <v>ふ０７</v>
      </c>
      <c r="G129" s="240" t="str">
        <f t="shared" si="19"/>
        <v>鈴木英夫</v>
      </c>
      <c r="H129" s="200" t="s">
        <v>605</v>
      </c>
      <c r="I129" s="240" t="s">
        <v>303</v>
      </c>
      <c r="J129" s="241">
        <v>1955</v>
      </c>
      <c r="K129" s="256">
        <f t="shared" si="22"/>
        <v>62</v>
      </c>
      <c r="L129" s="243" t="str">
        <f t="shared" si="20"/>
        <v>OK</v>
      </c>
      <c r="M129" s="271" t="s">
        <v>431</v>
      </c>
    </row>
    <row r="130" spans="1:13" s="233" customFormat="1" ht="13.5">
      <c r="A130" s="240" t="s">
        <v>625</v>
      </c>
      <c r="B130" s="265" t="s">
        <v>626</v>
      </c>
      <c r="C130" s="265" t="s">
        <v>627</v>
      </c>
      <c r="D130" s="200" t="s">
        <v>605</v>
      </c>
      <c r="E130" s="200"/>
      <c r="F130" s="200" t="str">
        <f t="shared" si="21"/>
        <v>ふ０８</v>
      </c>
      <c r="G130" s="240" t="str">
        <f t="shared" si="19"/>
        <v>長谷出 浩</v>
      </c>
      <c r="H130" s="200" t="s">
        <v>605</v>
      </c>
      <c r="I130" s="240" t="s">
        <v>303</v>
      </c>
      <c r="J130" s="241">
        <v>1960</v>
      </c>
      <c r="K130" s="256">
        <f t="shared" si="22"/>
        <v>57</v>
      </c>
      <c r="L130" s="243" t="str">
        <f t="shared" si="20"/>
        <v>OK</v>
      </c>
      <c r="M130" s="271" t="s">
        <v>431</v>
      </c>
    </row>
    <row r="131" spans="1:13" s="233" customFormat="1" ht="13.5">
      <c r="A131" s="240" t="s">
        <v>71</v>
      </c>
      <c r="B131" s="265" t="s">
        <v>628</v>
      </c>
      <c r="C131" s="265" t="s">
        <v>629</v>
      </c>
      <c r="D131" s="200" t="s">
        <v>605</v>
      </c>
      <c r="E131" s="200"/>
      <c r="F131" s="200" t="str">
        <f t="shared" si="21"/>
        <v>ふ０９</v>
      </c>
      <c r="G131" s="240" t="str">
        <f t="shared" si="19"/>
        <v>山崎  豊</v>
      </c>
      <c r="H131" s="200" t="s">
        <v>605</v>
      </c>
      <c r="I131" s="240" t="s">
        <v>303</v>
      </c>
      <c r="J131" s="241">
        <v>1975</v>
      </c>
      <c r="K131" s="256">
        <f t="shared" si="22"/>
        <v>42</v>
      </c>
      <c r="L131" s="243" t="str">
        <f t="shared" si="20"/>
        <v>OK</v>
      </c>
      <c r="M131" s="271" t="s">
        <v>431</v>
      </c>
    </row>
    <row r="132" spans="1:13" s="233" customFormat="1" ht="13.5">
      <c r="A132" s="240" t="s">
        <v>66</v>
      </c>
      <c r="B132" s="266" t="s">
        <v>630</v>
      </c>
      <c r="C132" s="266" t="s">
        <v>631</v>
      </c>
      <c r="D132" s="200" t="s">
        <v>605</v>
      </c>
      <c r="E132" s="200"/>
      <c r="F132" s="200" t="str">
        <f t="shared" si="21"/>
        <v>ふ１０</v>
      </c>
      <c r="G132" s="240" t="str">
        <f t="shared" si="19"/>
        <v>三代康成</v>
      </c>
      <c r="H132" s="200" t="s">
        <v>605</v>
      </c>
      <c r="I132" s="240" t="s">
        <v>303</v>
      </c>
      <c r="J132" s="241">
        <v>1968</v>
      </c>
      <c r="K132" s="256">
        <f t="shared" si="22"/>
        <v>49</v>
      </c>
      <c r="L132" s="243" t="str">
        <f t="shared" si="20"/>
        <v>OK</v>
      </c>
      <c r="M132" s="270" t="s">
        <v>336</v>
      </c>
    </row>
    <row r="133" spans="1:13" s="233" customFormat="1" ht="13.5">
      <c r="A133" s="240" t="s">
        <v>75</v>
      </c>
      <c r="B133" s="266" t="s">
        <v>603</v>
      </c>
      <c r="C133" s="266" t="s">
        <v>632</v>
      </c>
      <c r="D133" s="200" t="s">
        <v>605</v>
      </c>
      <c r="E133" s="200"/>
      <c r="F133" s="200" t="str">
        <f t="shared" si="21"/>
        <v>ふ１１</v>
      </c>
      <c r="G133" s="240" t="str">
        <f t="shared" si="19"/>
        <v>水本淳史</v>
      </c>
      <c r="H133" s="200" t="s">
        <v>605</v>
      </c>
      <c r="I133" s="240" t="s">
        <v>303</v>
      </c>
      <c r="J133" s="241">
        <v>1970</v>
      </c>
      <c r="K133" s="256">
        <f t="shared" si="22"/>
        <v>47</v>
      </c>
      <c r="L133" s="243" t="str">
        <f t="shared" si="20"/>
        <v>OK</v>
      </c>
      <c r="M133" s="278" t="s">
        <v>304</v>
      </c>
    </row>
    <row r="134" spans="1:20" s="233" customFormat="1" ht="13.5">
      <c r="A134" s="240" t="s">
        <v>633</v>
      </c>
      <c r="B134" s="242" t="s">
        <v>433</v>
      </c>
      <c r="C134" s="242" t="s">
        <v>634</v>
      </c>
      <c r="D134" s="240" t="s">
        <v>605</v>
      </c>
      <c r="E134" s="240"/>
      <c r="F134" s="243" t="str">
        <f t="shared" si="21"/>
        <v>ふ１２</v>
      </c>
      <c r="G134" s="240" t="str">
        <f t="shared" si="19"/>
        <v>山本将義</v>
      </c>
      <c r="H134" s="200" t="s">
        <v>605</v>
      </c>
      <c r="I134" s="244" t="s">
        <v>303</v>
      </c>
      <c r="J134" s="255">
        <v>1986</v>
      </c>
      <c r="K134" s="256">
        <f t="shared" si="22"/>
        <v>31</v>
      </c>
      <c r="L134" s="243" t="str">
        <f t="shared" si="20"/>
        <v>OK</v>
      </c>
      <c r="M134" s="270" t="s">
        <v>304</v>
      </c>
      <c r="T134" s="253"/>
    </row>
    <row r="135" spans="1:19" s="233" customFormat="1" ht="13.5">
      <c r="A135" s="240" t="s">
        <v>635</v>
      </c>
      <c r="B135" s="242" t="s">
        <v>636</v>
      </c>
      <c r="C135" s="242" t="s">
        <v>637</v>
      </c>
      <c r="D135" s="200" t="s">
        <v>605</v>
      </c>
      <c r="E135" s="240"/>
      <c r="F135" s="243" t="str">
        <f t="shared" si="21"/>
        <v>ふ１３</v>
      </c>
      <c r="G135" s="240" t="str">
        <f t="shared" si="19"/>
        <v>大丸和輝</v>
      </c>
      <c r="H135" s="200" t="s">
        <v>605</v>
      </c>
      <c r="I135" s="244" t="s">
        <v>303</v>
      </c>
      <c r="J135" s="255">
        <v>1991</v>
      </c>
      <c r="K135" s="256">
        <f t="shared" si="22"/>
        <v>26</v>
      </c>
      <c r="L135" s="243" t="str">
        <f t="shared" si="20"/>
        <v>OK</v>
      </c>
      <c r="M135" s="240" t="s">
        <v>336</v>
      </c>
      <c r="S135" s="253"/>
    </row>
    <row r="136" spans="1:13" s="233" customFormat="1" ht="13.5">
      <c r="A136" s="240" t="s">
        <v>78</v>
      </c>
      <c r="B136" s="265" t="s">
        <v>638</v>
      </c>
      <c r="C136" s="265" t="s">
        <v>639</v>
      </c>
      <c r="D136" s="200" t="s">
        <v>605</v>
      </c>
      <c r="E136" s="200"/>
      <c r="F136" s="200" t="str">
        <f t="shared" si="21"/>
        <v>ふ１４</v>
      </c>
      <c r="G136" s="240" t="str">
        <f t="shared" si="19"/>
        <v>清水善弘</v>
      </c>
      <c r="H136" s="200" t="s">
        <v>605</v>
      </c>
      <c r="I136" s="240" t="s">
        <v>303</v>
      </c>
      <c r="J136" s="241">
        <v>1952</v>
      </c>
      <c r="K136" s="256">
        <f t="shared" si="22"/>
        <v>65</v>
      </c>
      <c r="L136" s="243" t="str">
        <f t="shared" si="20"/>
        <v>OK</v>
      </c>
      <c r="M136" s="270" t="s">
        <v>336</v>
      </c>
    </row>
    <row r="137" spans="1:13" s="233" customFormat="1" ht="13.5">
      <c r="A137" s="240" t="s">
        <v>640</v>
      </c>
      <c r="B137" s="265" t="s">
        <v>641</v>
      </c>
      <c r="C137" s="265" t="s">
        <v>642</v>
      </c>
      <c r="D137" s="200" t="s">
        <v>605</v>
      </c>
      <c r="E137" s="200"/>
      <c r="F137" s="200" t="str">
        <f t="shared" si="21"/>
        <v>ふ１５</v>
      </c>
      <c r="G137" s="240" t="str">
        <f t="shared" si="19"/>
        <v>平塚 聡</v>
      </c>
      <c r="H137" s="200" t="s">
        <v>605</v>
      </c>
      <c r="I137" s="240" t="s">
        <v>303</v>
      </c>
      <c r="J137" s="241">
        <v>1960</v>
      </c>
      <c r="K137" s="256">
        <f t="shared" si="22"/>
        <v>57</v>
      </c>
      <c r="L137" s="243" t="str">
        <f t="shared" si="20"/>
        <v>OK</v>
      </c>
      <c r="M137" s="270" t="s">
        <v>304</v>
      </c>
    </row>
    <row r="138" spans="1:20" s="233" customFormat="1" ht="13.5">
      <c r="A138" s="240" t="s">
        <v>643</v>
      </c>
      <c r="B138" s="240" t="s">
        <v>644</v>
      </c>
      <c r="C138" s="240" t="s">
        <v>645</v>
      </c>
      <c r="D138" s="240" t="s">
        <v>605</v>
      </c>
      <c r="E138" s="240"/>
      <c r="F138" s="240" t="str">
        <f t="shared" si="21"/>
        <v>ふ１６</v>
      </c>
      <c r="G138" s="240" t="str">
        <f t="shared" si="19"/>
        <v>脇野佳邦</v>
      </c>
      <c r="H138" s="200" t="s">
        <v>605</v>
      </c>
      <c r="I138" s="240" t="s">
        <v>303</v>
      </c>
      <c r="J138" s="241">
        <v>1973</v>
      </c>
      <c r="K138" s="256">
        <f t="shared" si="22"/>
        <v>44</v>
      </c>
      <c r="L138" s="243" t="str">
        <f t="shared" si="20"/>
        <v>OK</v>
      </c>
      <c r="M138" s="240" t="s">
        <v>336</v>
      </c>
      <c r="T138" s="253"/>
    </row>
    <row r="139" spans="1:13" s="233" customFormat="1" ht="13.5">
      <c r="A139" s="240" t="s">
        <v>646</v>
      </c>
      <c r="B139" s="240" t="s">
        <v>647</v>
      </c>
      <c r="C139" s="240" t="s">
        <v>648</v>
      </c>
      <c r="D139" s="240" t="s">
        <v>605</v>
      </c>
      <c r="E139" s="240"/>
      <c r="F139" s="272" t="str">
        <f t="shared" si="21"/>
        <v>ふ１７</v>
      </c>
      <c r="G139" s="240" t="s">
        <v>649</v>
      </c>
      <c r="H139" s="200" t="s">
        <v>605</v>
      </c>
      <c r="I139" s="263" t="s">
        <v>303</v>
      </c>
      <c r="J139" s="255">
        <v>1971</v>
      </c>
      <c r="K139" s="256">
        <f t="shared" si="22"/>
        <v>46</v>
      </c>
      <c r="L139" s="243" t="str">
        <f t="shared" si="20"/>
        <v>OK</v>
      </c>
      <c r="M139" s="240" t="s">
        <v>592</v>
      </c>
    </row>
    <row r="140" spans="1:13" s="233" customFormat="1" ht="13.5">
      <c r="A140" s="240" t="s">
        <v>650</v>
      </c>
      <c r="B140" s="240" t="s">
        <v>651</v>
      </c>
      <c r="C140" s="240" t="s">
        <v>652</v>
      </c>
      <c r="D140" s="240" t="s">
        <v>605</v>
      </c>
      <c r="E140" s="240"/>
      <c r="F140" s="272" t="str">
        <f t="shared" si="21"/>
        <v>ふ１８</v>
      </c>
      <c r="G140" s="240" t="s">
        <v>653</v>
      </c>
      <c r="H140" s="200" t="s">
        <v>605</v>
      </c>
      <c r="I140" s="263" t="s">
        <v>303</v>
      </c>
      <c r="J140" s="255">
        <v>1970</v>
      </c>
      <c r="K140" s="256">
        <f t="shared" si="22"/>
        <v>47</v>
      </c>
      <c r="L140" s="243" t="str">
        <f t="shared" si="20"/>
        <v>OK</v>
      </c>
      <c r="M140" s="240" t="s">
        <v>343</v>
      </c>
    </row>
    <row r="141" spans="1:13" s="233" customFormat="1" ht="13.5">
      <c r="A141" s="240" t="s">
        <v>654</v>
      </c>
      <c r="B141" s="265" t="s">
        <v>641</v>
      </c>
      <c r="C141" s="266" t="s">
        <v>655</v>
      </c>
      <c r="D141" s="200" t="s">
        <v>605</v>
      </c>
      <c r="E141" s="240" t="s">
        <v>656</v>
      </c>
      <c r="F141" s="200" t="str">
        <f t="shared" si="21"/>
        <v>ふ１９</v>
      </c>
      <c r="G141" s="240" t="str">
        <f aca="true" t="shared" si="23" ref="G141:G149">B141&amp;C141</f>
        <v>平塚好真</v>
      </c>
      <c r="H141" s="200" t="s">
        <v>605</v>
      </c>
      <c r="I141" s="240" t="s">
        <v>303</v>
      </c>
      <c r="J141" s="241">
        <v>2004</v>
      </c>
      <c r="K141" s="256">
        <f t="shared" si="22"/>
        <v>13</v>
      </c>
      <c r="L141" s="243" t="str">
        <f t="shared" si="20"/>
        <v>OK</v>
      </c>
      <c r="M141" s="240" t="s">
        <v>304</v>
      </c>
    </row>
    <row r="142" spans="1:13" s="233" customFormat="1" ht="13.5">
      <c r="A142" s="240" t="s">
        <v>657</v>
      </c>
      <c r="B142" s="245" t="s">
        <v>381</v>
      </c>
      <c r="C142" s="245" t="s">
        <v>658</v>
      </c>
      <c r="D142" s="200" t="s">
        <v>605</v>
      </c>
      <c r="E142" s="240"/>
      <c r="F142" s="243" t="str">
        <f t="shared" si="21"/>
        <v>ふ２０</v>
      </c>
      <c r="G142" s="242" t="str">
        <f t="shared" si="23"/>
        <v>松井美和子</v>
      </c>
      <c r="H142" s="200" t="s">
        <v>605</v>
      </c>
      <c r="I142" s="257" t="s">
        <v>328</v>
      </c>
      <c r="J142" s="255">
        <v>1969</v>
      </c>
      <c r="K142" s="256">
        <f t="shared" si="22"/>
        <v>48</v>
      </c>
      <c r="L142" s="243" t="str">
        <f t="shared" si="20"/>
        <v>OK</v>
      </c>
      <c r="M142" s="240" t="s">
        <v>350</v>
      </c>
    </row>
    <row r="143" spans="1:13" s="233" customFormat="1" ht="13.5">
      <c r="A143" s="240" t="s">
        <v>659</v>
      </c>
      <c r="B143" s="245" t="s">
        <v>630</v>
      </c>
      <c r="C143" s="245" t="s">
        <v>660</v>
      </c>
      <c r="D143" s="200" t="s">
        <v>605</v>
      </c>
      <c r="E143" s="240"/>
      <c r="F143" s="240" t="str">
        <f t="shared" si="21"/>
        <v>ふ２１</v>
      </c>
      <c r="G143" s="242" t="str">
        <f t="shared" si="23"/>
        <v>三代梨絵</v>
      </c>
      <c r="H143" s="200" t="s">
        <v>605</v>
      </c>
      <c r="I143" s="257" t="s">
        <v>328</v>
      </c>
      <c r="J143" s="241">
        <v>1976</v>
      </c>
      <c r="K143" s="256">
        <f t="shared" si="22"/>
        <v>41</v>
      </c>
      <c r="L143" s="243" t="str">
        <f t="shared" si="20"/>
        <v>OK</v>
      </c>
      <c r="M143" s="240" t="s">
        <v>336</v>
      </c>
    </row>
    <row r="144" spans="1:13" s="233" customFormat="1" ht="13.5">
      <c r="A144" s="240" t="s">
        <v>661</v>
      </c>
      <c r="B144" s="245" t="s">
        <v>614</v>
      </c>
      <c r="C144" s="245" t="s">
        <v>662</v>
      </c>
      <c r="D144" s="200" t="s">
        <v>605</v>
      </c>
      <c r="E144" s="240"/>
      <c r="F144" s="243" t="str">
        <f t="shared" si="21"/>
        <v>ふ２２</v>
      </c>
      <c r="G144" s="242" t="str">
        <f t="shared" si="23"/>
        <v>土肥祐子</v>
      </c>
      <c r="H144" s="200" t="s">
        <v>605</v>
      </c>
      <c r="I144" s="257" t="s">
        <v>328</v>
      </c>
      <c r="J144" s="255">
        <v>1971</v>
      </c>
      <c r="K144" s="256">
        <f t="shared" si="22"/>
        <v>46</v>
      </c>
      <c r="L144" s="243" t="str">
        <f t="shared" si="20"/>
        <v>OK</v>
      </c>
      <c r="M144" s="240" t="s">
        <v>336</v>
      </c>
    </row>
    <row r="145" spans="1:13" s="233" customFormat="1" ht="13.5">
      <c r="A145" s="240" t="s">
        <v>663</v>
      </c>
      <c r="B145" s="271" t="s">
        <v>664</v>
      </c>
      <c r="C145" s="271" t="s">
        <v>665</v>
      </c>
      <c r="D145" s="200" t="s">
        <v>605</v>
      </c>
      <c r="E145" s="240"/>
      <c r="F145" s="243" t="str">
        <f t="shared" si="21"/>
        <v>ふ２３</v>
      </c>
      <c r="G145" s="242" t="str">
        <f t="shared" si="23"/>
        <v>西村千秋</v>
      </c>
      <c r="H145" s="200" t="s">
        <v>605</v>
      </c>
      <c r="I145" s="257" t="s">
        <v>328</v>
      </c>
      <c r="J145" s="255">
        <v>1960</v>
      </c>
      <c r="K145" s="256">
        <f t="shared" si="22"/>
        <v>57</v>
      </c>
      <c r="L145" s="243" t="str">
        <f t="shared" si="20"/>
        <v>OK</v>
      </c>
      <c r="M145" s="240" t="s">
        <v>666</v>
      </c>
    </row>
    <row r="146" spans="1:13" s="233" customFormat="1" ht="13.5">
      <c r="A146" s="240" t="s">
        <v>667</v>
      </c>
      <c r="B146" s="245" t="s">
        <v>611</v>
      </c>
      <c r="C146" s="245" t="s">
        <v>668</v>
      </c>
      <c r="D146" s="200" t="s">
        <v>605</v>
      </c>
      <c r="E146" s="240"/>
      <c r="F146" s="243" t="str">
        <f t="shared" si="21"/>
        <v>ふ２４</v>
      </c>
      <c r="G146" s="242" t="str">
        <f t="shared" si="23"/>
        <v>津田伸子</v>
      </c>
      <c r="H146" s="200" t="s">
        <v>605</v>
      </c>
      <c r="I146" s="257" t="s">
        <v>328</v>
      </c>
      <c r="J146" s="255">
        <v>1956</v>
      </c>
      <c r="K146" s="256">
        <f t="shared" si="22"/>
        <v>61</v>
      </c>
      <c r="L146" s="243" t="str">
        <f t="shared" si="20"/>
        <v>OK</v>
      </c>
      <c r="M146" s="240" t="s">
        <v>336</v>
      </c>
    </row>
    <row r="147" spans="1:13" s="233" customFormat="1" ht="13.5">
      <c r="A147" s="240" t="s">
        <v>669</v>
      </c>
      <c r="B147" s="245" t="s">
        <v>670</v>
      </c>
      <c r="C147" s="245" t="s">
        <v>671</v>
      </c>
      <c r="D147" s="200" t="s">
        <v>605</v>
      </c>
      <c r="E147" s="240"/>
      <c r="F147" s="240" t="str">
        <f t="shared" si="21"/>
        <v>ふ２５</v>
      </c>
      <c r="G147" s="242" t="str">
        <f t="shared" si="23"/>
        <v>岩崎ひとみ</v>
      </c>
      <c r="H147" s="200" t="s">
        <v>605</v>
      </c>
      <c r="I147" s="257" t="s">
        <v>328</v>
      </c>
      <c r="J147" s="241">
        <v>1976</v>
      </c>
      <c r="K147" s="256">
        <f t="shared" si="22"/>
        <v>41</v>
      </c>
      <c r="L147" s="243" t="str">
        <f t="shared" si="20"/>
        <v>OK</v>
      </c>
      <c r="M147" s="240" t="s">
        <v>304</v>
      </c>
    </row>
    <row r="148" spans="1:13" s="233" customFormat="1" ht="13.5">
      <c r="A148" s="240" t="s">
        <v>672</v>
      </c>
      <c r="B148" s="245" t="s">
        <v>617</v>
      </c>
      <c r="C148" s="245" t="s">
        <v>673</v>
      </c>
      <c r="D148" s="200" t="s">
        <v>605</v>
      </c>
      <c r="E148" s="240" t="s">
        <v>656</v>
      </c>
      <c r="F148" s="243" t="str">
        <f t="shared" si="21"/>
        <v>ふ２６</v>
      </c>
      <c r="G148" s="242" t="str">
        <f t="shared" si="23"/>
        <v>奥内菜々</v>
      </c>
      <c r="H148" s="200" t="s">
        <v>605</v>
      </c>
      <c r="I148" s="257" t="s">
        <v>328</v>
      </c>
      <c r="J148" s="255">
        <v>1999</v>
      </c>
      <c r="K148" s="256">
        <f t="shared" si="22"/>
        <v>18</v>
      </c>
      <c r="L148" s="243" t="str">
        <f t="shared" si="20"/>
        <v>OK</v>
      </c>
      <c r="M148" s="240" t="s">
        <v>336</v>
      </c>
    </row>
    <row r="149" spans="1:13" s="233" customFormat="1" ht="13.5">
      <c r="A149" s="240" t="s">
        <v>674</v>
      </c>
      <c r="B149" s="271" t="s">
        <v>675</v>
      </c>
      <c r="C149" s="271" t="s">
        <v>676</v>
      </c>
      <c r="D149" s="200" t="s">
        <v>605</v>
      </c>
      <c r="E149" s="240"/>
      <c r="F149" s="243" t="str">
        <f t="shared" si="21"/>
        <v>ふ２７</v>
      </c>
      <c r="G149" s="242" t="str">
        <f t="shared" si="23"/>
        <v>志村 桃</v>
      </c>
      <c r="H149" s="200" t="s">
        <v>605</v>
      </c>
      <c r="I149" s="257" t="s">
        <v>328</v>
      </c>
      <c r="J149" s="255">
        <v>1994</v>
      </c>
      <c r="K149" s="256">
        <f t="shared" si="22"/>
        <v>23</v>
      </c>
      <c r="L149" s="243" t="str">
        <f t="shared" si="20"/>
        <v>OK</v>
      </c>
      <c r="M149" s="240" t="s">
        <v>336</v>
      </c>
    </row>
    <row r="150" spans="1:13" s="233" customFormat="1" ht="13.5">
      <c r="A150" s="240" t="s">
        <v>677</v>
      </c>
      <c r="B150" s="245" t="s">
        <v>678</v>
      </c>
      <c r="C150" s="245" t="s">
        <v>679</v>
      </c>
      <c r="D150" s="240" t="s">
        <v>605</v>
      </c>
      <c r="E150" s="240"/>
      <c r="F150" s="243" t="str">
        <f t="shared" si="21"/>
        <v>ふ２８</v>
      </c>
      <c r="G150" s="242" t="s">
        <v>680</v>
      </c>
      <c r="H150" s="200" t="s">
        <v>605</v>
      </c>
      <c r="I150" s="257" t="s">
        <v>328</v>
      </c>
      <c r="J150" s="255">
        <v>1994</v>
      </c>
      <c r="K150" s="256">
        <f t="shared" si="22"/>
        <v>23</v>
      </c>
      <c r="L150" s="243" t="str">
        <f t="shared" si="20"/>
        <v>OK</v>
      </c>
      <c r="M150" s="240" t="s">
        <v>304</v>
      </c>
    </row>
    <row r="151" spans="1:13" s="233" customFormat="1" ht="13.5">
      <c r="A151" s="240" t="s">
        <v>681</v>
      </c>
      <c r="B151" s="245" t="s">
        <v>682</v>
      </c>
      <c r="C151" s="245" t="s">
        <v>683</v>
      </c>
      <c r="D151" s="200" t="s">
        <v>605</v>
      </c>
      <c r="E151" s="240"/>
      <c r="F151" s="243" t="str">
        <f t="shared" si="21"/>
        <v>ふ２９</v>
      </c>
      <c r="G151" s="242" t="str">
        <f>B151&amp;C151</f>
        <v>廣部節恵</v>
      </c>
      <c r="H151" s="200" t="s">
        <v>605</v>
      </c>
      <c r="I151" s="257" t="s">
        <v>328</v>
      </c>
      <c r="J151" s="255">
        <v>1961</v>
      </c>
      <c r="K151" s="256">
        <f t="shared" si="22"/>
        <v>56</v>
      </c>
      <c r="L151" s="243" t="str">
        <f t="shared" si="20"/>
        <v>OK</v>
      </c>
      <c r="M151" s="240" t="s">
        <v>304</v>
      </c>
    </row>
    <row r="152" spans="1:13" s="233" customFormat="1" ht="13.5">
      <c r="A152" s="240" t="s">
        <v>684</v>
      </c>
      <c r="B152" s="245" t="s">
        <v>685</v>
      </c>
      <c r="C152" s="245" t="s">
        <v>686</v>
      </c>
      <c r="D152" s="240" t="s">
        <v>605</v>
      </c>
      <c r="E152" s="240"/>
      <c r="F152" s="240" t="str">
        <f t="shared" si="21"/>
        <v>ふ３０</v>
      </c>
      <c r="G152" s="242" t="str">
        <f>B152&amp;C152</f>
        <v>吉岡京子</v>
      </c>
      <c r="H152" s="200" t="s">
        <v>605</v>
      </c>
      <c r="I152" s="257" t="s">
        <v>328</v>
      </c>
      <c r="J152" s="241">
        <v>1959</v>
      </c>
      <c r="K152" s="256">
        <f t="shared" si="22"/>
        <v>58</v>
      </c>
      <c r="L152" s="243" t="str">
        <f t="shared" si="20"/>
        <v>OK</v>
      </c>
      <c r="M152" s="240" t="s">
        <v>687</v>
      </c>
    </row>
    <row r="153" spans="1:13" s="233" customFormat="1" ht="13.5">
      <c r="A153" s="240"/>
      <c r="B153" s="245"/>
      <c r="C153" s="245"/>
      <c r="D153" s="240"/>
      <c r="E153" s="240"/>
      <c r="F153" s="243"/>
      <c r="G153" s="242"/>
      <c r="H153" s="200"/>
      <c r="I153" s="257"/>
      <c r="J153" s="255"/>
      <c r="K153" s="256"/>
      <c r="L153" s="243">
        <f>IF(G153="","",IF(COUNTIF($F$1:$F$57,G153)&gt;1,"2重登録","OK"))</f>
      </c>
      <c r="M153" s="240"/>
    </row>
    <row r="154" spans="1:13" s="233" customFormat="1" ht="13.5">
      <c r="A154" s="240"/>
      <c r="B154" s="245"/>
      <c r="C154" s="245"/>
      <c r="D154" s="240"/>
      <c r="E154" s="240"/>
      <c r="F154" s="243"/>
      <c r="G154" s="245"/>
      <c r="H154" s="200"/>
      <c r="I154" s="257"/>
      <c r="J154" s="255"/>
      <c r="K154" s="256"/>
      <c r="L154" s="243">
        <f aca="true" t="shared" si="24" ref="L154:L175">IF(G154="","",IF(COUNTIF($G$20:$G$533,G154)&gt;1,"2重登録","OK"))</f>
      </c>
      <c r="M154" s="240"/>
    </row>
    <row r="155" spans="1:13" s="233" customFormat="1" ht="13.5">
      <c r="A155" s="240"/>
      <c r="B155" s="245"/>
      <c r="C155" s="245"/>
      <c r="D155" s="200"/>
      <c r="E155" s="240"/>
      <c r="F155" s="243"/>
      <c r="G155" s="245"/>
      <c r="H155" s="200"/>
      <c r="I155" s="257"/>
      <c r="J155" s="255"/>
      <c r="K155" s="256"/>
      <c r="L155" s="243">
        <f t="shared" si="24"/>
      </c>
      <c r="M155" s="240"/>
    </row>
    <row r="156" spans="1:13" s="233" customFormat="1" ht="13.5">
      <c r="A156" s="240"/>
      <c r="B156" s="245"/>
      <c r="C156" s="245"/>
      <c r="D156" s="200"/>
      <c r="E156" s="240"/>
      <c r="F156" s="243"/>
      <c r="G156" s="245"/>
      <c r="H156" s="200"/>
      <c r="I156" s="257"/>
      <c r="J156" s="255"/>
      <c r="K156" s="256"/>
      <c r="L156" s="243">
        <f t="shared" si="24"/>
      </c>
      <c r="M156" s="240"/>
    </row>
    <row r="157" spans="1:13" s="233" customFormat="1" ht="13.5">
      <c r="A157" s="240"/>
      <c r="B157" s="245"/>
      <c r="C157" s="245"/>
      <c r="D157" s="200"/>
      <c r="E157" s="240"/>
      <c r="F157" s="240"/>
      <c r="G157" s="245"/>
      <c r="H157" s="200"/>
      <c r="I157" s="257"/>
      <c r="J157" s="241"/>
      <c r="K157" s="256"/>
      <c r="L157" s="243">
        <f t="shared" si="24"/>
      </c>
      <c r="M157" s="240"/>
    </row>
    <row r="158" spans="1:13" s="233" customFormat="1" ht="13.5">
      <c r="A158" s="240"/>
      <c r="B158" s="245"/>
      <c r="C158" s="245"/>
      <c r="D158" s="200"/>
      <c r="E158" s="240"/>
      <c r="F158" s="243"/>
      <c r="G158" s="245"/>
      <c r="H158" s="200"/>
      <c r="I158" s="257"/>
      <c r="J158" s="255"/>
      <c r="K158" s="256"/>
      <c r="L158" s="243">
        <f t="shared" si="24"/>
      </c>
      <c r="M158" s="240"/>
    </row>
    <row r="159" spans="1:13" s="233" customFormat="1" ht="13.5">
      <c r="A159" s="240"/>
      <c r="B159" s="271"/>
      <c r="C159" s="271"/>
      <c r="D159" s="200"/>
      <c r="E159" s="240"/>
      <c r="F159" s="243"/>
      <c r="G159" s="245"/>
      <c r="H159" s="200"/>
      <c r="I159" s="257"/>
      <c r="J159" s="255"/>
      <c r="K159" s="256"/>
      <c r="L159" s="243">
        <f t="shared" si="24"/>
      </c>
      <c r="M159" s="240"/>
    </row>
    <row r="160" spans="1:13" s="233" customFormat="1" ht="13.5">
      <c r="A160" s="240"/>
      <c r="B160" s="245"/>
      <c r="C160" s="245"/>
      <c r="D160" s="200"/>
      <c r="E160" s="240"/>
      <c r="F160" s="243"/>
      <c r="G160" s="245"/>
      <c r="H160" s="200"/>
      <c r="I160" s="257"/>
      <c r="J160" s="255"/>
      <c r="K160" s="256"/>
      <c r="L160" s="243">
        <f t="shared" si="24"/>
      </c>
      <c r="M160" s="240"/>
    </row>
    <row r="161" spans="1:13" s="233" customFormat="1" ht="13.5">
      <c r="A161" s="240"/>
      <c r="B161" s="245"/>
      <c r="C161" s="245"/>
      <c r="D161" s="240"/>
      <c r="E161" s="240"/>
      <c r="F161" s="243"/>
      <c r="G161" s="245"/>
      <c r="H161" s="200"/>
      <c r="I161" s="257"/>
      <c r="J161" s="255"/>
      <c r="K161" s="256"/>
      <c r="L161" s="243">
        <f t="shared" si="24"/>
      </c>
      <c r="M161" s="240"/>
    </row>
    <row r="162" spans="1:13" s="233" customFormat="1" ht="13.5">
      <c r="A162" s="240"/>
      <c r="B162" s="245"/>
      <c r="C162" s="245"/>
      <c r="D162" s="240"/>
      <c r="E162" s="240"/>
      <c r="F162" s="240"/>
      <c r="G162" s="245"/>
      <c r="H162" s="200"/>
      <c r="I162" s="257"/>
      <c r="J162" s="241"/>
      <c r="K162" s="256"/>
      <c r="L162" s="243">
        <f t="shared" si="24"/>
      </c>
      <c r="M162" s="240"/>
    </row>
    <row r="163" spans="1:13" s="233" customFormat="1" ht="13.5">
      <c r="A163" s="240"/>
      <c r="B163" s="245"/>
      <c r="C163" s="245"/>
      <c r="D163" s="240"/>
      <c r="E163" s="240"/>
      <c r="F163" s="240"/>
      <c r="G163" s="240"/>
      <c r="H163" s="200"/>
      <c r="I163" s="244"/>
      <c r="J163" s="241"/>
      <c r="K163" s="256"/>
      <c r="L163" s="243">
        <f t="shared" si="24"/>
      </c>
      <c r="M163" s="240"/>
    </row>
    <row r="164" spans="1:13" s="233" customFormat="1" ht="13.5">
      <c r="A164" s="240"/>
      <c r="B164" s="245"/>
      <c r="C164" s="245"/>
      <c r="D164" s="240"/>
      <c r="E164" s="240"/>
      <c r="F164" s="240"/>
      <c r="G164" s="240"/>
      <c r="H164" s="200"/>
      <c r="I164" s="244"/>
      <c r="J164" s="241"/>
      <c r="K164" s="256"/>
      <c r="L164" s="243">
        <f t="shared" si="24"/>
      </c>
      <c r="M164" s="240"/>
    </row>
    <row r="165" spans="1:13" s="233" customFormat="1" ht="13.5">
      <c r="A165" s="240"/>
      <c r="B165" s="245"/>
      <c r="C165" s="245"/>
      <c r="D165" s="240"/>
      <c r="E165" s="240"/>
      <c r="F165" s="240"/>
      <c r="G165" s="240"/>
      <c r="H165" s="200"/>
      <c r="I165" s="244"/>
      <c r="J165" s="241"/>
      <c r="K165" s="256"/>
      <c r="L165" s="243">
        <f t="shared" si="24"/>
      </c>
      <c r="M165" s="240"/>
    </row>
    <row r="166" spans="1:13" s="233" customFormat="1" ht="13.5">
      <c r="A166" s="240"/>
      <c r="B166" s="245"/>
      <c r="C166" s="245"/>
      <c r="D166" s="240"/>
      <c r="E166" s="240"/>
      <c r="F166" s="240"/>
      <c r="G166" s="240"/>
      <c r="H166" s="200"/>
      <c r="I166" s="244"/>
      <c r="J166" s="241"/>
      <c r="K166" s="256"/>
      <c r="L166" s="243">
        <f t="shared" si="24"/>
      </c>
      <c r="M166" s="240"/>
    </row>
    <row r="167" spans="1:13" s="233" customFormat="1" ht="13.5">
      <c r="A167" s="240"/>
      <c r="B167" s="245"/>
      <c r="C167" s="245"/>
      <c r="D167" s="240"/>
      <c r="E167" s="240"/>
      <c r="F167" s="240"/>
      <c r="G167" s="240"/>
      <c r="H167" s="200"/>
      <c r="I167" s="244"/>
      <c r="J167" s="241"/>
      <c r="K167" s="256"/>
      <c r="L167" s="243">
        <f t="shared" si="24"/>
      </c>
      <c r="M167" s="240"/>
    </row>
    <row r="168" spans="1:13" s="233" customFormat="1" ht="13.5">
      <c r="A168" s="240"/>
      <c r="B168" s="245"/>
      <c r="C168" s="245"/>
      <c r="D168" s="240"/>
      <c r="E168" s="240"/>
      <c r="F168" s="240"/>
      <c r="G168" s="240"/>
      <c r="H168" s="200"/>
      <c r="I168" s="244"/>
      <c r="J168" s="241"/>
      <c r="K168" s="256"/>
      <c r="L168" s="243">
        <f t="shared" si="24"/>
      </c>
      <c r="M168" s="240"/>
    </row>
    <row r="169" spans="1:13" s="233" customFormat="1" ht="13.5">
      <c r="A169" s="240"/>
      <c r="B169" s="245"/>
      <c r="C169" s="245"/>
      <c r="D169" s="240"/>
      <c r="E169" s="240"/>
      <c r="F169" s="240"/>
      <c r="G169" s="240"/>
      <c r="H169" s="200"/>
      <c r="I169" s="244"/>
      <c r="J169" s="241"/>
      <c r="K169" s="256"/>
      <c r="L169" s="243">
        <f t="shared" si="24"/>
      </c>
      <c r="M169" s="240"/>
    </row>
    <row r="170" spans="1:13" s="233" customFormat="1" ht="13.5">
      <c r="A170" s="240"/>
      <c r="B170" s="245"/>
      <c r="C170" s="245"/>
      <c r="D170" s="240"/>
      <c r="E170" s="240"/>
      <c r="F170" s="240"/>
      <c r="G170" s="240"/>
      <c r="H170" s="200"/>
      <c r="I170" s="244"/>
      <c r="J170" s="241"/>
      <c r="K170" s="256"/>
      <c r="L170" s="243">
        <f t="shared" si="24"/>
      </c>
      <c r="M170" s="240"/>
    </row>
    <row r="171" spans="1:13" s="233" customFormat="1" ht="13.5">
      <c r="A171" s="240"/>
      <c r="B171" s="245"/>
      <c r="C171" s="245"/>
      <c r="D171" s="240"/>
      <c r="E171" s="240"/>
      <c r="F171" s="240"/>
      <c r="G171" s="240"/>
      <c r="H171" s="200"/>
      <c r="I171" s="244"/>
      <c r="J171" s="241"/>
      <c r="K171" s="256"/>
      <c r="L171" s="243">
        <f t="shared" si="24"/>
      </c>
      <c r="M171" s="240"/>
    </row>
    <row r="172" spans="1:13" s="233" customFormat="1" ht="13.5">
      <c r="A172" s="240"/>
      <c r="B172" s="245"/>
      <c r="C172" s="245"/>
      <c r="D172" s="240"/>
      <c r="E172" s="240"/>
      <c r="F172" s="240"/>
      <c r="G172" s="240"/>
      <c r="H172" s="200"/>
      <c r="I172" s="244"/>
      <c r="J172" s="241"/>
      <c r="K172" s="256"/>
      <c r="L172" s="243">
        <f t="shared" si="24"/>
      </c>
      <c r="M172" s="240"/>
    </row>
    <row r="173" spans="1:13" s="233" customFormat="1" ht="13.5">
      <c r="A173" s="240"/>
      <c r="B173" s="245"/>
      <c r="C173" s="245"/>
      <c r="D173" s="240"/>
      <c r="E173" s="240"/>
      <c r="F173" s="240"/>
      <c r="G173" s="240"/>
      <c r="H173" s="200"/>
      <c r="I173" s="244"/>
      <c r="J173" s="241"/>
      <c r="K173" s="256"/>
      <c r="L173" s="243">
        <f t="shared" si="24"/>
      </c>
      <c r="M173" s="240"/>
    </row>
    <row r="174" spans="1:13" s="233" customFormat="1" ht="13.5">
      <c r="A174" s="240"/>
      <c r="B174" s="245"/>
      <c r="C174" s="245"/>
      <c r="D174" s="240"/>
      <c r="E174" s="240"/>
      <c r="F174" s="240"/>
      <c r="G174" s="240"/>
      <c r="H174" s="200"/>
      <c r="I174" s="244"/>
      <c r="J174" s="241"/>
      <c r="K174" s="256"/>
      <c r="L174" s="243">
        <f t="shared" si="24"/>
      </c>
      <c r="M174" s="240"/>
    </row>
    <row r="175" spans="1:13" s="233" customFormat="1" ht="13.5">
      <c r="A175" s="240"/>
      <c r="B175" s="245"/>
      <c r="C175" s="245"/>
      <c r="D175" s="240"/>
      <c r="E175" s="240"/>
      <c r="F175" s="240"/>
      <c r="G175" s="240"/>
      <c r="H175" s="200"/>
      <c r="I175" s="244"/>
      <c r="J175" s="241"/>
      <c r="K175" s="256"/>
      <c r="L175" s="243">
        <f t="shared" si="24"/>
      </c>
      <c r="M175" s="240"/>
    </row>
    <row r="176" spans="1:13" s="230" customFormat="1" ht="13.5">
      <c r="A176" s="240" t="s">
        <v>688</v>
      </c>
      <c r="B176" s="242" t="s">
        <v>550</v>
      </c>
      <c r="C176" s="242" t="s">
        <v>689</v>
      </c>
      <c r="D176" s="273" t="s">
        <v>690</v>
      </c>
      <c r="E176" s="240"/>
      <c r="F176" s="243" t="str">
        <f>A176</f>
        <v>ぐ０１</v>
      </c>
      <c r="G176" s="240" t="str">
        <f>B176&amp;C176</f>
        <v>浅田恵亮</v>
      </c>
      <c r="H176" s="274" t="s">
        <v>691</v>
      </c>
      <c r="I176" s="274" t="s">
        <v>303</v>
      </c>
      <c r="J176" s="255">
        <v>1987</v>
      </c>
      <c r="K176" s="256">
        <f>IF(J176="","",(2017-J176))</f>
        <v>30</v>
      </c>
      <c r="L176" s="243" t="str">
        <f aca="true" t="shared" si="25" ref="L176:L225">IF(G176="","",IF(COUNTIF($G$1:$G$20,G176)&gt;1,"2重登録","OK"))</f>
        <v>OK</v>
      </c>
      <c r="M176" s="233" t="s">
        <v>308</v>
      </c>
    </row>
    <row r="177" spans="1:13" s="230" customFormat="1" ht="13.5">
      <c r="A177" s="240" t="s">
        <v>692</v>
      </c>
      <c r="B177" s="242" t="s">
        <v>693</v>
      </c>
      <c r="C177" s="242" t="s">
        <v>694</v>
      </c>
      <c r="D177" s="273" t="s">
        <v>690</v>
      </c>
      <c r="E177" s="240"/>
      <c r="F177" s="243" t="str">
        <f aca="true" t="shared" si="26" ref="F177:F225">A177</f>
        <v>ぐ０２</v>
      </c>
      <c r="G177" s="240" t="str">
        <f aca="true" t="shared" si="27" ref="G177:G225">B177&amp;C177</f>
        <v>石橋和基</v>
      </c>
      <c r="H177" s="274" t="s">
        <v>691</v>
      </c>
      <c r="I177" s="274" t="s">
        <v>303</v>
      </c>
      <c r="J177" s="255">
        <v>1985</v>
      </c>
      <c r="K177" s="256">
        <f aca="true" t="shared" si="28" ref="K177:K225">IF(J177="","",(2017-J177))</f>
        <v>32</v>
      </c>
      <c r="L177" s="243" t="str">
        <f t="shared" si="25"/>
        <v>OK</v>
      </c>
      <c r="M177" s="233" t="s">
        <v>336</v>
      </c>
    </row>
    <row r="178" spans="1:13" s="230" customFormat="1" ht="13.5">
      <c r="A178" s="240" t="s">
        <v>695</v>
      </c>
      <c r="B178" s="275" t="s">
        <v>696</v>
      </c>
      <c r="C178" s="242" t="s">
        <v>697</v>
      </c>
      <c r="D178" s="273" t="s">
        <v>690</v>
      </c>
      <c r="E178" s="240"/>
      <c r="F178" s="243" t="str">
        <f t="shared" si="26"/>
        <v>ぐ０３</v>
      </c>
      <c r="G178" s="240" t="str">
        <f t="shared" si="27"/>
        <v>井ノ口弘祐</v>
      </c>
      <c r="H178" s="274" t="s">
        <v>691</v>
      </c>
      <c r="I178" s="274" t="s">
        <v>303</v>
      </c>
      <c r="J178" s="255">
        <v>1986</v>
      </c>
      <c r="K178" s="256">
        <f t="shared" si="28"/>
        <v>31</v>
      </c>
      <c r="L178" s="243" t="str">
        <f t="shared" si="25"/>
        <v>OK</v>
      </c>
      <c r="M178" s="250" t="s">
        <v>431</v>
      </c>
    </row>
    <row r="179" spans="1:13" s="230" customFormat="1" ht="13.5">
      <c r="A179" s="240" t="s">
        <v>698</v>
      </c>
      <c r="B179" s="275" t="s">
        <v>696</v>
      </c>
      <c r="C179" s="276" t="s">
        <v>699</v>
      </c>
      <c r="D179" s="273" t="s">
        <v>690</v>
      </c>
      <c r="F179" s="243" t="str">
        <f t="shared" si="26"/>
        <v>ぐ０４</v>
      </c>
      <c r="G179" s="240" t="str">
        <f t="shared" si="27"/>
        <v>井ノ口幹也</v>
      </c>
      <c r="H179" s="274" t="s">
        <v>691</v>
      </c>
      <c r="I179" s="274" t="s">
        <v>303</v>
      </c>
      <c r="J179" s="255">
        <v>1990</v>
      </c>
      <c r="K179" s="256">
        <f t="shared" si="28"/>
        <v>27</v>
      </c>
      <c r="L179" s="243" t="str">
        <f t="shared" si="25"/>
        <v>OK</v>
      </c>
      <c r="M179" s="250" t="s">
        <v>431</v>
      </c>
    </row>
    <row r="180" spans="1:13" s="230" customFormat="1" ht="13.5" customHeight="1">
      <c r="A180" s="240" t="s">
        <v>700</v>
      </c>
      <c r="B180" s="242" t="s">
        <v>701</v>
      </c>
      <c r="C180" s="242" t="s">
        <v>702</v>
      </c>
      <c r="D180" s="273" t="s">
        <v>690</v>
      </c>
      <c r="E180" s="240"/>
      <c r="F180" s="243" t="str">
        <f t="shared" si="26"/>
        <v>ぐ０５</v>
      </c>
      <c r="G180" s="240" t="str">
        <f t="shared" si="27"/>
        <v>梅本彬充</v>
      </c>
      <c r="H180" s="274" t="s">
        <v>691</v>
      </c>
      <c r="I180" s="274" t="s">
        <v>303</v>
      </c>
      <c r="J180" s="255">
        <v>1986</v>
      </c>
      <c r="K180" s="256">
        <f t="shared" si="28"/>
        <v>31</v>
      </c>
      <c r="L180" s="243" t="str">
        <f t="shared" si="25"/>
        <v>OK</v>
      </c>
      <c r="M180" s="233" t="s">
        <v>336</v>
      </c>
    </row>
    <row r="181" spans="1:13" s="230" customFormat="1" ht="13.5" customHeight="1">
      <c r="A181" s="240" t="s">
        <v>703</v>
      </c>
      <c r="B181" s="242" t="s">
        <v>704</v>
      </c>
      <c r="C181" s="242" t="s">
        <v>705</v>
      </c>
      <c r="D181" s="273" t="s">
        <v>690</v>
      </c>
      <c r="E181" s="240"/>
      <c r="F181" s="243" t="str">
        <f t="shared" si="26"/>
        <v>ぐ０６</v>
      </c>
      <c r="G181" s="240" t="str">
        <f t="shared" si="27"/>
        <v>浦崎康平</v>
      </c>
      <c r="H181" s="274" t="s">
        <v>691</v>
      </c>
      <c r="I181" s="274" t="s">
        <v>303</v>
      </c>
      <c r="J181" s="255">
        <v>1991</v>
      </c>
      <c r="K181" s="256">
        <f t="shared" si="28"/>
        <v>26</v>
      </c>
      <c r="L181" s="243" t="str">
        <f t="shared" si="25"/>
        <v>OK</v>
      </c>
      <c r="M181" s="233" t="s">
        <v>304</v>
      </c>
    </row>
    <row r="182" spans="1:13" s="230" customFormat="1" ht="13.5">
      <c r="A182" s="240" t="s">
        <v>706</v>
      </c>
      <c r="B182" s="277" t="s">
        <v>707</v>
      </c>
      <c r="C182" s="242" t="s">
        <v>708</v>
      </c>
      <c r="D182" s="273" t="s">
        <v>690</v>
      </c>
      <c r="F182" s="243" t="str">
        <f t="shared" si="26"/>
        <v>ぐ０７</v>
      </c>
      <c r="G182" s="240" t="str">
        <f t="shared" si="27"/>
        <v>岡　仁史</v>
      </c>
      <c r="H182" s="274" t="s">
        <v>691</v>
      </c>
      <c r="I182" s="274" t="s">
        <v>303</v>
      </c>
      <c r="J182" s="255">
        <v>1971</v>
      </c>
      <c r="K182" s="256">
        <f t="shared" si="28"/>
        <v>46</v>
      </c>
      <c r="L182" s="243" t="str">
        <f t="shared" si="25"/>
        <v>OK</v>
      </c>
      <c r="M182" s="233" t="s">
        <v>308</v>
      </c>
    </row>
    <row r="183" spans="1:13" s="230" customFormat="1" ht="13.5">
      <c r="A183" s="240" t="s">
        <v>709</v>
      </c>
      <c r="B183" s="277" t="s">
        <v>710</v>
      </c>
      <c r="C183" s="242" t="s">
        <v>711</v>
      </c>
      <c r="D183" s="273" t="s">
        <v>690</v>
      </c>
      <c r="F183" s="243" t="str">
        <f t="shared" si="26"/>
        <v>ぐ０８</v>
      </c>
      <c r="G183" s="240" t="str">
        <f t="shared" si="27"/>
        <v>岡田真樹</v>
      </c>
      <c r="H183" s="274" t="s">
        <v>691</v>
      </c>
      <c r="I183" s="274" t="s">
        <v>303</v>
      </c>
      <c r="J183" s="255">
        <v>1981</v>
      </c>
      <c r="K183" s="256">
        <f t="shared" si="28"/>
        <v>36</v>
      </c>
      <c r="L183" s="243" t="str">
        <f t="shared" si="25"/>
        <v>OK</v>
      </c>
      <c r="M183" s="233" t="s">
        <v>308</v>
      </c>
    </row>
    <row r="184" spans="1:13" s="230" customFormat="1" ht="13.5">
      <c r="A184" s="240" t="s">
        <v>712</v>
      </c>
      <c r="B184" s="277" t="s">
        <v>713</v>
      </c>
      <c r="C184" s="242" t="s">
        <v>714</v>
      </c>
      <c r="D184" s="273" t="s">
        <v>690</v>
      </c>
      <c r="E184" s="240"/>
      <c r="F184" s="243" t="str">
        <f t="shared" si="26"/>
        <v>ぐ０９</v>
      </c>
      <c r="G184" s="240" t="str">
        <f t="shared" si="27"/>
        <v>奥村隆広</v>
      </c>
      <c r="H184" s="274" t="s">
        <v>691</v>
      </c>
      <c r="I184" s="274" t="s">
        <v>303</v>
      </c>
      <c r="J184" s="255">
        <v>1976</v>
      </c>
      <c r="K184" s="256">
        <f t="shared" si="28"/>
        <v>41</v>
      </c>
      <c r="L184" s="243" t="str">
        <f t="shared" si="25"/>
        <v>OK</v>
      </c>
      <c r="M184" s="233" t="s">
        <v>715</v>
      </c>
    </row>
    <row r="185" spans="1:13" s="230" customFormat="1" ht="13.5" customHeight="1">
      <c r="A185" s="240" t="s">
        <v>716</v>
      </c>
      <c r="B185" s="242" t="s">
        <v>717</v>
      </c>
      <c r="C185" s="242" t="s">
        <v>718</v>
      </c>
      <c r="D185" s="273" t="s">
        <v>690</v>
      </c>
      <c r="E185" s="240"/>
      <c r="F185" s="243" t="str">
        <f t="shared" si="26"/>
        <v>ぐ１０</v>
      </c>
      <c r="G185" s="240" t="str">
        <f t="shared" si="27"/>
        <v>鍵谷浩太</v>
      </c>
      <c r="H185" s="274" t="s">
        <v>691</v>
      </c>
      <c r="I185" s="274" t="s">
        <v>303</v>
      </c>
      <c r="J185" s="255">
        <v>1992</v>
      </c>
      <c r="K185" s="256">
        <f t="shared" si="28"/>
        <v>25</v>
      </c>
      <c r="L185" s="243" t="str">
        <f t="shared" si="25"/>
        <v>OK</v>
      </c>
      <c r="M185" s="233" t="str">
        <f>M181</f>
        <v>彦根市</v>
      </c>
    </row>
    <row r="186" spans="1:13" s="230" customFormat="1" ht="13.5" customHeight="1">
      <c r="A186" s="240" t="s">
        <v>719</v>
      </c>
      <c r="B186" s="242" t="s">
        <v>720</v>
      </c>
      <c r="C186" s="242" t="s">
        <v>721</v>
      </c>
      <c r="D186" s="273" t="s">
        <v>690</v>
      </c>
      <c r="E186" s="240"/>
      <c r="F186" s="243" t="str">
        <f t="shared" si="26"/>
        <v>ぐ１１</v>
      </c>
      <c r="G186" s="240" t="str">
        <f t="shared" si="27"/>
        <v>金武寿憲</v>
      </c>
      <c r="H186" s="274" t="s">
        <v>691</v>
      </c>
      <c r="I186" s="274" t="s">
        <v>303</v>
      </c>
      <c r="J186" s="255">
        <v>1990</v>
      </c>
      <c r="K186" s="256">
        <f t="shared" si="28"/>
        <v>27</v>
      </c>
      <c r="L186" s="243" t="str">
        <f t="shared" si="25"/>
        <v>OK</v>
      </c>
      <c r="M186" s="233" t="s">
        <v>722</v>
      </c>
    </row>
    <row r="187" spans="1:13" s="230" customFormat="1" ht="13.5" customHeight="1">
      <c r="A187" s="240" t="s">
        <v>723</v>
      </c>
      <c r="B187" s="242" t="s">
        <v>724</v>
      </c>
      <c r="C187" s="242" t="s">
        <v>725</v>
      </c>
      <c r="D187" s="273" t="s">
        <v>690</v>
      </c>
      <c r="E187" s="240"/>
      <c r="F187" s="243" t="str">
        <f t="shared" si="26"/>
        <v>ぐ１２</v>
      </c>
      <c r="G187" s="240" t="str">
        <f t="shared" si="27"/>
        <v>岸本美敬</v>
      </c>
      <c r="H187" s="274" t="s">
        <v>691</v>
      </c>
      <c r="I187" s="274" t="s">
        <v>303</v>
      </c>
      <c r="J187" s="255">
        <v>1989</v>
      </c>
      <c r="K187" s="256">
        <f t="shared" si="28"/>
        <v>28</v>
      </c>
      <c r="L187" s="243" t="str">
        <f t="shared" si="25"/>
        <v>OK</v>
      </c>
      <c r="M187" s="250" t="s">
        <v>431</v>
      </c>
    </row>
    <row r="188" spans="1:13" s="230" customFormat="1" ht="13.5">
      <c r="A188" s="240" t="s">
        <v>726</v>
      </c>
      <c r="B188" s="242" t="s">
        <v>727</v>
      </c>
      <c r="C188" s="242" t="s">
        <v>728</v>
      </c>
      <c r="D188" s="273" t="s">
        <v>690</v>
      </c>
      <c r="E188" s="240"/>
      <c r="F188" s="243" t="str">
        <f t="shared" si="26"/>
        <v>ぐ１３</v>
      </c>
      <c r="G188" s="240" t="str">
        <f t="shared" si="27"/>
        <v>北野照幸</v>
      </c>
      <c r="H188" s="274" t="s">
        <v>691</v>
      </c>
      <c r="I188" s="274" t="s">
        <v>303</v>
      </c>
      <c r="J188" s="255">
        <v>1984</v>
      </c>
      <c r="K188" s="256">
        <f t="shared" si="28"/>
        <v>33</v>
      </c>
      <c r="L188" s="243" t="str">
        <f t="shared" si="25"/>
        <v>OK</v>
      </c>
      <c r="M188" s="233" t="str">
        <f>M182</f>
        <v>草津市</v>
      </c>
    </row>
    <row r="189" spans="1:13" s="230" customFormat="1" ht="13.5">
      <c r="A189" s="240" t="s">
        <v>729</v>
      </c>
      <c r="B189" s="242" t="s">
        <v>730</v>
      </c>
      <c r="C189" s="242" t="s">
        <v>731</v>
      </c>
      <c r="D189" s="273" t="s">
        <v>690</v>
      </c>
      <c r="E189" s="240"/>
      <c r="F189" s="243" t="str">
        <f t="shared" si="26"/>
        <v>ぐ１４</v>
      </c>
      <c r="G189" s="240" t="str">
        <f t="shared" si="27"/>
        <v>北村　健</v>
      </c>
      <c r="H189" s="274" t="s">
        <v>691</v>
      </c>
      <c r="I189" s="274" t="s">
        <v>303</v>
      </c>
      <c r="J189" s="255">
        <v>1987</v>
      </c>
      <c r="K189" s="256">
        <f t="shared" si="28"/>
        <v>30</v>
      </c>
      <c r="L189" s="243" t="str">
        <f t="shared" si="25"/>
        <v>OK</v>
      </c>
      <c r="M189" s="235" t="s">
        <v>715</v>
      </c>
    </row>
    <row r="190" spans="1:13" s="230" customFormat="1" ht="13.5">
      <c r="A190" s="240" t="s">
        <v>732</v>
      </c>
      <c r="B190" s="242" t="s">
        <v>733</v>
      </c>
      <c r="C190" s="242" t="s">
        <v>734</v>
      </c>
      <c r="D190" s="273" t="s">
        <v>690</v>
      </c>
      <c r="E190" s="240"/>
      <c r="F190" s="243" t="str">
        <f t="shared" si="26"/>
        <v>ぐ１５</v>
      </c>
      <c r="G190" s="240" t="str">
        <f t="shared" si="27"/>
        <v>倉本亮太</v>
      </c>
      <c r="H190" s="274" t="s">
        <v>691</v>
      </c>
      <c r="I190" s="274" t="s">
        <v>303</v>
      </c>
      <c r="J190" s="255">
        <v>1989</v>
      </c>
      <c r="K190" s="256">
        <f t="shared" si="28"/>
        <v>28</v>
      </c>
      <c r="L190" s="243" t="str">
        <f t="shared" si="25"/>
        <v>OK</v>
      </c>
      <c r="M190" s="235" t="s">
        <v>496</v>
      </c>
    </row>
    <row r="191" spans="1:13" s="230" customFormat="1" ht="13.5">
      <c r="A191" s="240" t="s">
        <v>735</v>
      </c>
      <c r="B191" s="242" t="s">
        <v>736</v>
      </c>
      <c r="C191" s="242" t="s">
        <v>737</v>
      </c>
      <c r="D191" s="273" t="s">
        <v>690</v>
      </c>
      <c r="E191" s="240"/>
      <c r="F191" s="243" t="str">
        <f t="shared" si="26"/>
        <v>ぐ１６</v>
      </c>
      <c r="G191" s="240" t="str">
        <f t="shared" si="27"/>
        <v>坪田英樹</v>
      </c>
      <c r="H191" s="274" t="s">
        <v>691</v>
      </c>
      <c r="I191" s="274" t="s">
        <v>303</v>
      </c>
      <c r="J191" s="255">
        <v>1988</v>
      </c>
      <c r="K191" s="256">
        <f t="shared" si="28"/>
        <v>29</v>
      </c>
      <c r="L191" s="243" t="str">
        <f t="shared" si="25"/>
        <v>OK</v>
      </c>
      <c r="M191" s="233" t="str">
        <f>M181</f>
        <v>彦根市</v>
      </c>
    </row>
    <row r="192" spans="1:13" s="230" customFormat="1" ht="13.5">
      <c r="A192" s="240" t="s">
        <v>738</v>
      </c>
      <c r="B192" s="242" t="s">
        <v>739</v>
      </c>
      <c r="C192" s="242" t="s">
        <v>740</v>
      </c>
      <c r="D192" s="273" t="s">
        <v>690</v>
      </c>
      <c r="E192" s="240"/>
      <c r="F192" s="243" t="str">
        <f t="shared" si="26"/>
        <v>ぐ１７</v>
      </c>
      <c r="G192" s="240" t="str">
        <f t="shared" si="27"/>
        <v>遠池建介</v>
      </c>
      <c r="H192" s="274" t="s">
        <v>691</v>
      </c>
      <c r="I192" s="274" t="s">
        <v>303</v>
      </c>
      <c r="J192" s="255">
        <v>1982</v>
      </c>
      <c r="K192" s="256">
        <f t="shared" si="28"/>
        <v>35</v>
      </c>
      <c r="L192" s="243" t="str">
        <f t="shared" si="25"/>
        <v>OK</v>
      </c>
      <c r="M192" s="233" t="s">
        <v>408</v>
      </c>
    </row>
    <row r="193" spans="1:13" ht="13.5" customHeight="1">
      <c r="A193" s="240" t="s">
        <v>741</v>
      </c>
      <c r="B193" s="240" t="s">
        <v>742</v>
      </c>
      <c r="C193" s="240" t="s">
        <v>743</v>
      </c>
      <c r="D193" s="273" t="s">
        <v>690</v>
      </c>
      <c r="F193" s="243" t="str">
        <f t="shared" si="26"/>
        <v>ぐ１８</v>
      </c>
      <c r="G193" s="240" t="str">
        <f t="shared" si="27"/>
        <v>西原達也</v>
      </c>
      <c r="H193" s="274" t="s">
        <v>691</v>
      </c>
      <c r="I193" s="274" t="s">
        <v>303</v>
      </c>
      <c r="J193" s="255">
        <v>1978</v>
      </c>
      <c r="K193" s="256">
        <f t="shared" si="28"/>
        <v>39</v>
      </c>
      <c r="L193" s="240" t="str">
        <f t="shared" si="25"/>
        <v>OK</v>
      </c>
      <c r="M193" s="242" t="s">
        <v>744</v>
      </c>
    </row>
    <row r="194" spans="1:13" s="230" customFormat="1" ht="13.5">
      <c r="A194" s="240" t="s">
        <v>745</v>
      </c>
      <c r="B194" s="277" t="s">
        <v>746</v>
      </c>
      <c r="C194" s="242" t="s">
        <v>747</v>
      </c>
      <c r="D194" s="273" t="s">
        <v>690</v>
      </c>
      <c r="E194" s="240"/>
      <c r="F194" s="243" t="str">
        <f t="shared" si="26"/>
        <v>ぐ１９</v>
      </c>
      <c r="G194" s="240" t="str">
        <f t="shared" si="27"/>
        <v>長谷川俊二</v>
      </c>
      <c r="H194" s="274" t="s">
        <v>691</v>
      </c>
      <c r="I194" s="274" t="s">
        <v>303</v>
      </c>
      <c r="J194" s="255">
        <v>1976</v>
      </c>
      <c r="K194" s="256">
        <f t="shared" si="28"/>
        <v>41</v>
      </c>
      <c r="L194" s="243" t="str">
        <f t="shared" si="25"/>
        <v>OK</v>
      </c>
      <c r="M194" s="253" t="s">
        <v>308</v>
      </c>
    </row>
    <row r="195" spans="1:13" s="230" customFormat="1" ht="13.5">
      <c r="A195" s="240" t="s">
        <v>748</v>
      </c>
      <c r="B195" s="277" t="s">
        <v>749</v>
      </c>
      <c r="C195" s="242" t="s">
        <v>750</v>
      </c>
      <c r="D195" s="273" t="s">
        <v>690</v>
      </c>
      <c r="F195" s="243" t="str">
        <f t="shared" si="26"/>
        <v>ぐ２０</v>
      </c>
      <c r="G195" s="240" t="str">
        <f t="shared" si="27"/>
        <v>浜田　豊</v>
      </c>
      <c r="H195" s="274" t="s">
        <v>691</v>
      </c>
      <c r="I195" s="274" t="s">
        <v>303</v>
      </c>
      <c r="J195" s="255">
        <v>1985</v>
      </c>
      <c r="K195" s="256">
        <f t="shared" si="28"/>
        <v>32</v>
      </c>
      <c r="L195" s="243" t="str">
        <f t="shared" si="25"/>
        <v>OK</v>
      </c>
      <c r="M195" s="233" t="s">
        <v>751</v>
      </c>
    </row>
    <row r="196" spans="1:13" s="230" customFormat="1" ht="13.5">
      <c r="A196" s="240" t="s">
        <v>752</v>
      </c>
      <c r="B196" s="242" t="s">
        <v>753</v>
      </c>
      <c r="C196" s="242" t="s">
        <v>754</v>
      </c>
      <c r="D196" s="273" t="s">
        <v>690</v>
      </c>
      <c r="E196" s="240"/>
      <c r="F196" s="243" t="str">
        <f t="shared" si="26"/>
        <v>ぐ２１</v>
      </c>
      <c r="G196" s="240" t="str">
        <f t="shared" si="27"/>
        <v>飛鷹強志</v>
      </c>
      <c r="H196" s="274" t="s">
        <v>691</v>
      </c>
      <c r="I196" s="274" t="s">
        <v>303</v>
      </c>
      <c r="J196" s="255">
        <v>1987</v>
      </c>
      <c r="K196" s="256">
        <f t="shared" si="28"/>
        <v>30</v>
      </c>
      <c r="L196" s="243" t="str">
        <f t="shared" si="25"/>
        <v>OK</v>
      </c>
      <c r="M196" s="233" t="s">
        <v>408</v>
      </c>
    </row>
    <row r="197" spans="1:13" ht="13.5" customHeight="1">
      <c r="A197" s="240" t="s">
        <v>755</v>
      </c>
      <c r="B197" s="240" t="s">
        <v>756</v>
      </c>
      <c r="C197" s="240" t="s">
        <v>757</v>
      </c>
      <c r="D197" s="273" t="s">
        <v>690</v>
      </c>
      <c r="F197" s="243" t="str">
        <f t="shared" si="26"/>
        <v>ぐ２２</v>
      </c>
      <c r="G197" s="240" t="str">
        <f t="shared" si="27"/>
        <v>藤井正和</v>
      </c>
      <c r="H197" s="274" t="s">
        <v>691</v>
      </c>
      <c r="I197" s="274" t="s">
        <v>303</v>
      </c>
      <c r="J197" s="241">
        <v>1975</v>
      </c>
      <c r="K197" s="256">
        <f t="shared" si="28"/>
        <v>42</v>
      </c>
      <c r="L197" s="240" t="str">
        <f t="shared" si="25"/>
        <v>OK</v>
      </c>
      <c r="M197" s="242" t="s">
        <v>308</v>
      </c>
    </row>
    <row r="198" spans="1:13" ht="13.5" customHeight="1">
      <c r="A198" s="240" t="s">
        <v>758</v>
      </c>
      <c r="B198" s="240" t="s">
        <v>384</v>
      </c>
      <c r="C198" s="240" t="s">
        <v>759</v>
      </c>
      <c r="D198" s="273" t="s">
        <v>690</v>
      </c>
      <c r="F198" s="243" t="str">
        <f t="shared" si="26"/>
        <v>ぐ２３</v>
      </c>
      <c r="G198" s="240" t="str">
        <f t="shared" si="27"/>
        <v>村上卓</v>
      </c>
      <c r="H198" s="274" t="s">
        <v>691</v>
      </c>
      <c r="I198" s="274" t="s">
        <v>303</v>
      </c>
      <c r="J198" s="241">
        <v>1977</v>
      </c>
      <c r="K198" s="256">
        <f t="shared" si="28"/>
        <v>40</v>
      </c>
      <c r="L198" s="240" t="str">
        <f t="shared" si="25"/>
        <v>OK</v>
      </c>
      <c r="M198" s="242" t="s">
        <v>715</v>
      </c>
    </row>
    <row r="199" spans="1:13" s="230" customFormat="1" ht="13.5">
      <c r="A199" s="240" t="s">
        <v>760</v>
      </c>
      <c r="B199" s="242" t="s">
        <v>389</v>
      </c>
      <c r="C199" s="242" t="s">
        <v>761</v>
      </c>
      <c r="D199" s="273" t="s">
        <v>690</v>
      </c>
      <c r="E199" s="240"/>
      <c r="F199" s="243" t="str">
        <f t="shared" si="26"/>
        <v>ぐ２４</v>
      </c>
      <c r="G199" s="240" t="str">
        <f t="shared" si="27"/>
        <v>山崎俊輔</v>
      </c>
      <c r="H199" s="274" t="s">
        <v>691</v>
      </c>
      <c r="I199" s="274" t="s">
        <v>303</v>
      </c>
      <c r="J199" s="255">
        <v>1982</v>
      </c>
      <c r="K199" s="256">
        <f t="shared" si="28"/>
        <v>35</v>
      </c>
      <c r="L199" s="243" t="str">
        <f t="shared" si="25"/>
        <v>OK</v>
      </c>
      <c r="M199" s="233" t="s">
        <v>447</v>
      </c>
    </row>
    <row r="200" spans="1:13" s="230" customFormat="1" ht="13.5">
      <c r="A200" s="240" t="s">
        <v>762</v>
      </c>
      <c r="B200" s="242" t="s">
        <v>763</v>
      </c>
      <c r="C200" s="242" t="s">
        <v>764</v>
      </c>
      <c r="D200" s="273" t="s">
        <v>690</v>
      </c>
      <c r="E200" s="240"/>
      <c r="F200" s="243" t="str">
        <f t="shared" si="26"/>
        <v>ぐ２５</v>
      </c>
      <c r="G200" s="240" t="str">
        <f t="shared" si="27"/>
        <v>久保侑暉</v>
      </c>
      <c r="H200" s="274" t="s">
        <v>691</v>
      </c>
      <c r="I200" s="274" t="s">
        <v>303</v>
      </c>
      <c r="J200" s="255">
        <v>1993</v>
      </c>
      <c r="K200" s="256">
        <f t="shared" si="28"/>
        <v>24</v>
      </c>
      <c r="L200" s="243" t="str">
        <f t="shared" si="25"/>
        <v>OK</v>
      </c>
      <c r="M200" s="233" t="s">
        <v>715</v>
      </c>
    </row>
    <row r="201" spans="1:13" s="230" customFormat="1" ht="13.5">
      <c r="A201" s="240" t="s">
        <v>765</v>
      </c>
      <c r="B201" s="240" t="s">
        <v>766</v>
      </c>
      <c r="C201" s="240" t="s">
        <v>767</v>
      </c>
      <c r="D201" s="273" t="s">
        <v>690</v>
      </c>
      <c r="E201" s="240"/>
      <c r="F201" s="272" t="str">
        <f t="shared" si="26"/>
        <v>ぐ２６</v>
      </c>
      <c r="G201" s="240" t="str">
        <f t="shared" si="27"/>
        <v>武藤幸宏</v>
      </c>
      <c r="H201" s="274" t="s">
        <v>691</v>
      </c>
      <c r="I201" s="282" t="s">
        <v>303</v>
      </c>
      <c r="J201" s="241">
        <v>1980</v>
      </c>
      <c r="K201" s="256">
        <f t="shared" si="28"/>
        <v>37</v>
      </c>
      <c r="L201" s="240" t="str">
        <f t="shared" si="25"/>
        <v>OK</v>
      </c>
      <c r="M201" s="233" t="s">
        <v>312</v>
      </c>
    </row>
    <row r="202" spans="1:13" s="230" customFormat="1" ht="13.5">
      <c r="A202" s="240" t="s">
        <v>768</v>
      </c>
      <c r="B202" s="240" t="s">
        <v>769</v>
      </c>
      <c r="C202" s="240" t="s">
        <v>770</v>
      </c>
      <c r="D202" s="273" t="s">
        <v>690</v>
      </c>
      <c r="E202" s="240"/>
      <c r="F202" s="272" t="str">
        <f t="shared" si="26"/>
        <v>ぐ２７</v>
      </c>
      <c r="G202" s="240" t="str">
        <f t="shared" si="27"/>
        <v>小出周平</v>
      </c>
      <c r="H202" s="274" t="s">
        <v>691</v>
      </c>
      <c r="I202" s="282" t="s">
        <v>303</v>
      </c>
      <c r="J202" s="241">
        <v>1987</v>
      </c>
      <c r="K202" s="256">
        <f t="shared" si="28"/>
        <v>30</v>
      </c>
      <c r="L202" s="240" t="str">
        <f t="shared" si="25"/>
        <v>OK</v>
      </c>
      <c r="M202" s="233" t="s">
        <v>312</v>
      </c>
    </row>
    <row r="203" spans="1:13" s="230" customFormat="1" ht="13.5">
      <c r="A203" s="240" t="s">
        <v>771</v>
      </c>
      <c r="B203" s="240" t="s">
        <v>772</v>
      </c>
      <c r="C203" s="240" t="s">
        <v>773</v>
      </c>
      <c r="D203" s="273" t="s">
        <v>690</v>
      </c>
      <c r="E203" s="240"/>
      <c r="F203" s="272" t="str">
        <f t="shared" si="26"/>
        <v>ぐ２８</v>
      </c>
      <c r="G203" s="240" t="str">
        <f t="shared" si="27"/>
        <v>中根啓伍</v>
      </c>
      <c r="H203" s="274" t="s">
        <v>691</v>
      </c>
      <c r="I203" s="282" t="s">
        <v>303</v>
      </c>
      <c r="J203" s="241">
        <v>1993</v>
      </c>
      <c r="K203" s="256">
        <f t="shared" si="28"/>
        <v>24</v>
      </c>
      <c r="L203" s="240" t="str">
        <f t="shared" si="25"/>
        <v>OK</v>
      </c>
      <c r="M203" s="233" t="s">
        <v>312</v>
      </c>
    </row>
    <row r="204" spans="1:14" s="230" customFormat="1" ht="13.5">
      <c r="A204" s="240" t="s">
        <v>774</v>
      </c>
      <c r="B204" s="240" t="s">
        <v>395</v>
      </c>
      <c r="C204" s="240" t="s">
        <v>775</v>
      </c>
      <c r="D204" s="273" t="s">
        <v>690</v>
      </c>
      <c r="E204" s="240"/>
      <c r="F204" s="243" t="str">
        <f t="shared" si="26"/>
        <v>ぐ２９</v>
      </c>
      <c r="G204" s="240" t="str">
        <f t="shared" si="27"/>
        <v>木村恵太</v>
      </c>
      <c r="H204" s="274" t="s">
        <v>691</v>
      </c>
      <c r="I204" s="282" t="s">
        <v>303</v>
      </c>
      <c r="J204" s="255">
        <v>1983</v>
      </c>
      <c r="K204" s="256">
        <f t="shared" si="28"/>
        <v>34</v>
      </c>
      <c r="L204" s="240" t="str">
        <f t="shared" si="25"/>
        <v>OK</v>
      </c>
      <c r="M204" s="233" t="s">
        <v>744</v>
      </c>
      <c r="N204" s="240"/>
    </row>
    <row r="205" spans="1:14" s="230" customFormat="1" ht="13.5">
      <c r="A205" s="240" t="s">
        <v>776</v>
      </c>
      <c r="B205" s="240" t="s">
        <v>777</v>
      </c>
      <c r="C205" s="240" t="s">
        <v>778</v>
      </c>
      <c r="D205" s="273" t="s">
        <v>690</v>
      </c>
      <c r="E205" s="240"/>
      <c r="F205" s="243" t="str">
        <f t="shared" si="26"/>
        <v>ぐ３０</v>
      </c>
      <c r="G205" s="240" t="str">
        <f t="shared" si="27"/>
        <v>中山幸典</v>
      </c>
      <c r="H205" s="274" t="s">
        <v>691</v>
      </c>
      <c r="I205" s="282" t="s">
        <v>303</v>
      </c>
      <c r="J205" s="255">
        <v>1979</v>
      </c>
      <c r="K205" s="256">
        <f t="shared" si="28"/>
        <v>38</v>
      </c>
      <c r="L205" s="240" t="str">
        <f t="shared" si="25"/>
        <v>OK</v>
      </c>
      <c r="M205" s="233" t="s">
        <v>715</v>
      </c>
      <c r="N205" s="240"/>
    </row>
    <row r="206" spans="1:13" s="230" customFormat="1" ht="13.5">
      <c r="A206" s="240" t="s">
        <v>779</v>
      </c>
      <c r="B206" s="240" t="s">
        <v>780</v>
      </c>
      <c r="C206" s="240" t="s">
        <v>781</v>
      </c>
      <c r="D206" s="273" t="s">
        <v>690</v>
      </c>
      <c r="E206" s="240"/>
      <c r="F206" s="243" t="str">
        <f t="shared" si="26"/>
        <v>ぐ３１</v>
      </c>
      <c r="G206" s="240" t="str">
        <f t="shared" si="27"/>
        <v>塩谷敦彦</v>
      </c>
      <c r="H206" s="274" t="s">
        <v>691</v>
      </c>
      <c r="I206" s="282" t="s">
        <v>303</v>
      </c>
      <c r="J206" s="255">
        <v>1969</v>
      </c>
      <c r="K206" s="256">
        <f t="shared" si="28"/>
        <v>48</v>
      </c>
      <c r="L206" s="240" t="str">
        <f t="shared" si="25"/>
        <v>OK</v>
      </c>
      <c r="M206" s="233" t="s">
        <v>715</v>
      </c>
    </row>
    <row r="207" spans="1:13" s="230" customFormat="1" ht="13.5">
      <c r="A207" s="240" t="s">
        <v>782</v>
      </c>
      <c r="B207" s="240" t="s">
        <v>433</v>
      </c>
      <c r="C207" s="240" t="s">
        <v>783</v>
      </c>
      <c r="D207" s="273" t="s">
        <v>690</v>
      </c>
      <c r="E207" s="240"/>
      <c r="F207" s="243" t="str">
        <f t="shared" si="26"/>
        <v>ぐ３２</v>
      </c>
      <c r="G207" s="240" t="str">
        <f t="shared" si="27"/>
        <v>山本良人</v>
      </c>
      <c r="H207" s="274" t="s">
        <v>691</v>
      </c>
      <c r="I207" s="282" t="s">
        <v>303</v>
      </c>
      <c r="J207" s="255">
        <v>1978</v>
      </c>
      <c r="K207" s="256">
        <f t="shared" si="28"/>
        <v>39</v>
      </c>
      <c r="L207" s="240" t="str">
        <f t="shared" si="25"/>
        <v>OK</v>
      </c>
      <c r="M207" s="233" t="s">
        <v>715</v>
      </c>
    </row>
    <row r="208" spans="1:13" s="230" customFormat="1" ht="13.5">
      <c r="A208" s="240" t="s">
        <v>784</v>
      </c>
      <c r="B208" s="240" t="s">
        <v>433</v>
      </c>
      <c r="C208" s="240" t="s">
        <v>785</v>
      </c>
      <c r="D208" s="273" t="s">
        <v>690</v>
      </c>
      <c r="E208" s="240"/>
      <c r="F208" s="243" t="str">
        <f t="shared" si="26"/>
        <v>ぐ３３</v>
      </c>
      <c r="G208" s="240" t="str">
        <f t="shared" si="27"/>
        <v>山本友也</v>
      </c>
      <c r="H208" s="274" t="s">
        <v>691</v>
      </c>
      <c r="I208" s="282" t="s">
        <v>303</v>
      </c>
      <c r="J208" s="255">
        <v>1983</v>
      </c>
      <c r="K208" s="256">
        <f t="shared" si="28"/>
        <v>34</v>
      </c>
      <c r="L208" s="240" t="str">
        <f t="shared" si="25"/>
        <v>OK</v>
      </c>
      <c r="M208" s="233" t="s">
        <v>447</v>
      </c>
    </row>
    <row r="209" spans="1:13" ht="13.5" customHeight="1">
      <c r="A209" s="240" t="s">
        <v>786</v>
      </c>
      <c r="B209" s="245" t="s">
        <v>720</v>
      </c>
      <c r="C209" s="245" t="s">
        <v>787</v>
      </c>
      <c r="D209" s="273" t="s">
        <v>690</v>
      </c>
      <c r="F209" s="272" t="str">
        <f t="shared" si="26"/>
        <v>ぐ３４</v>
      </c>
      <c r="G209" s="240" t="str">
        <f t="shared" si="27"/>
        <v>金武恵</v>
      </c>
      <c r="H209" s="274" t="s">
        <v>691</v>
      </c>
      <c r="I209" s="283" t="s">
        <v>328</v>
      </c>
      <c r="J209" s="241">
        <v>1989</v>
      </c>
      <c r="K209" s="256">
        <f t="shared" si="28"/>
        <v>28</v>
      </c>
      <c r="L209" s="240" t="str">
        <f t="shared" si="25"/>
        <v>OK</v>
      </c>
      <c r="M209" s="284" t="s">
        <v>722</v>
      </c>
    </row>
    <row r="210" spans="1:13" ht="13.5" customHeight="1">
      <c r="A210" s="240" t="s">
        <v>788</v>
      </c>
      <c r="B210" s="245" t="s">
        <v>789</v>
      </c>
      <c r="C210" s="245" t="s">
        <v>790</v>
      </c>
      <c r="D210" s="273" t="s">
        <v>690</v>
      </c>
      <c r="F210" s="272" t="str">
        <f t="shared" si="26"/>
        <v>ぐ３５</v>
      </c>
      <c r="G210" s="240" t="str">
        <f t="shared" si="27"/>
        <v>佐々木恵子</v>
      </c>
      <c r="H210" s="274" t="s">
        <v>691</v>
      </c>
      <c r="I210" s="283" t="s">
        <v>328</v>
      </c>
      <c r="J210" s="241">
        <v>1967</v>
      </c>
      <c r="K210" s="256">
        <f t="shared" si="28"/>
        <v>50</v>
      </c>
      <c r="L210" s="240" t="str">
        <f t="shared" si="25"/>
        <v>OK</v>
      </c>
      <c r="M210" s="285" t="s">
        <v>447</v>
      </c>
    </row>
    <row r="211" spans="1:14" s="237" customFormat="1" ht="13.5">
      <c r="A211" s="240" t="s">
        <v>791</v>
      </c>
      <c r="B211" s="279" t="s">
        <v>792</v>
      </c>
      <c r="C211" s="280" t="s">
        <v>793</v>
      </c>
      <c r="D211" s="273" t="s">
        <v>690</v>
      </c>
      <c r="F211" s="272" t="str">
        <f t="shared" si="26"/>
        <v>ぐ３６</v>
      </c>
      <c r="G211" s="240" t="str">
        <f t="shared" si="27"/>
        <v>深尾純子</v>
      </c>
      <c r="H211" s="274" t="s">
        <v>691</v>
      </c>
      <c r="I211" s="283" t="s">
        <v>328</v>
      </c>
      <c r="J211" s="241">
        <v>1982</v>
      </c>
      <c r="K211" s="256">
        <f t="shared" si="28"/>
        <v>35</v>
      </c>
      <c r="L211" s="272" t="str">
        <f t="shared" si="25"/>
        <v>OK</v>
      </c>
      <c r="M211" s="253" t="s">
        <v>308</v>
      </c>
      <c r="N211" s="286"/>
    </row>
    <row r="212" spans="1:14" s="237" customFormat="1" ht="13.5">
      <c r="A212" s="240" t="s">
        <v>794</v>
      </c>
      <c r="B212" s="279" t="s">
        <v>795</v>
      </c>
      <c r="C212" s="245" t="s">
        <v>796</v>
      </c>
      <c r="D212" s="273" t="s">
        <v>690</v>
      </c>
      <c r="F212" s="272" t="str">
        <f t="shared" si="26"/>
        <v>ぐ３７</v>
      </c>
      <c r="G212" s="240" t="str">
        <f t="shared" si="27"/>
        <v>岡麻公</v>
      </c>
      <c r="H212" s="274" t="s">
        <v>691</v>
      </c>
      <c r="I212" s="283" t="s">
        <v>328</v>
      </c>
      <c r="J212" s="241">
        <v>1989</v>
      </c>
      <c r="K212" s="256">
        <f t="shared" si="28"/>
        <v>28</v>
      </c>
      <c r="L212" s="272" t="str">
        <f t="shared" si="25"/>
        <v>OK</v>
      </c>
      <c r="M212" s="253" t="s">
        <v>308</v>
      </c>
      <c r="N212" s="286"/>
    </row>
    <row r="213" spans="1:14" s="237" customFormat="1" ht="13.5">
      <c r="A213" s="240" t="s">
        <v>797</v>
      </c>
      <c r="B213" s="245" t="s">
        <v>798</v>
      </c>
      <c r="C213" s="245" t="s">
        <v>799</v>
      </c>
      <c r="D213" s="273" t="s">
        <v>690</v>
      </c>
      <c r="F213" s="272" t="str">
        <f t="shared" si="26"/>
        <v>ぐ３８</v>
      </c>
      <c r="G213" s="240" t="str">
        <f t="shared" si="27"/>
        <v>遠崎真依</v>
      </c>
      <c r="H213" s="274" t="s">
        <v>691</v>
      </c>
      <c r="I213" s="283" t="s">
        <v>328</v>
      </c>
      <c r="J213" s="241">
        <v>1991</v>
      </c>
      <c r="K213" s="256">
        <f t="shared" si="28"/>
        <v>26</v>
      </c>
      <c r="L213" s="272" t="str">
        <f t="shared" si="25"/>
        <v>OK</v>
      </c>
      <c r="M213" s="233" t="s">
        <v>508</v>
      </c>
      <c r="N213" s="286"/>
    </row>
    <row r="214" spans="1:14" s="237" customFormat="1" ht="13.5">
      <c r="A214" s="240" t="s">
        <v>800</v>
      </c>
      <c r="B214" s="279" t="s">
        <v>433</v>
      </c>
      <c r="C214" s="281" t="s">
        <v>801</v>
      </c>
      <c r="D214" s="273" t="s">
        <v>690</v>
      </c>
      <c r="F214" s="272" t="str">
        <f t="shared" si="26"/>
        <v>ぐ３９</v>
      </c>
      <c r="G214" s="240" t="str">
        <f t="shared" si="27"/>
        <v>山本あづさ</v>
      </c>
      <c r="H214" s="274" t="s">
        <v>691</v>
      </c>
      <c r="I214" s="283" t="s">
        <v>328</v>
      </c>
      <c r="J214" s="241">
        <v>1981</v>
      </c>
      <c r="K214" s="256">
        <f t="shared" si="28"/>
        <v>36</v>
      </c>
      <c r="L214" s="272" t="str">
        <f t="shared" si="25"/>
        <v>OK</v>
      </c>
      <c r="M214" s="233" t="s">
        <v>666</v>
      </c>
      <c r="N214" s="286"/>
    </row>
    <row r="215" spans="1:13" ht="13.5" customHeight="1">
      <c r="A215" s="240" t="s">
        <v>802</v>
      </c>
      <c r="B215" s="245" t="s">
        <v>433</v>
      </c>
      <c r="C215" s="245" t="s">
        <v>803</v>
      </c>
      <c r="D215" s="273" t="s">
        <v>690</v>
      </c>
      <c r="F215" s="272" t="str">
        <f t="shared" si="26"/>
        <v>ぐ４０</v>
      </c>
      <c r="G215" s="240" t="str">
        <f t="shared" si="27"/>
        <v>山本順子</v>
      </c>
      <c r="H215" s="274" t="s">
        <v>691</v>
      </c>
      <c r="I215" s="283" t="s">
        <v>328</v>
      </c>
      <c r="J215" s="241">
        <v>1976</v>
      </c>
      <c r="K215" s="256">
        <f t="shared" si="28"/>
        <v>41</v>
      </c>
      <c r="L215" s="240" t="str">
        <f t="shared" si="25"/>
        <v>OK</v>
      </c>
      <c r="M215" s="233" t="s">
        <v>336</v>
      </c>
    </row>
    <row r="216" spans="1:13" ht="13.5" customHeight="1">
      <c r="A216" s="240" t="s">
        <v>804</v>
      </c>
      <c r="B216" s="245" t="s">
        <v>805</v>
      </c>
      <c r="C216" s="245" t="s">
        <v>399</v>
      </c>
      <c r="D216" s="273" t="s">
        <v>690</v>
      </c>
      <c r="F216" s="272" t="str">
        <f t="shared" si="26"/>
        <v>ぐ４１</v>
      </c>
      <c r="G216" s="240" t="str">
        <f t="shared" si="27"/>
        <v>梅森直美</v>
      </c>
      <c r="H216" s="274" t="s">
        <v>691</v>
      </c>
      <c r="I216" s="283" t="s">
        <v>328</v>
      </c>
      <c r="J216" s="241">
        <v>1977</v>
      </c>
      <c r="K216" s="256">
        <f t="shared" si="28"/>
        <v>40</v>
      </c>
      <c r="L216" s="240" t="str">
        <f t="shared" si="25"/>
        <v>OK</v>
      </c>
      <c r="M216" s="233" t="s">
        <v>744</v>
      </c>
    </row>
    <row r="217" spans="1:13" s="237" customFormat="1" ht="13.5">
      <c r="A217" s="240" t="s">
        <v>806</v>
      </c>
      <c r="B217" s="245" t="s">
        <v>536</v>
      </c>
      <c r="C217" s="245" t="s">
        <v>807</v>
      </c>
      <c r="D217" s="273" t="s">
        <v>690</v>
      </c>
      <c r="E217" s="240"/>
      <c r="F217" s="272" t="str">
        <f t="shared" si="26"/>
        <v>ぐ４２</v>
      </c>
      <c r="G217" s="240" t="str">
        <f t="shared" si="27"/>
        <v>田中由子</v>
      </c>
      <c r="H217" s="274" t="s">
        <v>691</v>
      </c>
      <c r="I217" s="283" t="s">
        <v>328</v>
      </c>
      <c r="J217" s="241">
        <v>1965</v>
      </c>
      <c r="K217" s="256">
        <f t="shared" si="28"/>
        <v>52</v>
      </c>
      <c r="L217" s="240" t="str">
        <f t="shared" si="25"/>
        <v>OK</v>
      </c>
      <c r="M217" s="233" t="s">
        <v>308</v>
      </c>
    </row>
    <row r="218" spans="1:13" s="237" customFormat="1" ht="13.5">
      <c r="A218" s="240" t="s">
        <v>808</v>
      </c>
      <c r="B218" s="245" t="s">
        <v>809</v>
      </c>
      <c r="C218" s="245" t="s">
        <v>810</v>
      </c>
      <c r="D218" s="273" t="s">
        <v>690</v>
      </c>
      <c r="E218" s="240"/>
      <c r="F218" s="272" t="str">
        <f t="shared" si="26"/>
        <v>ぐ４３</v>
      </c>
      <c r="G218" s="240" t="str">
        <f t="shared" si="27"/>
        <v>伊藤牧子</v>
      </c>
      <c r="H218" s="274" t="s">
        <v>691</v>
      </c>
      <c r="I218" s="283" t="s">
        <v>328</v>
      </c>
      <c r="J218" s="241">
        <v>1969</v>
      </c>
      <c r="K218" s="256">
        <f t="shared" si="28"/>
        <v>48</v>
      </c>
      <c r="L218" s="240" t="str">
        <f t="shared" si="25"/>
        <v>OK</v>
      </c>
      <c r="M218" s="233" t="s">
        <v>308</v>
      </c>
    </row>
    <row r="219" spans="1:13" s="237" customFormat="1" ht="13.5">
      <c r="A219" s="240" t="s">
        <v>811</v>
      </c>
      <c r="B219" s="245" t="s">
        <v>812</v>
      </c>
      <c r="C219" s="245" t="s">
        <v>813</v>
      </c>
      <c r="D219" s="273" t="s">
        <v>690</v>
      </c>
      <c r="E219" s="240"/>
      <c r="F219" s="272" t="str">
        <f t="shared" si="26"/>
        <v>ぐ４４</v>
      </c>
      <c r="G219" s="240" t="str">
        <f t="shared" si="27"/>
        <v>高田貴代美</v>
      </c>
      <c r="H219" s="274" t="s">
        <v>691</v>
      </c>
      <c r="I219" s="283" t="s">
        <v>328</v>
      </c>
      <c r="J219" s="241">
        <v>1964</v>
      </c>
      <c r="K219" s="256">
        <f t="shared" si="28"/>
        <v>53</v>
      </c>
      <c r="L219" s="240" t="str">
        <f t="shared" si="25"/>
        <v>OK</v>
      </c>
      <c r="M219" s="250" t="s">
        <v>431</v>
      </c>
    </row>
    <row r="220" spans="1:13" s="237" customFormat="1" ht="13.5">
      <c r="A220" s="240" t="s">
        <v>814</v>
      </c>
      <c r="B220" s="245" t="s">
        <v>815</v>
      </c>
      <c r="C220" s="245" t="s">
        <v>816</v>
      </c>
      <c r="D220" s="273" t="s">
        <v>690</v>
      </c>
      <c r="E220" s="240"/>
      <c r="F220" s="272" t="str">
        <f t="shared" si="26"/>
        <v>ぐ４５</v>
      </c>
      <c r="G220" s="240" t="str">
        <f t="shared" si="27"/>
        <v>森田千瑛</v>
      </c>
      <c r="H220" s="274" t="s">
        <v>691</v>
      </c>
      <c r="I220" s="283" t="s">
        <v>328</v>
      </c>
      <c r="J220" s="241">
        <v>1987</v>
      </c>
      <c r="K220" s="256">
        <f t="shared" si="28"/>
        <v>30</v>
      </c>
      <c r="L220" s="240" t="str">
        <f t="shared" si="25"/>
        <v>OK</v>
      </c>
      <c r="M220" s="233" t="s">
        <v>312</v>
      </c>
    </row>
    <row r="221" spans="1:13" s="237" customFormat="1" ht="13.5">
      <c r="A221" s="240" t="s">
        <v>817</v>
      </c>
      <c r="B221" s="245" t="s">
        <v>818</v>
      </c>
      <c r="C221" s="245" t="s">
        <v>819</v>
      </c>
      <c r="D221" s="273" t="s">
        <v>690</v>
      </c>
      <c r="E221" s="240"/>
      <c r="F221" s="272" t="str">
        <f t="shared" si="26"/>
        <v>ぐ４６</v>
      </c>
      <c r="G221" s="240" t="str">
        <f t="shared" si="27"/>
        <v>吉村安梨佐</v>
      </c>
      <c r="H221" s="274" t="s">
        <v>691</v>
      </c>
      <c r="I221" s="283" t="s">
        <v>328</v>
      </c>
      <c r="J221" s="241">
        <v>1986</v>
      </c>
      <c r="K221" s="256">
        <f t="shared" si="28"/>
        <v>31</v>
      </c>
      <c r="L221" s="240" t="str">
        <f t="shared" si="25"/>
        <v>OK</v>
      </c>
      <c r="M221" s="233" t="s">
        <v>312</v>
      </c>
    </row>
    <row r="222" spans="1:13" s="237" customFormat="1" ht="13.5">
      <c r="A222" s="240" t="s">
        <v>820</v>
      </c>
      <c r="B222" s="245" t="s">
        <v>670</v>
      </c>
      <c r="C222" s="245" t="s">
        <v>803</v>
      </c>
      <c r="D222" s="273" t="s">
        <v>690</v>
      </c>
      <c r="E222" s="240"/>
      <c r="F222" s="272" t="str">
        <f t="shared" si="26"/>
        <v>ぐ４７</v>
      </c>
      <c r="G222" s="240" t="str">
        <f t="shared" si="27"/>
        <v>岩崎順子</v>
      </c>
      <c r="H222" s="274" t="s">
        <v>691</v>
      </c>
      <c r="I222" s="283" t="s">
        <v>328</v>
      </c>
      <c r="J222" s="241">
        <v>1977</v>
      </c>
      <c r="K222" s="256">
        <f t="shared" si="28"/>
        <v>40</v>
      </c>
      <c r="L222" s="240" t="str">
        <f t="shared" si="25"/>
        <v>OK</v>
      </c>
      <c r="M222" s="233" t="s">
        <v>312</v>
      </c>
    </row>
    <row r="223" spans="1:13" s="237" customFormat="1" ht="13.5">
      <c r="A223" s="240" t="s">
        <v>821</v>
      </c>
      <c r="B223" s="245" t="s">
        <v>386</v>
      </c>
      <c r="C223" s="245" t="s">
        <v>822</v>
      </c>
      <c r="D223" s="273" t="s">
        <v>690</v>
      </c>
      <c r="E223" s="240"/>
      <c r="F223" s="272" t="str">
        <f t="shared" si="26"/>
        <v>ぐ４８</v>
      </c>
      <c r="G223" s="240" t="str">
        <f t="shared" si="27"/>
        <v>八木郊美</v>
      </c>
      <c r="H223" s="274" t="s">
        <v>691</v>
      </c>
      <c r="I223" s="283" t="s">
        <v>328</v>
      </c>
      <c r="J223" s="241">
        <v>1968</v>
      </c>
      <c r="K223" s="256">
        <f t="shared" si="28"/>
        <v>49</v>
      </c>
      <c r="L223" s="240" t="str">
        <f t="shared" si="25"/>
        <v>OK</v>
      </c>
      <c r="M223" s="233" t="s">
        <v>744</v>
      </c>
    </row>
    <row r="224" spans="1:13" s="237" customFormat="1" ht="13.5">
      <c r="A224" s="240" t="s">
        <v>823</v>
      </c>
      <c r="B224" s="245" t="s">
        <v>565</v>
      </c>
      <c r="C224" s="245" t="s">
        <v>824</v>
      </c>
      <c r="D224" s="273" t="s">
        <v>690</v>
      </c>
      <c r="E224" s="240"/>
      <c r="F224" s="272" t="str">
        <f t="shared" si="26"/>
        <v>ぐ４９</v>
      </c>
      <c r="G224" s="240" t="str">
        <f t="shared" si="27"/>
        <v>村尾直子</v>
      </c>
      <c r="H224" s="274" t="s">
        <v>691</v>
      </c>
      <c r="I224" s="283" t="s">
        <v>328</v>
      </c>
      <c r="J224" s="241">
        <v>1977</v>
      </c>
      <c r="K224" s="256">
        <f t="shared" si="28"/>
        <v>40</v>
      </c>
      <c r="L224" s="240" t="str">
        <f t="shared" si="25"/>
        <v>OK</v>
      </c>
      <c r="M224" s="233" t="s">
        <v>744</v>
      </c>
    </row>
    <row r="225" spans="1:13" s="237" customFormat="1" ht="13.5">
      <c r="A225" s="240" t="s">
        <v>825</v>
      </c>
      <c r="B225" s="245" t="s">
        <v>826</v>
      </c>
      <c r="C225" s="245" t="s">
        <v>827</v>
      </c>
      <c r="D225" s="273" t="s">
        <v>690</v>
      </c>
      <c r="E225" s="240"/>
      <c r="F225" s="272" t="str">
        <f t="shared" si="26"/>
        <v>ぐ５０</v>
      </c>
      <c r="G225" s="240" t="str">
        <f t="shared" si="27"/>
        <v>大家香</v>
      </c>
      <c r="H225" s="274" t="s">
        <v>691</v>
      </c>
      <c r="I225" s="283" t="s">
        <v>328</v>
      </c>
      <c r="J225" s="241">
        <v>1966</v>
      </c>
      <c r="K225" s="256">
        <f t="shared" si="28"/>
        <v>51</v>
      </c>
      <c r="L225" s="240" t="str">
        <f t="shared" si="25"/>
        <v>OK</v>
      </c>
      <c r="M225" s="233" t="s">
        <v>744</v>
      </c>
    </row>
    <row r="226" spans="2:12" ht="13.5">
      <c r="B226" s="242"/>
      <c r="C226" s="242"/>
      <c r="D226" s="273"/>
      <c r="F226" s="243"/>
      <c r="K226" s="256"/>
      <c r="L226" s="243" t="e">
        <f>#N/A</f>
        <v>#N/A</v>
      </c>
    </row>
    <row r="227" spans="2:12" ht="13.5">
      <c r="B227" s="242"/>
      <c r="C227" s="242"/>
      <c r="D227" s="242"/>
      <c r="F227" s="243"/>
      <c r="K227" s="256"/>
      <c r="L227" s="243" t="e">
        <f>#N/A</f>
        <v>#N/A</v>
      </c>
    </row>
    <row r="228" spans="1:13" ht="13.5">
      <c r="A228" s="242" t="s">
        <v>828</v>
      </c>
      <c r="B228" s="240" t="s">
        <v>829</v>
      </c>
      <c r="C228" s="240" t="s">
        <v>830</v>
      </c>
      <c r="D228" s="242" t="s">
        <v>831</v>
      </c>
      <c r="F228" s="240" t="str">
        <f>A228</f>
        <v>け０１</v>
      </c>
      <c r="G228" s="240" t="str">
        <f aca="true" t="shared" si="29" ref="G228:G272">B228&amp;C228</f>
        <v>稲岡和紀</v>
      </c>
      <c r="H228" s="244" t="s">
        <v>832</v>
      </c>
      <c r="I228" s="244" t="s">
        <v>303</v>
      </c>
      <c r="J228" s="241">
        <v>1978</v>
      </c>
      <c r="K228" s="241">
        <f>IF(J228="","",(2017-J228))</f>
        <v>39</v>
      </c>
      <c r="L228" s="243" t="str">
        <f aca="true" t="shared" si="30" ref="L228:L272">IF(G228="","",IF(COUNTIF($G$24:$G$537,G228)&gt;1,"2重登録","OK"))</f>
        <v>OK</v>
      </c>
      <c r="M228" s="245" t="s">
        <v>431</v>
      </c>
    </row>
    <row r="229" spans="1:13" ht="13.5">
      <c r="A229" s="242" t="s">
        <v>833</v>
      </c>
      <c r="B229" s="240" t="s">
        <v>834</v>
      </c>
      <c r="C229" s="240" t="s">
        <v>835</v>
      </c>
      <c r="D229" s="242" t="s">
        <v>831</v>
      </c>
      <c r="F229" s="240" t="str">
        <f aca="true" t="shared" si="31" ref="F229:F286">A229</f>
        <v>け０２</v>
      </c>
      <c r="G229" s="240" t="str">
        <f t="shared" si="29"/>
        <v>岩渕光紀</v>
      </c>
      <c r="H229" s="244" t="s">
        <v>832</v>
      </c>
      <c r="I229" s="244" t="s">
        <v>303</v>
      </c>
      <c r="J229" s="241">
        <v>1991</v>
      </c>
      <c r="K229" s="241">
        <f aca="true" t="shared" si="32" ref="K229:K272">IF(J229="","",(2017-J229))</f>
        <v>26</v>
      </c>
      <c r="L229" s="243" t="str">
        <f t="shared" si="30"/>
        <v>OK</v>
      </c>
      <c r="M229" s="233" t="s">
        <v>308</v>
      </c>
    </row>
    <row r="230" spans="1:13" ht="13.5">
      <c r="A230" s="242" t="s">
        <v>836</v>
      </c>
      <c r="B230" s="240" t="s">
        <v>837</v>
      </c>
      <c r="C230" s="240" t="s">
        <v>838</v>
      </c>
      <c r="D230" s="242" t="s">
        <v>831</v>
      </c>
      <c r="F230" s="240" t="str">
        <f t="shared" si="31"/>
        <v>け０３</v>
      </c>
      <c r="G230" s="240" t="str">
        <f t="shared" si="29"/>
        <v>梅津圭</v>
      </c>
      <c r="H230" s="244" t="s">
        <v>832</v>
      </c>
      <c r="I230" s="244" t="s">
        <v>303</v>
      </c>
      <c r="J230" s="241">
        <v>1992</v>
      </c>
      <c r="K230" s="241">
        <f t="shared" si="32"/>
        <v>25</v>
      </c>
      <c r="L230" s="243" t="str">
        <f t="shared" si="30"/>
        <v>OK</v>
      </c>
      <c r="M230" s="240" t="s">
        <v>839</v>
      </c>
    </row>
    <row r="231" spans="1:13" ht="13.5">
      <c r="A231" s="242" t="s">
        <v>840</v>
      </c>
      <c r="B231" s="240" t="s">
        <v>467</v>
      </c>
      <c r="C231" s="240" t="s">
        <v>841</v>
      </c>
      <c r="D231" s="242" t="s">
        <v>831</v>
      </c>
      <c r="F231" s="240" t="str">
        <f t="shared" si="31"/>
        <v>け０４</v>
      </c>
      <c r="G231" s="240" t="str">
        <f t="shared" si="29"/>
        <v>岡本大樹</v>
      </c>
      <c r="H231" s="244" t="s">
        <v>832</v>
      </c>
      <c r="I231" s="244" t="s">
        <v>303</v>
      </c>
      <c r="J231" s="241">
        <v>1982</v>
      </c>
      <c r="K231" s="241">
        <f t="shared" si="32"/>
        <v>35</v>
      </c>
      <c r="L231" s="243" t="str">
        <f t="shared" si="30"/>
        <v>OK</v>
      </c>
      <c r="M231" s="240" t="s">
        <v>447</v>
      </c>
    </row>
    <row r="232" spans="1:13" ht="13.5">
      <c r="A232" s="242" t="s">
        <v>85</v>
      </c>
      <c r="B232" s="240" t="s">
        <v>842</v>
      </c>
      <c r="C232" s="240" t="s">
        <v>843</v>
      </c>
      <c r="D232" s="242" t="s">
        <v>831</v>
      </c>
      <c r="F232" s="240" t="str">
        <f t="shared" si="31"/>
        <v>け０５</v>
      </c>
      <c r="G232" s="240" t="str">
        <f t="shared" si="29"/>
        <v>押谷繁樹</v>
      </c>
      <c r="H232" s="244" t="s">
        <v>832</v>
      </c>
      <c r="I232" s="244" t="s">
        <v>303</v>
      </c>
      <c r="J232" s="241">
        <v>1981</v>
      </c>
      <c r="K232" s="241">
        <f t="shared" si="32"/>
        <v>36</v>
      </c>
      <c r="L232" s="243" t="str">
        <f t="shared" si="30"/>
        <v>OK</v>
      </c>
      <c r="M232" s="240" t="s">
        <v>350</v>
      </c>
    </row>
    <row r="233" spans="1:13" ht="13.5">
      <c r="A233" s="242" t="s">
        <v>844</v>
      </c>
      <c r="B233" s="242" t="s">
        <v>845</v>
      </c>
      <c r="C233" s="242" t="s">
        <v>846</v>
      </c>
      <c r="D233" s="240" t="s">
        <v>831</v>
      </c>
      <c r="F233" s="240" t="str">
        <f t="shared" si="31"/>
        <v>け０６</v>
      </c>
      <c r="G233" s="240" t="str">
        <f t="shared" si="29"/>
        <v>小笠原光雄</v>
      </c>
      <c r="H233" s="244" t="s">
        <v>832</v>
      </c>
      <c r="I233" s="244" t="s">
        <v>303</v>
      </c>
      <c r="J233" s="255">
        <v>1963</v>
      </c>
      <c r="K233" s="241">
        <f t="shared" si="32"/>
        <v>54</v>
      </c>
      <c r="L233" s="243" t="str">
        <f t="shared" si="30"/>
        <v>OK</v>
      </c>
      <c r="M233" s="245" t="s">
        <v>431</v>
      </c>
    </row>
    <row r="234" spans="1:13" ht="13.5">
      <c r="A234" s="242" t="s">
        <v>847</v>
      </c>
      <c r="B234" s="242" t="s">
        <v>608</v>
      </c>
      <c r="C234" s="240" t="s">
        <v>848</v>
      </c>
      <c r="D234" s="242" t="s">
        <v>831</v>
      </c>
      <c r="F234" s="240" t="str">
        <f t="shared" si="31"/>
        <v>け０７</v>
      </c>
      <c r="G234" s="240" t="str">
        <f t="shared" si="29"/>
        <v>大島浩範</v>
      </c>
      <c r="H234" s="244" t="s">
        <v>832</v>
      </c>
      <c r="I234" s="244" t="s">
        <v>303</v>
      </c>
      <c r="J234" s="241">
        <v>1988</v>
      </c>
      <c r="K234" s="241">
        <f t="shared" si="32"/>
        <v>29</v>
      </c>
      <c r="L234" s="243" t="str">
        <f t="shared" si="30"/>
        <v>OK</v>
      </c>
      <c r="M234" s="240" t="s">
        <v>312</v>
      </c>
    </row>
    <row r="235" spans="1:13" ht="13.5">
      <c r="A235" s="242" t="s">
        <v>849</v>
      </c>
      <c r="B235" s="242" t="s">
        <v>850</v>
      </c>
      <c r="C235" s="242" t="s">
        <v>851</v>
      </c>
      <c r="D235" s="242" t="s">
        <v>831</v>
      </c>
      <c r="F235" s="240" t="str">
        <f t="shared" si="31"/>
        <v>け０８</v>
      </c>
      <c r="G235" s="242" t="str">
        <f t="shared" si="29"/>
        <v>川上政治</v>
      </c>
      <c r="H235" s="244" t="s">
        <v>832</v>
      </c>
      <c r="I235" s="244" t="s">
        <v>303</v>
      </c>
      <c r="J235" s="255">
        <v>1970</v>
      </c>
      <c r="K235" s="241">
        <f t="shared" si="32"/>
        <v>47</v>
      </c>
      <c r="L235" s="243" t="str">
        <f t="shared" si="30"/>
        <v>OK</v>
      </c>
      <c r="M235" s="245" t="s">
        <v>431</v>
      </c>
    </row>
    <row r="236" spans="1:13" ht="13.5">
      <c r="A236" s="242" t="s">
        <v>92</v>
      </c>
      <c r="B236" s="240" t="s">
        <v>852</v>
      </c>
      <c r="C236" s="240" t="s">
        <v>853</v>
      </c>
      <c r="D236" s="240" t="s">
        <v>831</v>
      </c>
      <c r="E236" s="240" t="s">
        <v>656</v>
      </c>
      <c r="F236" s="240" t="str">
        <f t="shared" si="31"/>
        <v>け０９</v>
      </c>
      <c r="G236" s="240" t="str">
        <f t="shared" si="29"/>
        <v>上村悠大</v>
      </c>
      <c r="H236" s="244" t="s">
        <v>832</v>
      </c>
      <c r="I236" s="244" t="s">
        <v>303</v>
      </c>
      <c r="J236" s="241">
        <v>2001</v>
      </c>
      <c r="K236" s="241">
        <f t="shared" si="32"/>
        <v>16</v>
      </c>
      <c r="L236" s="243" t="str">
        <f t="shared" si="30"/>
        <v>OK</v>
      </c>
      <c r="M236" s="240" t="s">
        <v>304</v>
      </c>
    </row>
    <row r="237" spans="1:13" ht="13.5">
      <c r="A237" s="242" t="s">
        <v>99</v>
      </c>
      <c r="B237" s="240" t="s">
        <v>852</v>
      </c>
      <c r="C237" s="240" t="s">
        <v>854</v>
      </c>
      <c r="D237" s="242" t="s">
        <v>831</v>
      </c>
      <c r="F237" s="240" t="str">
        <f t="shared" si="31"/>
        <v>け１０</v>
      </c>
      <c r="G237" s="240" t="str">
        <f t="shared" si="29"/>
        <v>上村　武</v>
      </c>
      <c r="H237" s="244" t="s">
        <v>832</v>
      </c>
      <c r="I237" s="244" t="s">
        <v>303</v>
      </c>
      <c r="J237" s="241">
        <v>1978</v>
      </c>
      <c r="K237" s="241">
        <f t="shared" si="32"/>
        <v>39</v>
      </c>
      <c r="L237" s="243" t="str">
        <f t="shared" si="30"/>
        <v>OK</v>
      </c>
      <c r="M237" s="240" t="s">
        <v>304</v>
      </c>
    </row>
    <row r="238" spans="1:13" ht="13.5">
      <c r="A238" s="242" t="s">
        <v>855</v>
      </c>
      <c r="B238" s="270" t="s">
        <v>850</v>
      </c>
      <c r="C238" s="270" t="s">
        <v>856</v>
      </c>
      <c r="D238" s="240" t="s">
        <v>831</v>
      </c>
      <c r="E238" s="240" t="s">
        <v>656</v>
      </c>
      <c r="F238" s="240" t="str">
        <f t="shared" si="31"/>
        <v>け１１</v>
      </c>
      <c r="G238" s="240" t="str">
        <f t="shared" si="29"/>
        <v>川上悠作</v>
      </c>
      <c r="H238" s="244" t="s">
        <v>832</v>
      </c>
      <c r="I238" s="244" t="s">
        <v>303</v>
      </c>
      <c r="J238" s="255">
        <v>2000</v>
      </c>
      <c r="K238" s="241">
        <f t="shared" si="32"/>
        <v>17</v>
      </c>
      <c r="L238" s="243" t="str">
        <f t="shared" si="30"/>
        <v>OK</v>
      </c>
      <c r="M238" s="245" t="s">
        <v>431</v>
      </c>
    </row>
    <row r="239" spans="1:13" ht="13.5">
      <c r="A239" s="242" t="s">
        <v>69</v>
      </c>
      <c r="B239" s="242" t="s">
        <v>857</v>
      </c>
      <c r="C239" s="242" t="s">
        <v>858</v>
      </c>
      <c r="D239" s="240" t="s">
        <v>831</v>
      </c>
      <c r="F239" s="240" t="str">
        <f t="shared" si="31"/>
        <v>け１２</v>
      </c>
      <c r="G239" s="240" t="str">
        <f t="shared" si="29"/>
        <v>川並和之</v>
      </c>
      <c r="H239" s="244" t="s">
        <v>832</v>
      </c>
      <c r="I239" s="244" t="s">
        <v>303</v>
      </c>
      <c r="J239" s="255">
        <v>1959</v>
      </c>
      <c r="K239" s="241">
        <f t="shared" si="32"/>
        <v>58</v>
      </c>
      <c r="L239" s="243" t="str">
        <f t="shared" si="30"/>
        <v>OK</v>
      </c>
      <c r="M239" s="245" t="s">
        <v>431</v>
      </c>
    </row>
    <row r="240" spans="1:13" ht="13.5">
      <c r="A240" s="242" t="s">
        <v>859</v>
      </c>
      <c r="B240" s="240" t="s">
        <v>395</v>
      </c>
      <c r="C240" s="240" t="s">
        <v>860</v>
      </c>
      <c r="D240" s="242" t="s">
        <v>831</v>
      </c>
      <c r="F240" s="240" t="str">
        <f t="shared" si="31"/>
        <v>け１３</v>
      </c>
      <c r="G240" s="240" t="str">
        <f t="shared" si="29"/>
        <v>木村　誠</v>
      </c>
      <c r="H240" s="244" t="s">
        <v>832</v>
      </c>
      <c r="I240" s="244" t="s">
        <v>303</v>
      </c>
      <c r="J240" s="241">
        <v>1968</v>
      </c>
      <c r="K240" s="241">
        <f t="shared" si="32"/>
        <v>49</v>
      </c>
      <c r="L240" s="243" t="str">
        <f t="shared" si="30"/>
        <v>OK</v>
      </c>
      <c r="M240" s="240" t="s">
        <v>312</v>
      </c>
    </row>
    <row r="241" spans="1:13" ht="13.5">
      <c r="A241" s="242" t="s">
        <v>861</v>
      </c>
      <c r="B241" s="242" t="s">
        <v>862</v>
      </c>
      <c r="C241" s="242" t="s">
        <v>863</v>
      </c>
      <c r="D241" s="240" t="s">
        <v>831</v>
      </c>
      <c r="F241" s="240" t="str">
        <f t="shared" si="31"/>
        <v>け１４</v>
      </c>
      <c r="G241" s="240" t="str">
        <f t="shared" si="29"/>
        <v>菊居龍之介</v>
      </c>
      <c r="H241" s="244" t="s">
        <v>832</v>
      </c>
      <c r="I241" s="244" t="s">
        <v>303</v>
      </c>
      <c r="J241" s="255">
        <v>1997</v>
      </c>
      <c r="K241" s="241">
        <f t="shared" si="32"/>
        <v>20</v>
      </c>
      <c r="L241" s="243" t="str">
        <f t="shared" si="30"/>
        <v>OK</v>
      </c>
      <c r="M241" s="240" t="s">
        <v>336</v>
      </c>
    </row>
    <row r="242" spans="1:13" ht="13.5">
      <c r="A242" s="242" t="s">
        <v>864</v>
      </c>
      <c r="B242" s="242" t="s">
        <v>395</v>
      </c>
      <c r="C242" s="242" t="s">
        <v>865</v>
      </c>
      <c r="D242" s="240" t="s">
        <v>831</v>
      </c>
      <c r="F242" s="240" t="str">
        <f t="shared" si="31"/>
        <v>け１５</v>
      </c>
      <c r="G242" s="240" t="str">
        <f t="shared" si="29"/>
        <v>木村善和</v>
      </c>
      <c r="H242" s="244" t="s">
        <v>832</v>
      </c>
      <c r="I242" s="244" t="s">
        <v>303</v>
      </c>
      <c r="J242" s="255">
        <v>1962</v>
      </c>
      <c r="K242" s="241">
        <f t="shared" si="32"/>
        <v>55</v>
      </c>
      <c r="L242" s="243" t="str">
        <f t="shared" si="30"/>
        <v>OK</v>
      </c>
      <c r="M242" s="240" t="s">
        <v>866</v>
      </c>
    </row>
    <row r="243" spans="1:13" ht="13.5">
      <c r="A243" s="242" t="s">
        <v>867</v>
      </c>
      <c r="B243" s="242" t="s">
        <v>599</v>
      </c>
      <c r="C243" s="242" t="s">
        <v>868</v>
      </c>
      <c r="D243" s="240" t="s">
        <v>831</v>
      </c>
      <c r="F243" s="240" t="str">
        <f t="shared" si="31"/>
        <v>け１６</v>
      </c>
      <c r="G243" s="240" t="str">
        <f t="shared" si="29"/>
        <v>竹村　治</v>
      </c>
      <c r="H243" s="244" t="s">
        <v>832</v>
      </c>
      <c r="I243" s="244" t="s">
        <v>303</v>
      </c>
      <c r="J243" s="255">
        <v>1961</v>
      </c>
      <c r="K243" s="241">
        <f t="shared" si="32"/>
        <v>56</v>
      </c>
      <c r="L243" s="243" t="str">
        <f t="shared" si="30"/>
        <v>OK</v>
      </c>
      <c r="M243" s="240" t="s">
        <v>869</v>
      </c>
    </row>
    <row r="244" spans="1:13" ht="13.5">
      <c r="A244" s="242" t="s">
        <v>870</v>
      </c>
      <c r="B244" s="240" t="s">
        <v>536</v>
      </c>
      <c r="C244" s="240" t="s">
        <v>871</v>
      </c>
      <c r="D244" s="242" t="s">
        <v>831</v>
      </c>
      <c r="F244" s="240" t="str">
        <f t="shared" si="31"/>
        <v>け１７</v>
      </c>
      <c r="G244" s="242" t="str">
        <f t="shared" si="29"/>
        <v>田中　淳</v>
      </c>
      <c r="H244" s="244" t="s">
        <v>832</v>
      </c>
      <c r="I244" s="244" t="s">
        <v>303</v>
      </c>
      <c r="J244" s="241">
        <v>1989</v>
      </c>
      <c r="K244" s="241">
        <f t="shared" si="32"/>
        <v>28</v>
      </c>
      <c r="L244" s="243" t="str">
        <f t="shared" si="30"/>
        <v>OK</v>
      </c>
      <c r="M244" s="245" t="s">
        <v>431</v>
      </c>
    </row>
    <row r="245" spans="1:13" ht="13.5">
      <c r="A245" s="242" t="s">
        <v>80</v>
      </c>
      <c r="B245" s="242" t="s">
        <v>736</v>
      </c>
      <c r="C245" s="242" t="s">
        <v>872</v>
      </c>
      <c r="D245" s="240" t="s">
        <v>831</v>
      </c>
      <c r="F245" s="240" t="str">
        <f t="shared" si="31"/>
        <v>け１８</v>
      </c>
      <c r="G245" s="240" t="str">
        <f t="shared" si="29"/>
        <v>坪田真嘉</v>
      </c>
      <c r="H245" s="244" t="s">
        <v>832</v>
      </c>
      <c r="I245" s="244" t="s">
        <v>303</v>
      </c>
      <c r="J245" s="255">
        <v>1976</v>
      </c>
      <c r="K245" s="241">
        <f t="shared" si="32"/>
        <v>41</v>
      </c>
      <c r="L245" s="243" t="str">
        <f t="shared" si="30"/>
        <v>OK</v>
      </c>
      <c r="M245" s="245" t="s">
        <v>431</v>
      </c>
    </row>
    <row r="246" spans="1:13" ht="13.5">
      <c r="A246" s="242" t="s">
        <v>873</v>
      </c>
      <c r="B246" s="242" t="s">
        <v>874</v>
      </c>
      <c r="C246" s="242" t="s">
        <v>875</v>
      </c>
      <c r="D246" s="240" t="s">
        <v>831</v>
      </c>
      <c r="F246" s="240" t="str">
        <f t="shared" si="31"/>
        <v>け１９</v>
      </c>
      <c r="G246" s="240" t="str">
        <f t="shared" si="29"/>
        <v>永里裕次</v>
      </c>
      <c r="H246" s="244" t="s">
        <v>832</v>
      </c>
      <c r="I246" s="244" t="s">
        <v>303</v>
      </c>
      <c r="J246" s="255">
        <v>1979</v>
      </c>
      <c r="K246" s="241">
        <f t="shared" si="32"/>
        <v>38</v>
      </c>
      <c r="L246" s="243" t="str">
        <f t="shared" si="30"/>
        <v>OK</v>
      </c>
      <c r="M246" s="240" t="s">
        <v>876</v>
      </c>
    </row>
    <row r="247" spans="1:13" ht="13.5">
      <c r="A247" s="242" t="s">
        <v>877</v>
      </c>
      <c r="B247" s="242" t="s">
        <v>878</v>
      </c>
      <c r="C247" s="242" t="s">
        <v>879</v>
      </c>
      <c r="D247" s="242" t="s">
        <v>831</v>
      </c>
      <c r="E247" s="242"/>
      <c r="F247" s="240" t="str">
        <f t="shared" si="31"/>
        <v>け２０</v>
      </c>
      <c r="G247" s="242" t="str">
        <f t="shared" si="29"/>
        <v>中西勇夫</v>
      </c>
      <c r="H247" s="244" t="s">
        <v>832</v>
      </c>
      <c r="I247" s="244" t="s">
        <v>303</v>
      </c>
      <c r="J247" s="255">
        <v>1986</v>
      </c>
      <c r="K247" s="241">
        <f t="shared" si="32"/>
        <v>31</v>
      </c>
      <c r="L247" s="243" t="str">
        <f t="shared" si="30"/>
        <v>OK</v>
      </c>
      <c r="M247" s="245" t="s">
        <v>431</v>
      </c>
    </row>
    <row r="248" spans="1:13" ht="13.5">
      <c r="A248" s="242" t="s">
        <v>880</v>
      </c>
      <c r="B248" s="240" t="s">
        <v>878</v>
      </c>
      <c r="C248" s="240" t="s">
        <v>881</v>
      </c>
      <c r="D248" s="242" t="s">
        <v>831</v>
      </c>
      <c r="F248" s="240" t="str">
        <f t="shared" si="31"/>
        <v>け２１</v>
      </c>
      <c r="G248" s="240" t="str">
        <f t="shared" si="29"/>
        <v>中西泰輝</v>
      </c>
      <c r="H248" s="244" t="s">
        <v>832</v>
      </c>
      <c r="I248" s="244" t="s">
        <v>303</v>
      </c>
      <c r="J248" s="241">
        <v>1992</v>
      </c>
      <c r="K248" s="241">
        <f t="shared" si="32"/>
        <v>25</v>
      </c>
      <c r="L248" s="243" t="str">
        <f t="shared" si="30"/>
        <v>OK</v>
      </c>
      <c r="M248" s="240" t="s">
        <v>408</v>
      </c>
    </row>
    <row r="249" spans="1:13" ht="13.5">
      <c r="A249" s="242" t="s">
        <v>882</v>
      </c>
      <c r="B249" s="242" t="s">
        <v>317</v>
      </c>
      <c r="C249" s="242" t="s">
        <v>883</v>
      </c>
      <c r="D249" s="240" t="s">
        <v>831</v>
      </c>
      <c r="F249" s="240" t="str">
        <f t="shared" si="31"/>
        <v>け２２</v>
      </c>
      <c r="G249" s="240" t="str">
        <f t="shared" si="29"/>
        <v>中村喜彦</v>
      </c>
      <c r="H249" s="244" t="s">
        <v>832</v>
      </c>
      <c r="I249" s="244" t="s">
        <v>303</v>
      </c>
      <c r="J249" s="255">
        <v>1957</v>
      </c>
      <c r="K249" s="241">
        <f t="shared" si="32"/>
        <v>60</v>
      </c>
      <c r="L249" s="243" t="str">
        <f t="shared" si="30"/>
        <v>OK</v>
      </c>
      <c r="M249" s="245" t="s">
        <v>431</v>
      </c>
    </row>
    <row r="250" spans="1:13" ht="13.5">
      <c r="A250" s="242" t="s">
        <v>884</v>
      </c>
      <c r="B250" s="242" t="s">
        <v>317</v>
      </c>
      <c r="C250" s="242" t="s">
        <v>885</v>
      </c>
      <c r="D250" s="240" t="s">
        <v>831</v>
      </c>
      <c r="F250" s="240" t="str">
        <f t="shared" si="31"/>
        <v>け２３</v>
      </c>
      <c r="G250" s="240" t="str">
        <f t="shared" si="29"/>
        <v>中村浩之</v>
      </c>
      <c r="H250" s="244" t="s">
        <v>832</v>
      </c>
      <c r="I250" s="244" t="s">
        <v>303</v>
      </c>
      <c r="J250" s="255">
        <v>1981</v>
      </c>
      <c r="K250" s="241">
        <f t="shared" si="32"/>
        <v>36</v>
      </c>
      <c r="L250" s="243" t="str">
        <f t="shared" si="30"/>
        <v>OK</v>
      </c>
      <c r="M250" s="245" t="s">
        <v>431</v>
      </c>
    </row>
    <row r="251" spans="1:13" ht="13.5">
      <c r="A251" s="242" t="s">
        <v>886</v>
      </c>
      <c r="B251" s="240" t="s">
        <v>436</v>
      </c>
      <c r="C251" s="240" t="s">
        <v>887</v>
      </c>
      <c r="D251" s="242" t="s">
        <v>831</v>
      </c>
      <c r="F251" s="240" t="str">
        <f t="shared" si="31"/>
        <v>け２４</v>
      </c>
      <c r="G251" s="240" t="str">
        <f t="shared" si="29"/>
        <v>西田和教</v>
      </c>
      <c r="H251" s="244" t="s">
        <v>832</v>
      </c>
      <c r="I251" s="244" t="s">
        <v>303</v>
      </c>
      <c r="J251" s="241">
        <v>1961</v>
      </c>
      <c r="K251" s="241">
        <f t="shared" si="32"/>
        <v>56</v>
      </c>
      <c r="L251" s="243" t="str">
        <f t="shared" si="30"/>
        <v>OK</v>
      </c>
      <c r="M251" s="240" t="s">
        <v>304</v>
      </c>
    </row>
    <row r="252" spans="1:13" ht="13.5">
      <c r="A252" s="242" t="s">
        <v>888</v>
      </c>
      <c r="B252" s="240" t="s">
        <v>338</v>
      </c>
      <c r="C252" s="240" t="s">
        <v>889</v>
      </c>
      <c r="D252" s="242" t="s">
        <v>831</v>
      </c>
      <c r="F252" s="240" t="str">
        <f t="shared" si="31"/>
        <v>け２５</v>
      </c>
      <c r="G252" s="240" t="str">
        <f t="shared" si="29"/>
        <v>宮村知宏</v>
      </c>
      <c r="H252" s="244" t="s">
        <v>832</v>
      </c>
      <c r="I252" s="244" t="s">
        <v>303</v>
      </c>
      <c r="J252" s="241">
        <v>1971</v>
      </c>
      <c r="K252" s="241">
        <f t="shared" si="32"/>
        <v>46</v>
      </c>
      <c r="L252" s="243" t="str">
        <f t="shared" si="30"/>
        <v>OK</v>
      </c>
      <c r="M252" s="240" t="s">
        <v>336</v>
      </c>
    </row>
    <row r="253" spans="1:13" ht="13.5">
      <c r="A253" s="242" t="s">
        <v>79</v>
      </c>
      <c r="B253" s="242" t="s">
        <v>890</v>
      </c>
      <c r="C253" s="242" t="s">
        <v>891</v>
      </c>
      <c r="D253" s="240" t="s">
        <v>831</v>
      </c>
      <c r="F253" s="240" t="str">
        <f t="shared" si="31"/>
        <v>け２６</v>
      </c>
      <c r="G253" s="240" t="str">
        <f t="shared" si="29"/>
        <v>宮嶋利行</v>
      </c>
      <c r="H253" s="244" t="s">
        <v>832</v>
      </c>
      <c r="I253" s="244" t="s">
        <v>303</v>
      </c>
      <c r="J253" s="255">
        <v>1961</v>
      </c>
      <c r="K253" s="241">
        <f t="shared" si="32"/>
        <v>56</v>
      </c>
      <c r="L253" s="243" t="str">
        <f t="shared" si="30"/>
        <v>OK</v>
      </c>
      <c r="M253" s="240" t="s">
        <v>336</v>
      </c>
    </row>
    <row r="254" spans="1:13" ht="13.5">
      <c r="A254" s="242" t="s">
        <v>892</v>
      </c>
      <c r="B254" s="242" t="s">
        <v>893</v>
      </c>
      <c r="C254" s="242" t="s">
        <v>894</v>
      </c>
      <c r="D254" s="240" t="s">
        <v>831</v>
      </c>
      <c r="F254" s="240" t="str">
        <f t="shared" si="31"/>
        <v>け２７</v>
      </c>
      <c r="G254" s="240" t="str">
        <f t="shared" si="29"/>
        <v>山口直彦</v>
      </c>
      <c r="H254" s="244" t="s">
        <v>832</v>
      </c>
      <c r="I254" s="244" t="s">
        <v>303</v>
      </c>
      <c r="J254" s="255">
        <v>1986</v>
      </c>
      <c r="K254" s="241">
        <f t="shared" si="32"/>
        <v>31</v>
      </c>
      <c r="L254" s="243" t="str">
        <f t="shared" si="30"/>
        <v>OK</v>
      </c>
      <c r="M254" s="245" t="s">
        <v>431</v>
      </c>
    </row>
    <row r="255" spans="1:13" ht="13.5">
      <c r="A255" s="242" t="s">
        <v>895</v>
      </c>
      <c r="B255" s="242" t="s">
        <v>893</v>
      </c>
      <c r="C255" s="242" t="s">
        <v>896</v>
      </c>
      <c r="D255" s="240" t="s">
        <v>831</v>
      </c>
      <c r="F255" s="240" t="str">
        <f t="shared" si="31"/>
        <v>け２８</v>
      </c>
      <c r="G255" s="240" t="str">
        <f t="shared" si="29"/>
        <v>山口真彦</v>
      </c>
      <c r="H255" s="244" t="s">
        <v>832</v>
      </c>
      <c r="I255" s="244" t="s">
        <v>303</v>
      </c>
      <c r="J255" s="255">
        <v>1988</v>
      </c>
      <c r="K255" s="241">
        <f t="shared" si="32"/>
        <v>29</v>
      </c>
      <c r="L255" s="243" t="str">
        <f t="shared" si="30"/>
        <v>OK</v>
      </c>
      <c r="M255" s="245" t="s">
        <v>431</v>
      </c>
    </row>
    <row r="256" spans="1:13" ht="13.5">
      <c r="A256" s="242" t="s">
        <v>102</v>
      </c>
      <c r="B256" s="240" t="s">
        <v>893</v>
      </c>
      <c r="C256" s="240" t="s">
        <v>743</v>
      </c>
      <c r="D256" s="242" t="s">
        <v>831</v>
      </c>
      <c r="F256" s="240" t="str">
        <f t="shared" si="31"/>
        <v>け２９</v>
      </c>
      <c r="G256" s="240" t="str">
        <f t="shared" si="29"/>
        <v>山口達也</v>
      </c>
      <c r="H256" s="244" t="s">
        <v>832</v>
      </c>
      <c r="I256" s="244" t="s">
        <v>303</v>
      </c>
      <c r="J256" s="241">
        <v>1999</v>
      </c>
      <c r="K256" s="241">
        <f t="shared" si="32"/>
        <v>18</v>
      </c>
      <c r="L256" s="243" t="str">
        <f t="shared" si="30"/>
        <v>OK</v>
      </c>
      <c r="M256" s="245" t="s">
        <v>431</v>
      </c>
    </row>
    <row r="257" spans="1:13" ht="13.5">
      <c r="A257" s="242" t="s">
        <v>897</v>
      </c>
      <c r="B257" s="240" t="s">
        <v>898</v>
      </c>
      <c r="C257" s="240" t="s">
        <v>899</v>
      </c>
      <c r="D257" s="242" t="s">
        <v>831</v>
      </c>
      <c r="E257" s="240" t="s">
        <v>900</v>
      </c>
      <c r="F257" s="240" t="str">
        <f t="shared" si="31"/>
        <v>け３０</v>
      </c>
      <c r="G257" s="240" t="str">
        <f t="shared" si="29"/>
        <v>吉野淳也</v>
      </c>
      <c r="H257" s="244" t="s">
        <v>832</v>
      </c>
      <c r="I257" s="244" t="s">
        <v>303</v>
      </c>
      <c r="J257" s="241">
        <v>1990</v>
      </c>
      <c r="K257" s="241">
        <f t="shared" si="32"/>
        <v>27</v>
      </c>
      <c r="L257" s="243" t="str">
        <f t="shared" si="30"/>
        <v>OK</v>
      </c>
      <c r="M257" s="240" t="s">
        <v>408</v>
      </c>
    </row>
    <row r="258" spans="1:13" ht="13.5">
      <c r="A258" s="242" t="s">
        <v>901</v>
      </c>
      <c r="B258" s="245" t="s">
        <v>902</v>
      </c>
      <c r="C258" s="245" t="s">
        <v>903</v>
      </c>
      <c r="D258" s="240" t="s">
        <v>831</v>
      </c>
      <c r="F258" s="240" t="str">
        <f t="shared" si="31"/>
        <v>け３１</v>
      </c>
      <c r="G258" s="242" t="str">
        <f t="shared" si="29"/>
        <v>石原はる美</v>
      </c>
      <c r="H258" s="244" t="s">
        <v>832</v>
      </c>
      <c r="I258" s="257" t="s">
        <v>328</v>
      </c>
      <c r="J258" s="255">
        <v>1964</v>
      </c>
      <c r="K258" s="241">
        <f t="shared" si="32"/>
        <v>53</v>
      </c>
      <c r="L258" s="243" t="str">
        <f t="shared" si="30"/>
        <v>OK</v>
      </c>
      <c r="M258" s="245" t="s">
        <v>431</v>
      </c>
    </row>
    <row r="259" spans="1:13" ht="13.5">
      <c r="A259" s="242" t="s">
        <v>904</v>
      </c>
      <c r="B259" s="245" t="s">
        <v>905</v>
      </c>
      <c r="C259" s="245" t="s">
        <v>906</v>
      </c>
      <c r="D259" s="242" t="s">
        <v>831</v>
      </c>
      <c r="F259" s="240" t="str">
        <f t="shared" si="31"/>
        <v>け３２</v>
      </c>
      <c r="G259" s="240" t="str">
        <f t="shared" si="29"/>
        <v>池尻陽香</v>
      </c>
      <c r="H259" s="244" t="s">
        <v>832</v>
      </c>
      <c r="I259" s="299" t="s">
        <v>328</v>
      </c>
      <c r="J259" s="241">
        <v>1994</v>
      </c>
      <c r="K259" s="241">
        <f t="shared" si="32"/>
        <v>23</v>
      </c>
      <c r="L259" s="243" t="str">
        <f t="shared" si="30"/>
        <v>OK</v>
      </c>
      <c r="M259" s="240" t="s">
        <v>408</v>
      </c>
    </row>
    <row r="260" spans="1:13" ht="13.5">
      <c r="A260" s="242" t="s">
        <v>907</v>
      </c>
      <c r="B260" s="245" t="s">
        <v>905</v>
      </c>
      <c r="C260" s="245" t="s">
        <v>908</v>
      </c>
      <c r="D260" s="242" t="s">
        <v>831</v>
      </c>
      <c r="F260" s="240" t="str">
        <f t="shared" si="31"/>
        <v>け３３</v>
      </c>
      <c r="G260" s="240" t="str">
        <f t="shared" si="29"/>
        <v>池尻姫欧</v>
      </c>
      <c r="H260" s="244" t="s">
        <v>832</v>
      </c>
      <c r="I260" s="299" t="s">
        <v>328</v>
      </c>
      <c r="J260" s="241">
        <v>1990</v>
      </c>
      <c r="K260" s="241">
        <f t="shared" si="32"/>
        <v>27</v>
      </c>
      <c r="L260" s="243" t="str">
        <f t="shared" si="30"/>
        <v>OK</v>
      </c>
      <c r="M260" s="240" t="s">
        <v>408</v>
      </c>
    </row>
    <row r="261" spans="1:13" ht="13.5">
      <c r="A261" s="242" t="s">
        <v>909</v>
      </c>
      <c r="B261" s="245" t="s">
        <v>910</v>
      </c>
      <c r="C261" s="245" t="s">
        <v>911</v>
      </c>
      <c r="D261" s="242" t="s">
        <v>831</v>
      </c>
      <c r="F261" s="240" t="str">
        <f t="shared" si="31"/>
        <v>け３４</v>
      </c>
      <c r="G261" s="240" t="str">
        <f t="shared" si="29"/>
        <v>出縄久子</v>
      </c>
      <c r="H261" s="244" t="s">
        <v>832</v>
      </c>
      <c r="I261" s="299" t="s">
        <v>328</v>
      </c>
      <c r="J261" s="241">
        <v>1966</v>
      </c>
      <c r="K261" s="241">
        <f t="shared" si="32"/>
        <v>51</v>
      </c>
      <c r="L261" s="243" t="str">
        <f t="shared" si="30"/>
        <v>OK</v>
      </c>
      <c r="M261" s="240" t="s">
        <v>322</v>
      </c>
    </row>
    <row r="262" spans="1:13" ht="13.5">
      <c r="A262" s="242" t="s">
        <v>912</v>
      </c>
      <c r="B262" s="245" t="s">
        <v>845</v>
      </c>
      <c r="C262" s="245" t="s">
        <v>913</v>
      </c>
      <c r="D262" s="240" t="s">
        <v>831</v>
      </c>
      <c r="F262" s="240" t="str">
        <f t="shared" si="31"/>
        <v>け３５</v>
      </c>
      <c r="G262" s="242" t="str">
        <f t="shared" si="29"/>
        <v>小笠原容子</v>
      </c>
      <c r="H262" s="244" t="s">
        <v>832</v>
      </c>
      <c r="I262" s="257" t="s">
        <v>328</v>
      </c>
      <c r="J262" s="255">
        <v>1964</v>
      </c>
      <c r="K262" s="241">
        <f t="shared" si="32"/>
        <v>53</v>
      </c>
      <c r="L262" s="243" t="str">
        <f t="shared" si="30"/>
        <v>OK</v>
      </c>
      <c r="M262" s="245" t="s">
        <v>431</v>
      </c>
    </row>
    <row r="263" spans="1:13" ht="13.5">
      <c r="A263" s="242" t="s">
        <v>914</v>
      </c>
      <c r="B263" s="245" t="s">
        <v>915</v>
      </c>
      <c r="C263" s="245" t="s">
        <v>916</v>
      </c>
      <c r="D263" s="240" t="s">
        <v>831</v>
      </c>
      <c r="F263" s="240" t="str">
        <f t="shared" si="31"/>
        <v>け３６</v>
      </c>
      <c r="G263" s="242" t="str">
        <f t="shared" si="29"/>
        <v>梶木和子</v>
      </c>
      <c r="H263" s="244" t="s">
        <v>832</v>
      </c>
      <c r="I263" s="257" t="s">
        <v>328</v>
      </c>
      <c r="J263" s="255">
        <v>1960</v>
      </c>
      <c r="K263" s="241">
        <f t="shared" si="32"/>
        <v>57</v>
      </c>
      <c r="L263" s="243" t="str">
        <f t="shared" si="30"/>
        <v>OK</v>
      </c>
      <c r="M263" s="240" t="s">
        <v>304</v>
      </c>
    </row>
    <row r="264" spans="1:13" ht="13.5">
      <c r="A264" s="242" t="s">
        <v>103</v>
      </c>
      <c r="B264" s="287" t="s">
        <v>850</v>
      </c>
      <c r="C264" s="287" t="s">
        <v>917</v>
      </c>
      <c r="D264" s="242" t="s">
        <v>831</v>
      </c>
      <c r="E264" s="288"/>
      <c r="F264" s="240" t="str">
        <f t="shared" si="31"/>
        <v>け３７</v>
      </c>
      <c r="G264" s="242" t="str">
        <f t="shared" si="29"/>
        <v>川上美弥子</v>
      </c>
      <c r="H264" s="244" t="s">
        <v>832</v>
      </c>
      <c r="I264" s="299" t="s">
        <v>328</v>
      </c>
      <c r="J264" s="288">
        <v>1971</v>
      </c>
      <c r="K264" s="241">
        <f t="shared" si="32"/>
        <v>46</v>
      </c>
      <c r="L264" s="243" t="str">
        <f t="shared" si="30"/>
        <v>OK</v>
      </c>
      <c r="M264" s="300" t="s">
        <v>431</v>
      </c>
    </row>
    <row r="265" spans="1:13" ht="13.5">
      <c r="A265" s="242" t="s">
        <v>918</v>
      </c>
      <c r="B265" s="245" t="s">
        <v>395</v>
      </c>
      <c r="C265" s="245" t="s">
        <v>913</v>
      </c>
      <c r="D265" s="242" t="s">
        <v>831</v>
      </c>
      <c r="F265" s="240" t="str">
        <f t="shared" si="31"/>
        <v>け３８</v>
      </c>
      <c r="G265" s="240" t="str">
        <f t="shared" si="29"/>
        <v>木村容子</v>
      </c>
      <c r="H265" s="244" t="s">
        <v>832</v>
      </c>
      <c r="I265" s="299" t="s">
        <v>328</v>
      </c>
      <c r="J265" s="241">
        <v>1967</v>
      </c>
      <c r="K265" s="241">
        <f t="shared" si="32"/>
        <v>50</v>
      </c>
      <c r="L265" s="243" t="str">
        <f t="shared" si="30"/>
        <v>OK</v>
      </c>
      <c r="M265" s="240" t="s">
        <v>312</v>
      </c>
    </row>
    <row r="266" spans="1:13" ht="13.5">
      <c r="A266" s="242" t="s">
        <v>919</v>
      </c>
      <c r="B266" s="245" t="s">
        <v>536</v>
      </c>
      <c r="C266" s="245" t="s">
        <v>920</v>
      </c>
      <c r="D266" s="240" t="s">
        <v>831</v>
      </c>
      <c r="F266" s="240" t="str">
        <f t="shared" si="31"/>
        <v>け３９</v>
      </c>
      <c r="G266" s="242" t="str">
        <f t="shared" si="29"/>
        <v>田中和枝</v>
      </c>
      <c r="H266" s="244" t="s">
        <v>832</v>
      </c>
      <c r="I266" s="257" t="s">
        <v>328</v>
      </c>
      <c r="J266" s="255">
        <v>1965</v>
      </c>
      <c r="K266" s="241">
        <f t="shared" si="32"/>
        <v>52</v>
      </c>
      <c r="L266" s="243" t="str">
        <f t="shared" si="30"/>
        <v>OK</v>
      </c>
      <c r="M266" s="245" t="s">
        <v>431</v>
      </c>
    </row>
    <row r="267" spans="1:13" ht="13.5">
      <c r="A267" s="242" t="s">
        <v>921</v>
      </c>
      <c r="B267" s="245" t="s">
        <v>536</v>
      </c>
      <c r="C267" s="245" t="s">
        <v>922</v>
      </c>
      <c r="D267" s="242" t="s">
        <v>831</v>
      </c>
      <c r="F267" s="240" t="str">
        <f t="shared" si="31"/>
        <v>け４０</v>
      </c>
      <c r="G267" s="240" t="str">
        <f t="shared" si="29"/>
        <v>田中有紀</v>
      </c>
      <c r="H267" s="244" t="s">
        <v>832</v>
      </c>
      <c r="I267" s="299" t="s">
        <v>328</v>
      </c>
      <c r="J267" s="241">
        <v>1968</v>
      </c>
      <c r="K267" s="241">
        <f t="shared" si="32"/>
        <v>49</v>
      </c>
      <c r="L267" s="243" t="str">
        <f t="shared" si="30"/>
        <v>OK</v>
      </c>
      <c r="M267" s="240" t="s">
        <v>923</v>
      </c>
    </row>
    <row r="268" spans="1:13" ht="13.5">
      <c r="A268" s="242" t="s">
        <v>924</v>
      </c>
      <c r="B268" s="245" t="s">
        <v>925</v>
      </c>
      <c r="C268" s="245" t="s">
        <v>926</v>
      </c>
      <c r="D268" s="240" t="s">
        <v>831</v>
      </c>
      <c r="F268" s="240" t="str">
        <f t="shared" si="31"/>
        <v>け４１</v>
      </c>
      <c r="G268" s="242" t="str">
        <f t="shared" si="29"/>
        <v>永松貴子</v>
      </c>
      <c r="H268" s="244" t="s">
        <v>832</v>
      </c>
      <c r="I268" s="257" t="s">
        <v>328</v>
      </c>
      <c r="J268" s="255">
        <v>1962</v>
      </c>
      <c r="K268" s="241">
        <f t="shared" si="32"/>
        <v>55</v>
      </c>
      <c r="L268" s="243" t="str">
        <f t="shared" si="30"/>
        <v>OK</v>
      </c>
      <c r="M268" s="240" t="s">
        <v>304</v>
      </c>
    </row>
    <row r="269" spans="1:13" ht="13.5">
      <c r="A269" s="242" t="s">
        <v>104</v>
      </c>
      <c r="B269" s="245" t="s">
        <v>927</v>
      </c>
      <c r="C269" s="245" t="s">
        <v>928</v>
      </c>
      <c r="D269" s="240" t="s">
        <v>831</v>
      </c>
      <c r="F269" s="240" t="str">
        <f t="shared" si="31"/>
        <v>け４２</v>
      </c>
      <c r="G269" s="242" t="str">
        <f t="shared" si="29"/>
        <v>福永裕美</v>
      </c>
      <c r="H269" s="244" t="s">
        <v>832</v>
      </c>
      <c r="I269" s="257" t="s">
        <v>328</v>
      </c>
      <c r="J269" s="255">
        <v>1963</v>
      </c>
      <c r="K269" s="241">
        <f t="shared" si="32"/>
        <v>54</v>
      </c>
      <c r="L269" s="243" t="str">
        <f t="shared" si="30"/>
        <v>OK</v>
      </c>
      <c r="M269" s="245" t="s">
        <v>431</v>
      </c>
    </row>
    <row r="270" spans="1:13" ht="13.5">
      <c r="A270" s="242" t="s">
        <v>929</v>
      </c>
      <c r="B270" s="245" t="s">
        <v>930</v>
      </c>
      <c r="C270" s="245" t="s">
        <v>931</v>
      </c>
      <c r="D270" s="242" t="s">
        <v>831</v>
      </c>
      <c r="F270" s="240" t="str">
        <f t="shared" si="31"/>
        <v>け４３</v>
      </c>
      <c r="G270" s="242" t="str">
        <f t="shared" si="29"/>
        <v>布藤江実子</v>
      </c>
      <c r="H270" s="244" t="s">
        <v>832</v>
      </c>
      <c r="I270" s="257" t="s">
        <v>328</v>
      </c>
      <c r="J270" s="255">
        <v>1965</v>
      </c>
      <c r="K270" s="241">
        <f t="shared" si="32"/>
        <v>52</v>
      </c>
      <c r="L270" s="243" t="str">
        <f t="shared" si="30"/>
        <v>OK</v>
      </c>
      <c r="M270" s="240" t="s">
        <v>304</v>
      </c>
    </row>
    <row r="271" spans="1:13" ht="13.5">
      <c r="A271" s="242" t="s">
        <v>932</v>
      </c>
      <c r="B271" s="245" t="s">
        <v>893</v>
      </c>
      <c r="C271" s="245" t="s">
        <v>933</v>
      </c>
      <c r="D271" s="240" t="s">
        <v>831</v>
      </c>
      <c r="F271" s="240" t="str">
        <f t="shared" si="31"/>
        <v>け４４</v>
      </c>
      <c r="G271" s="242" t="str">
        <f t="shared" si="29"/>
        <v>山口美由希</v>
      </c>
      <c r="H271" s="244" t="s">
        <v>832</v>
      </c>
      <c r="I271" s="257" t="s">
        <v>328</v>
      </c>
      <c r="J271" s="241">
        <v>1989</v>
      </c>
      <c r="K271" s="241">
        <f t="shared" si="32"/>
        <v>28</v>
      </c>
      <c r="L271" s="243" t="str">
        <f t="shared" si="30"/>
        <v>OK</v>
      </c>
      <c r="M271" s="245" t="s">
        <v>431</v>
      </c>
    </row>
    <row r="272" spans="1:13" ht="13.5">
      <c r="A272" s="242" t="s">
        <v>934</v>
      </c>
      <c r="B272" s="245" t="s">
        <v>935</v>
      </c>
      <c r="C272" s="245" t="s">
        <v>936</v>
      </c>
      <c r="D272" s="240" t="s">
        <v>831</v>
      </c>
      <c r="F272" s="240" t="str">
        <f t="shared" si="31"/>
        <v>け４５</v>
      </c>
      <c r="G272" s="242" t="str">
        <f t="shared" si="29"/>
        <v>廣田道子</v>
      </c>
      <c r="H272" s="244" t="s">
        <v>832</v>
      </c>
      <c r="I272" s="257" t="s">
        <v>328</v>
      </c>
      <c r="J272" s="241">
        <v>1966</v>
      </c>
      <c r="K272" s="241">
        <f t="shared" si="32"/>
        <v>51</v>
      </c>
      <c r="L272" s="243" t="str">
        <f t="shared" si="30"/>
        <v>OK</v>
      </c>
      <c r="M272" s="240" t="s">
        <v>304</v>
      </c>
    </row>
    <row r="273" ht="13.5">
      <c r="A273" s="289"/>
    </row>
    <row r="274" ht="13.5">
      <c r="A274" s="289"/>
    </row>
    <row r="275" ht="13.5">
      <c r="A275" s="290"/>
    </row>
    <row r="276" spans="1:12" ht="13.5">
      <c r="A276" s="289"/>
      <c r="H276" s="244"/>
      <c r="I276" s="244"/>
      <c r="L276" s="243"/>
    </row>
    <row r="277" spans="1:14" s="84" customFormat="1" ht="13.5">
      <c r="A277" s="291" t="s">
        <v>937</v>
      </c>
      <c r="B277" s="292" t="s">
        <v>938</v>
      </c>
      <c r="C277" s="292" t="s">
        <v>939</v>
      </c>
      <c r="D277" s="270" t="s">
        <v>940</v>
      </c>
      <c r="E277" s="200"/>
      <c r="F277" s="240" t="str">
        <f t="shared" si="31"/>
        <v>む０１</v>
      </c>
      <c r="G277" s="240" t="str">
        <f aca="true" t="shared" si="33" ref="G277:G318">B277&amp;C277</f>
        <v>安久智之</v>
      </c>
      <c r="H277" s="270" t="s">
        <v>941</v>
      </c>
      <c r="I277" s="200" t="s">
        <v>303</v>
      </c>
      <c r="J277" s="200">
        <v>1982</v>
      </c>
      <c r="K277" s="256">
        <f>IF(J277="","",(2017-J277))</f>
        <v>35</v>
      </c>
      <c r="L277" s="243" t="str">
        <f aca="true" t="shared" si="34" ref="L277:L300">IF(G277="","",IF(COUNTIF($G$18:$G$628,G277)&gt;1,"2重登録","OK"))</f>
        <v>OK</v>
      </c>
      <c r="M277" s="300" t="s">
        <v>431</v>
      </c>
      <c r="N277" s="230"/>
    </row>
    <row r="278" spans="1:14" s="84" customFormat="1" ht="13.5">
      <c r="A278" s="291" t="s">
        <v>942</v>
      </c>
      <c r="B278" s="292" t="s">
        <v>943</v>
      </c>
      <c r="C278" s="292" t="s">
        <v>944</v>
      </c>
      <c r="D278" s="270" t="s">
        <v>940</v>
      </c>
      <c r="E278" s="200"/>
      <c r="F278" s="240" t="str">
        <f t="shared" si="31"/>
        <v>む０２</v>
      </c>
      <c r="G278" s="240" t="str">
        <f t="shared" si="33"/>
        <v>稲泉　聡</v>
      </c>
      <c r="H278" s="270" t="s">
        <v>941</v>
      </c>
      <c r="I278" s="200" t="s">
        <v>303</v>
      </c>
      <c r="J278" s="200">
        <v>1967</v>
      </c>
      <c r="K278" s="256">
        <f aca="true" t="shared" si="35" ref="K278:K326">IF(J278="","",(2017-J278))</f>
        <v>50</v>
      </c>
      <c r="L278" s="243" t="str">
        <f t="shared" si="34"/>
        <v>OK</v>
      </c>
      <c r="M278" s="200" t="s">
        <v>336</v>
      </c>
      <c r="N278" s="230"/>
    </row>
    <row r="279" spans="1:14" s="84" customFormat="1" ht="13.5">
      <c r="A279" s="291" t="s">
        <v>945</v>
      </c>
      <c r="B279" s="292" t="s">
        <v>946</v>
      </c>
      <c r="C279" s="292" t="s">
        <v>947</v>
      </c>
      <c r="D279" s="270" t="s">
        <v>940</v>
      </c>
      <c r="E279" s="200"/>
      <c r="F279" s="240" t="str">
        <f t="shared" si="31"/>
        <v>む０３</v>
      </c>
      <c r="G279" s="240" t="str">
        <f t="shared" si="33"/>
        <v>岡川謙二</v>
      </c>
      <c r="H279" s="270" t="s">
        <v>941</v>
      </c>
      <c r="I279" s="200" t="s">
        <v>303</v>
      </c>
      <c r="J279" s="200">
        <v>1967</v>
      </c>
      <c r="K279" s="256">
        <f t="shared" si="35"/>
        <v>50</v>
      </c>
      <c r="L279" s="243" t="str">
        <f t="shared" si="34"/>
        <v>OK</v>
      </c>
      <c r="M279" s="200" t="s">
        <v>336</v>
      </c>
      <c r="N279" s="230"/>
    </row>
    <row r="280" spans="1:14" s="84" customFormat="1" ht="13.5">
      <c r="A280" s="291" t="s">
        <v>948</v>
      </c>
      <c r="B280" s="292" t="s">
        <v>949</v>
      </c>
      <c r="C280" s="292" t="s">
        <v>950</v>
      </c>
      <c r="D280" s="270" t="s">
        <v>940</v>
      </c>
      <c r="E280" s="200"/>
      <c r="F280" s="240" t="str">
        <f t="shared" si="31"/>
        <v>む０４</v>
      </c>
      <c r="G280" s="240" t="str">
        <f t="shared" si="33"/>
        <v>児玉雅弘</v>
      </c>
      <c r="H280" s="270" t="s">
        <v>941</v>
      </c>
      <c r="I280" s="200" t="s">
        <v>303</v>
      </c>
      <c r="J280" s="200">
        <v>1965</v>
      </c>
      <c r="K280" s="256">
        <f t="shared" si="35"/>
        <v>52</v>
      </c>
      <c r="L280" s="243" t="str">
        <f t="shared" si="34"/>
        <v>OK</v>
      </c>
      <c r="M280" s="200" t="s">
        <v>308</v>
      </c>
      <c r="N280" s="230"/>
    </row>
    <row r="281" spans="1:14" s="84" customFormat="1" ht="13.5">
      <c r="A281" s="291" t="s">
        <v>87</v>
      </c>
      <c r="B281" s="292" t="s">
        <v>951</v>
      </c>
      <c r="C281" s="292" t="s">
        <v>952</v>
      </c>
      <c r="D281" s="270" t="s">
        <v>940</v>
      </c>
      <c r="E281" s="200"/>
      <c r="F281" s="240" t="str">
        <f t="shared" si="31"/>
        <v>む０５</v>
      </c>
      <c r="G281" s="240" t="str">
        <f t="shared" si="33"/>
        <v>徳永 剛</v>
      </c>
      <c r="H281" s="270" t="s">
        <v>941</v>
      </c>
      <c r="I281" s="200" t="s">
        <v>303</v>
      </c>
      <c r="J281" s="200">
        <v>1966</v>
      </c>
      <c r="K281" s="256">
        <f t="shared" si="35"/>
        <v>51</v>
      </c>
      <c r="L281" s="243" t="str">
        <f t="shared" si="34"/>
        <v>OK</v>
      </c>
      <c r="M281" s="301" t="s">
        <v>715</v>
      </c>
      <c r="N281" s="230"/>
    </row>
    <row r="282" spans="1:14" s="84" customFormat="1" ht="13.5">
      <c r="A282" s="291" t="s">
        <v>84</v>
      </c>
      <c r="B282" s="292" t="s">
        <v>5</v>
      </c>
      <c r="C282" s="292" t="s">
        <v>6</v>
      </c>
      <c r="D282" s="270" t="s">
        <v>940</v>
      </c>
      <c r="E282" s="200"/>
      <c r="F282" s="240" t="str">
        <f t="shared" si="31"/>
        <v>む０６</v>
      </c>
      <c r="G282" s="240" t="str">
        <f t="shared" si="33"/>
        <v>杉山邦夫</v>
      </c>
      <c r="H282" s="270" t="s">
        <v>941</v>
      </c>
      <c r="I282" s="200" t="s">
        <v>303</v>
      </c>
      <c r="J282" s="200">
        <v>1950</v>
      </c>
      <c r="K282" s="256">
        <f t="shared" si="35"/>
        <v>67</v>
      </c>
      <c r="L282" s="243" t="str">
        <f t="shared" si="34"/>
        <v>OK</v>
      </c>
      <c r="M282" s="200" t="s">
        <v>866</v>
      </c>
      <c r="N282" s="230"/>
    </row>
    <row r="283" spans="1:14" s="84" customFormat="1" ht="13.5">
      <c r="A283" s="291" t="s">
        <v>953</v>
      </c>
      <c r="B283" s="292" t="s">
        <v>954</v>
      </c>
      <c r="C283" s="292" t="s">
        <v>955</v>
      </c>
      <c r="D283" s="270" t="s">
        <v>940</v>
      </c>
      <c r="E283" s="200"/>
      <c r="F283" s="240" t="str">
        <f t="shared" si="31"/>
        <v>む０７</v>
      </c>
      <c r="G283" s="240" t="str">
        <f t="shared" si="33"/>
        <v>杉本龍平</v>
      </c>
      <c r="H283" s="270" t="s">
        <v>941</v>
      </c>
      <c r="I283" s="200" t="s">
        <v>303</v>
      </c>
      <c r="J283" s="200">
        <v>1976</v>
      </c>
      <c r="K283" s="256">
        <f t="shared" si="35"/>
        <v>41</v>
      </c>
      <c r="L283" s="243" t="str">
        <f t="shared" si="34"/>
        <v>OK</v>
      </c>
      <c r="M283" s="200" t="s">
        <v>304</v>
      </c>
      <c r="N283" s="230"/>
    </row>
    <row r="284" spans="1:14" s="84" customFormat="1" ht="13.5">
      <c r="A284" s="291" t="s">
        <v>68</v>
      </c>
      <c r="B284" s="292" t="s">
        <v>850</v>
      </c>
      <c r="C284" s="292" t="s">
        <v>956</v>
      </c>
      <c r="D284" s="270" t="s">
        <v>940</v>
      </c>
      <c r="E284" s="200"/>
      <c r="F284" s="240" t="str">
        <f t="shared" si="31"/>
        <v>む０８</v>
      </c>
      <c r="G284" s="240" t="str">
        <f t="shared" si="33"/>
        <v>川上英二</v>
      </c>
      <c r="H284" s="270" t="s">
        <v>941</v>
      </c>
      <c r="I284" s="200" t="s">
        <v>303</v>
      </c>
      <c r="J284" s="200">
        <v>1963</v>
      </c>
      <c r="K284" s="256">
        <f t="shared" si="35"/>
        <v>54</v>
      </c>
      <c r="L284" s="243" t="str">
        <f t="shared" si="34"/>
        <v>OK</v>
      </c>
      <c r="M284" s="300" t="s">
        <v>431</v>
      </c>
      <c r="N284" s="230"/>
    </row>
    <row r="285" spans="1:14" s="84" customFormat="1" ht="13.5">
      <c r="A285" s="291" t="s">
        <v>957</v>
      </c>
      <c r="B285" s="292" t="s">
        <v>958</v>
      </c>
      <c r="C285" s="292" t="s">
        <v>959</v>
      </c>
      <c r="D285" s="270" t="s">
        <v>940</v>
      </c>
      <c r="E285" s="200"/>
      <c r="F285" s="240" t="str">
        <f t="shared" si="31"/>
        <v>む０９</v>
      </c>
      <c r="G285" s="240" t="str">
        <f t="shared" si="33"/>
        <v>泉谷純也</v>
      </c>
      <c r="H285" s="270" t="s">
        <v>941</v>
      </c>
      <c r="I285" s="200" t="s">
        <v>303</v>
      </c>
      <c r="J285" s="200">
        <v>1982</v>
      </c>
      <c r="K285" s="256">
        <f t="shared" si="35"/>
        <v>35</v>
      </c>
      <c r="L285" s="243" t="str">
        <f t="shared" si="34"/>
        <v>OK</v>
      </c>
      <c r="M285" s="300" t="s">
        <v>431</v>
      </c>
      <c r="N285" s="230"/>
    </row>
    <row r="286" spans="1:14" s="84" customFormat="1" ht="13.5">
      <c r="A286" s="291" t="s">
        <v>960</v>
      </c>
      <c r="B286" s="292" t="s">
        <v>550</v>
      </c>
      <c r="C286" s="292" t="s">
        <v>961</v>
      </c>
      <c r="D286" s="270" t="s">
        <v>940</v>
      </c>
      <c r="E286" s="200"/>
      <c r="F286" s="240" t="str">
        <f t="shared" si="31"/>
        <v>む１０</v>
      </c>
      <c r="G286" s="240" t="str">
        <f t="shared" si="33"/>
        <v>浅田隆昭</v>
      </c>
      <c r="H286" s="270" t="s">
        <v>941</v>
      </c>
      <c r="I286" s="200" t="s">
        <v>303</v>
      </c>
      <c r="J286" s="200">
        <v>1964</v>
      </c>
      <c r="K286" s="256">
        <f t="shared" si="35"/>
        <v>53</v>
      </c>
      <c r="L286" s="243" t="str">
        <f t="shared" si="34"/>
        <v>OK</v>
      </c>
      <c r="M286" s="200" t="s">
        <v>408</v>
      </c>
      <c r="N286" s="230"/>
    </row>
    <row r="287" spans="1:14" s="84" customFormat="1" ht="13.5">
      <c r="A287" s="291" t="s">
        <v>962</v>
      </c>
      <c r="B287" s="292" t="s">
        <v>963</v>
      </c>
      <c r="C287" s="292" t="s">
        <v>964</v>
      </c>
      <c r="D287" s="270" t="s">
        <v>940</v>
      </c>
      <c r="E287" s="200"/>
      <c r="F287" s="240" t="str">
        <f aca="true" t="shared" si="36" ref="F287:F343">A287</f>
        <v>む１１</v>
      </c>
      <c r="G287" s="240" t="str">
        <f t="shared" si="33"/>
        <v>前田雅人</v>
      </c>
      <c r="H287" s="270" t="s">
        <v>941</v>
      </c>
      <c r="I287" s="200" t="s">
        <v>303</v>
      </c>
      <c r="J287" s="200">
        <v>1959</v>
      </c>
      <c r="K287" s="256">
        <f t="shared" si="35"/>
        <v>58</v>
      </c>
      <c r="L287" s="243" t="str">
        <f t="shared" si="34"/>
        <v>OK</v>
      </c>
      <c r="M287" s="200" t="s">
        <v>508</v>
      </c>
      <c r="N287" s="230"/>
    </row>
    <row r="288" spans="1:14" s="84" customFormat="1" ht="13.5">
      <c r="A288" s="291" t="s">
        <v>965</v>
      </c>
      <c r="B288" s="293" t="s">
        <v>368</v>
      </c>
      <c r="C288" s="204" t="s">
        <v>966</v>
      </c>
      <c r="D288" s="270" t="s">
        <v>940</v>
      </c>
      <c r="E288" s="200"/>
      <c r="F288" s="240" t="str">
        <f t="shared" si="36"/>
        <v>む１２</v>
      </c>
      <c r="G288" s="240" t="str">
        <f t="shared" si="33"/>
        <v>土田典人</v>
      </c>
      <c r="H288" s="270" t="s">
        <v>941</v>
      </c>
      <c r="I288" s="200" t="s">
        <v>303</v>
      </c>
      <c r="J288" s="200">
        <v>1964</v>
      </c>
      <c r="K288" s="256">
        <f t="shared" si="35"/>
        <v>53</v>
      </c>
      <c r="L288" s="243" t="str">
        <f t="shared" si="34"/>
        <v>OK</v>
      </c>
      <c r="M288" s="200" t="s">
        <v>304</v>
      </c>
      <c r="N288" s="230"/>
    </row>
    <row r="289" spans="1:14" s="84" customFormat="1" ht="13.5">
      <c r="A289" s="291" t="s">
        <v>967</v>
      </c>
      <c r="B289" s="292" t="s">
        <v>968</v>
      </c>
      <c r="C289" s="292" t="s">
        <v>969</v>
      </c>
      <c r="D289" s="270" t="s">
        <v>940</v>
      </c>
      <c r="E289" s="200"/>
      <c r="F289" s="240" t="str">
        <f t="shared" si="36"/>
        <v>む１３</v>
      </c>
      <c r="G289" s="240" t="str">
        <f t="shared" si="33"/>
        <v>二ツ井裕也</v>
      </c>
      <c r="H289" s="270" t="s">
        <v>941</v>
      </c>
      <c r="I289" s="200" t="s">
        <v>303</v>
      </c>
      <c r="J289" s="200">
        <v>1990</v>
      </c>
      <c r="K289" s="256">
        <f t="shared" si="35"/>
        <v>27</v>
      </c>
      <c r="L289" s="243" t="str">
        <f t="shared" si="34"/>
        <v>OK</v>
      </c>
      <c r="M289" s="300" t="s">
        <v>431</v>
      </c>
      <c r="N289" s="230"/>
    </row>
    <row r="290" spans="1:14" s="84" customFormat="1" ht="13.5">
      <c r="A290" s="291" t="s">
        <v>111</v>
      </c>
      <c r="B290" s="292" t="s">
        <v>970</v>
      </c>
      <c r="C290" s="292" t="s">
        <v>971</v>
      </c>
      <c r="D290" s="270" t="s">
        <v>940</v>
      </c>
      <c r="E290" s="200"/>
      <c r="F290" s="240" t="str">
        <f t="shared" si="36"/>
        <v>む１４</v>
      </c>
      <c r="G290" s="240" t="str">
        <f t="shared" si="33"/>
        <v>森永洋介</v>
      </c>
      <c r="H290" s="270" t="s">
        <v>941</v>
      </c>
      <c r="I290" s="200" t="s">
        <v>303</v>
      </c>
      <c r="J290" s="200">
        <v>1989</v>
      </c>
      <c r="K290" s="256">
        <f t="shared" si="35"/>
        <v>28</v>
      </c>
      <c r="L290" s="243" t="str">
        <f t="shared" si="34"/>
        <v>OK</v>
      </c>
      <c r="M290" s="291" t="s">
        <v>514</v>
      </c>
      <c r="N290" s="230"/>
    </row>
    <row r="291" spans="1:14" s="84" customFormat="1" ht="13.5">
      <c r="A291" s="291" t="s">
        <v>972</v>
      </c>
      <c r="B291" s="292" t="s">
        <v>973</v>
      </c>
      <c r="C291" s="292" t="s">
        <v>974</v>
      </c>
      <c r="D291" s="270" t="s">
        <v>940</v>
      </c>
      <c r="E291" s="200"/>
      <c r="F291" s="240" t="str">
        <f t="shared" si="36"/>
        <v>む１５</v>
      </c>
      <c r="G291" s="240" t="str">
        <f t="shared" si="33"/>
        <v>冨田哲弥</v>
      </c>
      <c r="H291" s="270" t="s">
        <v>941</v>
      </c>
      <c r="I291" s="200" t="s">
        <v>303</v>
      </c>
      <c r="J291" s="200">
        <v>1966</v>
      </c>
      <c r="K291" s="256">
        <f t="shared" si="35"/>
        <v>51</v>
      </c>
      <c r="L291" s="243" t="str">
        <f t="shared" si="34"/>
        <v>OK</v>
      </c>
      <c r="M291" s="200" t="s">
        <v>715</v>
      </c>
      <c r="N291" s="230"/>
    </row>
    <row r="292" spans="1:14" s="84" customFormat="1" ht="13.5">
      <c r="A292" s="291" t="s">
        <v>76</v>
      </c>
      <c r="B292" s="292" t="s">
        <v>975</v>
      </c>
      <c r="C292" s="292" t="s">
        <v>976</v>
      </c>
      <c r="D292" s="270" t="s">
        <v>940</v>
      </c>
      <c r="E292" s="200"/>
      <c r="F292" s="240" t="str">
        <f t="shared" si="36"/>
        <v>む１６</v>
      </c>
      <c r="G292" s="240" t="str">
        <f t="shared" si="33"/>
        <v>辰巳悟朗</v>
      </c>
      <c r="H292" s="270" t="s">
        <v>941</v>
      </c>
      <c r="I292" s="200" t="s">
        <v>303</v>
      </c>
      <c r="J292" s="200">
        <v>1974</v>
      </c>
      <c r="K292" s="256">
        <f t="shared" si="35"/>
        <v>43</v>
      </c>
      <c r="L292" s="243" t="str">
        <f t="shared" si="34"/>
        <v>OK</v>
      </c>
      <c r="M292" s="200" t="s">
        <v>336</v>
      </c>
      <c r="N292" s="230"/>
    </row>
    <row r="293" spans="1:14" s="84" customFormat="1" ht="13.5">
      <c r="A293" s="291" t="s">
        <v>977</v>
      </c>
      <c r="B293" s="287" t="s">
        <v>978</v>
      </c>
      <c r="C293" s="287" t="s">
        <v>979</v>
      </c>
      <c r="D293" s="270" t="s">
        <v>940</v>
      </c>
      <c r="E293" s="200"/>
      <c r="F293" s="240" t="str">
        <f t="shared" si="36"/>
        <v>む１７</v>
      </c>
      <c r="G293" s="242" t="str">
        <f t="shared" si="33"/>
        <v>河野晶子</v>
      </c>
      <c r="H293" s="270" t="s">
        <v>941</v>
      </c>
      <c r="I293" s="299" t="s">
        <v>328</v>
      </c>
      <c r="J293" s="200">
        <v>1970</v>
      </c>
      <c r="K293" s="256">
        <f t="shared" si="35"/>
        <v>47</v>
      </c>
      <c r="L293" s="243" t="str">
        <f t="shared" si="34"/>
        <v>OK</v>
      </c>
      <c r="M293" s="200" t="s">
        <v>336</v>
      </c>
      <c r="N293" s="230"/>
    </row>
    <row r="294" spans="1:14" s="84" customFormat="1" ht="13.5">
      <c r="A294" s="291" t="s">
        <v>980</v>
      </c>
      <c r="B294" s="287" t="s">
        <v>815</v>
      </c>
      <c r="C294" s="287" t="s">
        <v>981</v>
      </c>
      <c r="D294" s="270" t="s">
        <v>940</v>
      </c>
      <c r="E294" s="200"/>
      <c r="F294" s="240" t="str">
        <f t="shared" si="36"/>
        <v>む１８</v>
      </c>
      <c r="G294" s="242" t="str">
        <f t="shared" si="33"/>
        <v>森田恵美</v>
      </c>
      <c r="H294" s="270" t="s">
        <v>941</v>
      </c>
      <c r="I294" s="299" t="s">
        <v>328</v>
      </c>
      <c r="J294" s="200">
        <v>1971</v>
      </c>
      <c r="K294" s="256">
        <f t="shared" si="35"/>
        <v>46</v>
      </c>
      <c r="L294" s="243" t="str">
        <f t="shared" si="34"/>
        <v>OK</v>
      </c>
      <c r="M294" s="300" t="s">
        <v>431</v>
      </c>
      <c r="N294" s="230"/>
    </row>
    <row r="295" spans="1:14" s="84" customFormat="1" ht="13.5">
      <c r="A295" s="291" t="s">
        <v>982</v>
      </c>
      <c r="B295" s="287" t="s">
        <v>983</v>
      </c>
      <c r="C295" s="287" t="s">
        <v>984</v>
      </c>
      <c r="D295" s="270" t="s">
        <v>940</v>
      </c>
      <c r="E295" s="200"/>
      <c r="F295" s="240" t="str">
        <f t="shared" si="36"/>
        <v>む１９</v>
      </c>
      <c r="G295" s="242" t="str">
        <f t="shared" si="33"/>
        <v>西澤友紀</v>
      </c>
      <c r="H295" s="270" t="s">
        <v>941</v>
      </c>
      <c r="I295" s="299" t="s">
        <v>328</v>
      </c>
      <c r="J295" s="200">
        <v>1975</v>
      </c>
      <c r="K295" s="256">
        <f t="shared" si="35"/>
        <v>42</v>
      </c>
      <c r="L295" s="243" t="str">
        <f t="shared" si="34"/>
        <v>OK</v>
      </c>
      <c r="M295" s="300" t="s">
        <v>431</v>
      </c>
      <c r="N295" s="230"/>
    </row>
    <row r="296" spans="1:14" s="84" customFormat="1" ht="13.5">
      <c r="A296" s="291" t="s">
        <v>985</v>
      </c>
      <c r="B296" s="287" t="s">
        <v>986</v>
      </c>
      <c r="C296" s="287" t="s">
        <v>399</v>
      </c>
      <c r="D296" s="270" t="s">
        <v>940</v>
      </c>
      <c r="E296" s="200"/>
      <c r="F296" s="240" t="str">
        <f t="shared" si="36"/>
        <v>む２０</v>
      </c>
      <c r="G296" s="242" t="str">
        <f t="shared" si="33"/>
        <v>速水直美</v>
      </c>
      <c r="H296" s="270" t="s">
        <v>941</v>
      </c>
      <c r="I296" s="299" t="s">
        <v>328</v>
      </c>
      <c r="J296" s="200">
        <v>1967</v>
      </c>
      <c r="K296" s="256">
        <f t="shared" si="35"/>
        <v>50</v>
      </c>
      <c r="L296" s="243" t="str">
        <f t="shared" si="34"/>
        <v>OK</v>
      </c>
      <c r="M296" s="300" t="s">
        <v>431</v>
      </c>
      <c r="N296" s="230"/>
    </row>
    <row r="297" spans="1:14" s="84" customFormat="1" ht="13.5">
      <c r="A297" s="291" t="s">
        <v>987</v>
      </c>
      <c r="B297" s="287" t="s">
        <v>988</v>
      </c>
      <c r="C297" s="287" t="s">
        <v>989</v>
      </c>
      <c r="D297" s="270" t="s">
        <v>940</v>
      </c>
      <c r="E297" s="200"/>
      <c r="F297" s="240" t="str">
        <f t="shared" si="36"/>
        <v>む２１</v>
      </c>
      <c r="G297" s="242" t="str">
        <f t="shared" si="33"/>
        <v>多田麻実</v>
      </c>
      <c r="H297" s="270" t="s">
        <v>941</v>
      </c>
      <c r="I297" s="299" t="s">
        <v>328</v>
      </c>
      <c r="J297" s="200">
        <v>1980</v>
      </c>
      <c r="K297" s="256">
        <f t="shared" si="35"/>
        <v>37</v>
      </c>
      <c r="L297" s="243" t="str">
        <f t="shared" si="34"/>
        <v>OK</v>
      </c>
      <c r="M297" s="200" t="s">
        <v>322</v>
      </c>
      <c r="N297" s="230"/>
    </row>
    <row r="298" spans="1:14" s="84" customFormat="1" ht="13.5">
      <c r="A298" s="291" t="s">
        <v>990</v>
      </c>
      <c r="B298" s="287" t="s">
        <v>317</v>
      </c>
      <c r="C298" s="287" t="s">
        <v>793</v>
      </c>
      <c r="D298" s="270" t="s">
        <v>940</v>
      </c>
      <c r="E298" s="200"/>
      <c r="F298" s="240" t="str">
        <f t="shared" si="36"/>
        <v>む２２</v>
      </c>
      <c r="G298" s="242" t="str">
        <f t="shared" si="33"/>
        <v>中村純子</v>
      </c>
      <c r="H298" s="270" t="s">
        <v>941</v>
      </c>
      <c r="I298" s="299" t="s">
        <v>328</v>
      </c>
      <c r="J298" s="200">
        <v>1982</v>
      </c>
      <c r="K298" s="256">
        <f t="shared" si="35"/>
        <v>35</v>
      </c>
      <c r="L298" s="243" t="str">
        <f t="shared" si="34"/>
        <v>OK</v>
      </c>
      <c r="M298" s="200" t="s">
        <v>322</v>
      </c>
      <c r="N298" s="230"/>
    </row>
    <row r="299" spans="1:14" s="84" customFormat="1" ht="13.5">
      <c r="A299" s="291" t="s">
        <v>991</v>
      </c>
      <c r="B299" s="287" t="s">
        <v>992</v>
      </c>
      <c r="C299" s="287" t="s">
        <v>993</v>
      </c>
      <c r="D299" s="270" t="s">
        <v>940</v>
      </c>
      <c r="E299" s="200"/>
      <c r="F299" s="240" t="str">
        <f t="shared" si="36"/>
        <v>む２３</v>
      </c>
      <c r="G299" s="242" t="str">
        <f t="shared" si="33"/>
        <v>堀田明子</v>
      </c>
      <c r="H299" s="270" t="s">
        <v>941</v>
      </c>
      <c r="I299" s="299" t="s">
        <v>328</v>
      </c>
      <c r="J299" s="200">
        <v>1970</v>
      </c>
      <c r="K299" s="256">
        <f t="shared" si="35"/>
        <v>47</v>
      </c>
      <c r="L299" s="243" t="str">
        <f t="shared" si="34"/>
        <v>OK</v>
      </c>
      <c r="M299" s="299" t="s">
        <v>431</v>
      </c>
      <c r="N299" s="230"/>
    </row>
    <row r="300" spans="1:14" s="84" customFormat="1" ht="13.5">
      <c r="A300" s="291" t="s">
        <v>994</v>
      </c>
      <c r="B300" s="287" t="s">
        <v>995</v>
      </c>
      <c r="C300" s="287" t="s">
        <v>996</v>
      </c>
      <c r="D300" s="270" t="s">
        <v>940</v>
      </c>
      <c r="E300" s="200"/>
      <c r="F300" s="240" t="str">
        <f t="shared" si="36"/>
        <v>む２４</v>
      </c>
      <c r="G300" s="242" t="str">
        <f t="shared" si="33"/>
        <v>大脇和世</v>
      </c>
      <c r="H300" s="270" t="s">
        <v>941</v>
      </c>
      <c r="I300" s="299" t="s">
        <v>328</v>
      </c>
      <c r="J300" s="200">
        <v>1970</v>
      </c>
      <c r="K300" s="256">
        <f t="shared" si="35"/>
        <v>47</v>
      </c>
      <c r="L300" s="243" t="str">
        <f t="shared" si="34"/>
        <v>OK</v>
      </c>
      <c r="M300" s="200" t="s">
        <v>751</v>
      </c>
      <c r="N300" s="230"/>
    </row>
    <row r="301" spans="1:14" s="84" customFormat="1" ht="13.5">
      <c r="A301" s="291" t="s">
        <v>997</v>
      </c>
      <c r="B301" s="294" t="s">
        <v>998</v>
      </c>
      <c r="C301" s="294" t="s">
        <v>999</v>
      </c>
      <c r="D301" s="270" t="s">
        <v>940</v>
      </c>
      <c r="E301" s="240"/>
      <c r="F301" s="240" t="str">
        <f t="shared" si="36"/>
        <v>む２５</v>
      </c>
      <c r="G301" s="242" t="str">
        <f t="shared" si="33"/>
        <v>後藤圭介</v>
      </c>
      <c r="H301" s="270" t="s">
        <v>941</v>
      </c>
      <c r="I301" s="302" t="s">
        <v>303</v>
      </c>
      <c r="J301" s="301">
        <v>1974</v>
      </c>
      <c r="K301" s="256">
        <f t="shared" si="35"/>
        <v>43</v>
      </c>
      <c r="L301" s="243" t="str">
        <f aca="true" t="shared" si="37" ref="L301:L306">IF(B301="","",IF(COUNTIF($G$18:$G$628,B301)&gt;1,"2重登録","OK"))</f>
        <v>OK</v>
      </c>
      <c r="M301" s="301" t="s">
        <v>408</v>
      </c>
      <c r="N301" s="230"/>
    </row>
    <row r="302" spans="1:14" s="84" customFormat="1" ht="13.5">
      <c r="A302" s="291" t="s">
        <v>1000</v>
      </c>
      <c r="B302" s="294" t="s">
        <v>746</v>
      </c>
      <c r="C302" s="294" t="s">
        <v>1001</v>
      </c>
      <c r="D302" s="270" t="s">
        <v>940</v>
      </c>
      <c r="E302" s="240"/>
      <c r="F302" s="240" t="str">
        <f t="shared" si="36"/>
        <v>む２６</v>
      </c>
      <c r="G302" s="242" t="str">
        <f t="shared" si="33"/>
        <v>長谷川晃平</v>
      </c>
      <c r="H302" s="270" t="s">
        <v>941</v>
      </c>
      <c r="I302" s="302" t="s">
        <v>303</v>
      </c>
      <c r="J302" s="301">
        <v>1968</v>
      </c>
      <c r="K302" s="256">
        <f t="shared" si="35"/>
        <v>49</v>
      </c>
      <c r="L302" s="243" t="str">
        <f t="shared" si="37"/>
        <v>OK</v>
      </c>
      <c r="M302" s="301" t="s">
        <v>508</v>
      </c>
      <c r="N302" s="230"/>
    </row>
    <row r="303" spans="1:14" s="84" customFormat="1" ht="13.5">
      <c r="A303" s="291" t="s">
        <v>1002</v>
      </c>
      <c r="B303" s="294" t="s">
        <v>1003</v>
      </c>
      <c r="C303" s="294" t="s">
        <v>1004</v>
      </c>
      <c r="D303" s="270" t="s">
        <v>940</v>
      </c>
      <c r="E303" s="240"/>
      <c r="F303" s="240" t="str">
        <f t="shared" si="36"/>
        <v>む２７</v>
      </c>
      <c r="G303" s="242" t="str">
        <f t="shared" si="33"/>
        <v>原田真稔</v>
      </c>
      <c r="H303" s="270" t="s">
        <v>941</v>
      </c>
      <c r="I303" s="302" t="s">
        <v>303</v>
      </c>
      <c r="J303" s="301">
        <v>1974</v>
      </c>
      <c r="K303" s="256">
        <f t="shared" si="35"/>
        <v>43</v>
      </c>
      <c r="L303" s="243" t="str">
        <f t="shared" si="37"/>
        <v>OK</v>
      </c>
      <c r="M303" s="301" t="s">
        <v>715</v>
      </c>
      <c r="N303" s="230"/>
    </row>
    <row r="304" spans="1:13" s="230" customFormat="1" ht="13.5">
      <c r="A304" s="291" t="s">
        <v>1005</v>
      </c>
      <c r="B304" s="294" t="s">
        <v>1006</v>
      </c>
      <c r="C304" s="294" t="s">
        <v>1007</v>
      </c>
      <c r="D304" s="270" t="s">
        <v>940</v>
      </c>
      <c r="E304" s="240"/>
      <c r="F304" s="240" t="str">
        <f t="shared" si="36"/>
        <v>む２８</v>
      </c>
      <c r="G304" s="242" t="str">
        <f t="shared" si="33"/>
        <v>池内伸介</v>
      </c>
      <c r="H304" s="270" t="s">
        <v>941</v>
      </c>
      <c r="I304" s="302" t="s">
        <v>303</v>
      </c>
      <c r="J304" s="301">
        <v>1983</v>
      </c>
      <c r="K304" s="256">
        <f t="shared" si="35"/>
        <v>34</v>
      </c>
      <c r="L304" s="243" t="str">
        <f t="shared" si="37"/>
        <v>OK</v>
      </c>
      <c r="M304" s="301" t="s">
        <v>508</v>
      </c>
    </row>
    <row r="305" spans="1:14" s="84" customFormat="1" ht="13.5">
      <c r="A305" s="291" t="s">
        <v>1008</v>
      </c>
      <c r="B305" s="294" t="s">
        <v>415</v>
      </c>
      <c r="C305" s="294" t="s">
        <v>1009</v>
      </c>
      <c r="D305" s="270" t="s">
        <v>940</v>
      </c>
      <c r="E305" s="240"/>
      <c r="F305" s="240" t="str">
        <f t="shared" si="36"/>
        <v>む２９</v>
      </c>
      <c r="G305" s="242" t="str">
        <f t="shared" si="33"/>
        <v>藤田彰</v>
      </c>
      <c r="H305" s="270" t="s">
        <v>941</v>
      </c>
      <c r="I305" s="302" t="s">
        <v>303</v>
      </c>
      <c r="J305" s="301">
        <v>1981</v>
      </c>
      <c r="K305" s="256">
        <f t="shared" si="35"/>
        <v>36</v>
      </c>
      <c r="L305" s="243" t="str">
        <f t="shared" si="37"/>
        <v>OK</v>
      </c>
      <c r="M305" s="301" t="s">
        <v>508</v>
      </c>
      <c r="N305" s="230"/>
    </row>
    <row r="306" spans="1:14" s="84" customFormat="1" ht="13.5">
      <c r="A306" s="291" t="s">
        <v>1010</v>
      </c>
      <c r="B306" s="294" t="s">
        <v>1011</v>
      </c>
      <c r="C306" s="294" t="s">
        <v>1012</v>
      </c>
      <c r="D306" s="270" t="s">
        <v>940</v>
      </c>
      <c r="E306" s="240"/>
      <c r="F306" s="240" t="str">
        <f t="shared" si="36"/>
        <v>む３０</v>
      </c>
      <c r="G306" s="242" t="str">
        <f t="shared" si="33"/>
        <v>岩田光央</v>
      </c>
      <c r="H306" s="270" t="s">
        <v>941</v>
      </c>
      <c r="I306" s="302" t="s">
        <v>303</v>
      </c>
      <c r="J306" s="301">
        <v>1985</v>
      </c>
      <c r="K306" s="256">
        <f t="shared" si="35"/>
        <v>32</v>
      </c>
      <c r="L306" s="243" t="str">
        <f t="shared" si="37"/>
        <v>OK</v>
      </c>
      <c r="M306" s="301" t="s">
        <v>312</v>
      </c>
      <c r="N306" s="230"/>
    </row>
    <row r="307" spans="1:14" ht="13.5">
      <c r="A307" s="291" t="s">
        <v>1013</v>
      </c>
      <c r="B307" s="295" t="s">
        <v>1014</v>
      </c>
      <c r="C307" s="295" t="s">
        <v>1015</v>
      </c>
      <c r="D307" s="270" t="s">
        <v>940</v>
      </c>
      <c r="F307" s="240" t="str">
        <f t="shared" si="36"/>
        <v>む３１</v>
      </c>
      <c r="G307" s="242" t="str">
        <f t="shared" si="33"/>
        <v>三神秀嗣</v>
      </c>
      <c r="H307" s="270" t="s">
        <v>941</v>
      </c>
      <c r="I307" s="302" t="s">
        <v>303</v>
      </c>
      <c r="J307" s="303">
        <v>1982</v>
      </c>
      <c r="K307" s="256">
        <f t="shared" si="35"/>
        <v>35</v>
      </c>
      <c r="L307" s="243" t="str">
        <f>IF(G307="","",IF(COUNTIF($G$18:$G$575,G307)&gt;1,"2重登録","OK"))</f>
        <v>OK</v>
      </c>
      <c r="M307" s="270" t="s">
        <v>715</v>
      </c>
      <c r="N307" s="230"/>
    </row>
    <row r="308" spans="1:14" ht="13.5">
      <c r="A308" s="291" t="s">
        <v>1016</v>
      </c>
      <c r="B308" s="296" t="s">
        <v>314</v>
      </c>
      <c r="C308" s="296" t="s">
        <v>1017</v>
      </c>
      <c r="D308" s="270" t="s">
        <v>940</v>
      </c>
      <c r="F308" s="240" t="str">
        <f t="shared" si="36"/>
        <v>む３２</v>
      </c>
      <c r="G308" s="242" t="str">
        <f t="shared" si="33"/>
        <v>佐藤庸子</v>
      </c>
      <c r="H308" s="270" t="s">
        <v>941</v>
      </c>
      <c r="I308" s="271" t="s">
        <v>328</v>
      </c>
      <c r="J308" s="303">
        <v>1978</v>
      </c>
      <c r="K308" s="256">
        <f t="shared" si="35"/>
        <v>39</v>
      </c>
      <c r="L308" s="243" t="str">
        <f>IF(G308="","",IF(COUNTIF($G$18:$G$516,G308)&gt;1,"2重登録","OK"))</f>
        <v>OK</v>
      </c>
      <c r="M308" s="271" t="s">
        <v>431</v>
      </c>
      <c r="N308" s="230"/>
    </row>
    <row r="309" spans="1:14" ht="13.5">
      <c r="A309" s="291" t="s">
        <v>1018</v>
      </c>
      <c r="B309" s="295" t="s">
        <v>798</v>
      </c>
      <c r="C309" s="295" t="s">
        <v>841</v>
      </c>
      <c r="D309" s="270" t="s">
        <v>940</v>
      </c>
      <c r="F309" s="240" t="str">
        <f t="shared" si="36"/>
        <v>む３３</v>
      </c>
      <c r="G309" s="242" t="str">
        <f t="shared" si="33"/>
        <v>遠崎大樹</v>
      </c>
      <c r="H309" s="270" t="s">
        <v>941</v>
      </c>
      <c r="I309" s="270" t="s">
        <v>303</v>
      </c>
      <c r="J309" s="303">
        <v>1985</v>
      </c>
      <c r="K309" s="256">
        <f t="shared" si="35"/>
        <v>32</v>
      </c>
      <c r="L309" s="243" t="str">
        <f aca="true" t="shared" si="38" ref="L309:L321">IF(G309="","",IF(COUNTIF($G$18:$G$628,G309)&gt;1,"2重登録","OK"))</f>
        <v>OK</v>
      </c>
      <c r="M309" s="270" t="s">
        <v>508</v>
      </c>
      <c r="N309" s="230"/>
    </row>
    <row r="310" spans="1:14" ht="13.5">
      <c r="A310" s="291" t="s">
        <v>1019</v>
      </c>
      <c r="B310" s="296" t="s">
        <v>1020</v>
      </c>
      <c r="C310" s="296" t="s">
        <v>1021</v>
      </c>
      <c r="D310" s="270" t="s">
        <v>940</v>
      </c>
      <c r="F310" s="240" t="str">
        <f t="shared" si="36"/>
        <v>む３４</v>
      </c>
      <c r="G310" s="242" t="str">
        <f t="shared" si="33"/>
        <v>村田朋子</v>
      </c>
      <c r="H310" s="270" t="s">
        <v>941</v>
      </c>
      <c r="I310" s="271" t="s">
        <v>328</v>
      </c>
      <c r="J310" s="303">
        <v>1959</v>
      </c>
      <c r="K310" s="256">
        <f t="shared" si="35"/>
        <v>58</v>
      </c>
      <c r="L310" s="243" t="str">
        <f t="shared" si="38"/>
        <v>OK</v>
      </c>
      <c r="M310" s="271" t="s">
        <v>431</v>
      </c>
      <c r="N310" s="230"/>
    </row>
    <row r="311" spans="1:14" ht="13.5">
      <c r="A311" s="291" t="s">
        <v>1022</v>
      </c>
      <c r="B311" s="296" t="s">
        <v>5</v>
      </c>
      <c r="C311" s="296" t="s">
        <v>1023</v>
      </c>
      <c r="D311" s="270" t="s">
        <v>940</v>
      </c>
      <c r="F311" s="240" t="str">
        <f t="shared" si="36"/>
        <v>む３５</v>
      </c>
      <c r="G311" s="242" t="str">
        <f t="shared" si="33"/>
        <v>杉山あずさ</v>
      </c>
      <c r="H311" s="270" t="s">
        <v>941</v>
      </c>
      <c r="I311" s="271" t="s">
        <v>328</v>
      </c>
      <c r="J311" s="303">
        <v>1978</v>
      </c>
      <c r="K311" s="256">
        <f t="shared" si="35"/>
        <v>39</v>
      </c>
      <c r="L311" s="243" t="str">
        <f t="shared" si="38"/>
        <v>OK</v>
      </c>
      <c r="M311" s="200" t="s">
        <v>866</v>
      </c>
      <c r="N311" s="230"/>
    </row>
    <row r="312" spans="1:14" ht="13.5">
      <c r="A312" s="291" t="s">
        <v>112</v>
      </c>
      <c r="B312" s="296" t="s">
        <v>664</v>
      </c>
      <c r="C312" s="281" t="s">
        <v>1024</v>
      </c>
      <c r="D312" s="270" t="s">
        <v>940</v>
      </c>
      <c r="E312" s="297"/>
      <c r="F312" s="240" t="str">
        <f t="shared" si="36"/>
        <v>む３６</v>
      </c>
      <c r="G312" s="242" t="str">
        <f t="shared" si="33"/>
        <v>西村文代</v>
      </c>
      <c r="H312" s="270" t="s">
        <v>941</v>
      </c>
      <c r="I312" s="271" t="s">
        <v>328</v>
      </c>
      <c r="J312" s="253">
        <v>1964</v>
      </c>
      <c r="K312" s="256">
        <f t="shared" si="35"/>
        <v>53</v>
      </c>
      <c r="L312" s="243" t="str">
        <f t="shared" si="38"/>
        <v>OK</v>
      </c>
      <c r="M312" s="200" t="s">
        <v>304</v>
      </c>
      <c r="N312" s="230"/>
    </row>
    <row r="313" spans="1:14" ht="13.5">
      <c r="A313" s="291" t="s">
        <v>1025</v>
      </c>
      <c r="B313" s="281" t="s">
        <v>1020</v>
      </c>
      <c r="C313" s="281" t="s">
        <v>1026</v>
      </c>
      <c r="D313" s="270" t="s">
        <v>940</v>
      </c>
      <c r="E313" s="297"/>
      <c r="F313" s="240" t="str">
        <f t="shared" si="36"/>
        <v>む３７</v>
      </c>
      <c r="G313" s="242" t="str">
        <f t="shared" si="33"/>
        <v>村田彩子</v>
      </c>
      <c r="H313" s="270" t="s">
        <v>941</v>
      </c>
      <c r="I313" s="271" t="s">
        <v>328</v>
      </c>
      <c r="J313" s="253">
        <v>1968</v>
      </c>
      <c r="K313" s="256">
        <f t="shared" si="35"/>
        <v>49</v>
      </c>
      <c r="L313" s="253" t="str">
        <f t="shared" si="38"/>
        <v>OK</v>
      </c>
      <c r="M313" s="253" t="s">
        <v>336</v>
      </c>
      <c r="N313" s="230"/>
    </row>
    <row r="314" spans="1:14" ht="13.5">
      <c r="A314" s="291" t="s">
        <v>1027</v>
      </c>
      <c r="B314" s="281" t="s">
        <v>1028</v>
      </c>
      <c r="C314" s="296" t="s">
        <v>1017</v>
      </c>
      <c r="D314" s="270" t="s">
        <v>940</v>
      </c>
      <c r="E314" s="297"/>
      <c r="F314" s="240" t="str">
        <f t="shared" si="36"/>
        <v>む３８</v>
      </c>
      <c r="G314" s="242" t="str">
        <f t="shared" si="33"/>
        <v>村川庸子</v>
      </c>
      <c r="H314" s="270" t="s">
        <v>941</v>
      </c>
      <c r="I314" s="271" t="s">
        <v>328</v>
      </c>
      <c r="J314" s="253">
        <v>1969</v>
      </c>
      <c r="K314" s="256">
        <f t="shared" si="35"/>
        <v>48</v>
      </c>
      <c r="L314" s="253" t="str">
        <f t="shared" si="38"/>
        <v>OK</v>
      </c>
      <c r="M314" s="253" t="s">
        <v>751</v>
      </c>
      <c r="N314" s="230"/>
    </row>
    <row r="315" spans="1:14" ht="13.5">
      <c r="A315" s="291" t="s">
        <v>1029</v>
      </c>
      <c r="B315" s="253" t="s">
        <v>756</v>
      </c>
      <c r="C315" s="253" t="s">
        <v>1030</v>
      </c>
      <c r="D315" s="270" t="s">
        <v>940</v>
      </c>
      <c r="E315" s="253"/>
      <c r="F315" s="240" t="str">
        <f t="shared" si="36"/>
        <v>む３９</v>
      </c>
      <c r="G315" s="242" t="str">
        <f t="shared" si="33"/>
        <v>藤井洋平</v>
      </c>
      <c r="H315" s="270" t="s">
        <v>941</v>
      </c>
      <c r="I315" s="253" t="s">
        <v>303</v>
      </c>
      <c r="J315" s="253">
        <v>1991</v>
      </c>
      <c r="K315" s="256">
        <f t="shared" si="35"/>
        <v>26</v>
      </c>
      <c r="L315" s="253" t="str">
        <f t="shared" si="38"/>
        <v>OK</v>
      </c>
      <c r="M315" s="281" t="s">
        <v>431</v>
      </c>
      <c r="N315" s="230"/>
    </row>
    <row r="316" spans="1:14" ht="13.5">
      <c r="A316" s="291" t="s">
        <v>1031</v>
      </c>
      <c r="B316" s="253" t="s">
        <v>1032</v>
      </c>
      <c r="C316" s="253" t="s">
        <v>1033</v>
      </c>
      <c r="D316" s="270" t="s">
        <v>940</v>
      </c>
      <c r="E316" s="253"/>
      <c r="F316" s="240" t="str">
        <f t="shared" si="36"/>
        <v>む４０</v>
      </c>
      <c r="G316" s="242" t="str">
        <f t="shared" si="33"/>
        <v>田淵敏史</v>
      </c>
      <c r="H316" s="270" t="s">
        <v>941</v>
      </c>
      <c r="I316" s="253" t="s">
        <v>303</v>
      </c>
      <c r="J316" s="253">
        <v>1991</v>
      </c>
      <c r="K316" s="256">
        <f t="shared" si="35"/>
        <v>26</v>
      </c>
      <c r="L316" s="253" t="str">
        <f t="shared" si="38"/>
        <v>OK</v>
      </c>
      <c r="M316" s="281" t="s">
        <v>431</v>
      </c>
      <c r="N316" s="230"/>
    </row>
    <row r="317" spans="1:14" ht="13.5">
      <c r="A317" s="291" t="s">
        <v>1034</v>
      </c>
      <c r="B317" s="253" t="s">
        <v>1035</v>
      </c>
      <c r="C317" s="253" t="s">
        <v>1036</v>
      </c>
      <c r="D317" s="270" t="s">
        <v>940</v>
      </c>
      <c r="E317" s="253"/>
      <c r="F317" s="240" t="str">
        <f t="shared" si="36"/>
        <v>む４１</v>
      </c>
      <c r="G317" s="242" t="str">
        <f t="shared" si="33"/>
        <v>穐山  航</v>
      </c>
      <c r="H317" s="270" t="s">
        <v>941</v>
      </c>
      <c r="I317" s="253" t="s">
        <v>303</v>
      </c>
      <c r="J317" s="253">
        <v>1989</v>
      </c>
      <c r="K317" s="256">
        <f t="shared" si="35"/>
        <v>28</v>
      </c>
      <c r="L317" s="253" t="str">
        <f t="shared" si="38"/>
        <v>OK</v>
      </c>
      <c r="M317" s="281" t="s">
        <v>431</v>
      </c>
      <c r="N317" s="230"/>
    </row>
    <row r="318" spans="1:14" ht="13.5">
      <c r="A318" s="291" t="s">
        <v>1037</v>
      </c>
      <c r="B318" s="253" t="s">
        <v>664</v>
      </c>
      <c r="C318" s="253" t="s">
        <v>1038</v>
      </c>
      <c r="D318" s="270" t="s">
        <v>940</v>
      </c>
      <c r="E318" s="297"/>
      <c r="F318" s="240" t="str">
        <f t="shared" si="36"/>
        <v>む４２</v>
      </c>
      <c r="G318" s="242" t="str">
        <f t="shared" si="33"/>
        <v>西村国太郎</v>
      </c>
      <c r="H318" s="270" t="s">
        <v>941</v>
      </c>
      <c r="I318" s="253" t="s">
        <v>303</v>
      </c>
      <c r="J318" s="253">
        <v>1942</v>
      </c>
      <c r="K318" s="256">
        <f t="shared" si="35"/>
        <v>75</v>
      </c>
      <c r="L318" s="253" t="str">
        <f t="shared" si="38"/>
        <v>OK</v>
      </c>
      <c r="M318" s="281" t="s">
        <v>431</v>
      </c>
      <c r="N318" s="230"/>
    </row>
    <row r="319" spans="1:14" ht="13.5">
      <c r="A319" s="291" t="s">
        <v>1039</v>
      </c>
      <c r="B319" s="281" t="s">
        <v>1040</v>
      </c>
      <c r="C319" s="281" t="s">
        <v>1041</v>
      </c>
      <c r="D319" s="270" t="s">
        <v>940</v>
      </c>
      <c r="E319" s="298"/>
      <c r="F319" s="240" t="str">
        <f t="shared" si="36"/>
        <v>む４３</v>
      </c>
      <c r="G319" s="253" t="s">
        <v>1042</v>
      </c>
      <c r="H319" s="270" t="s">
        <v>941</v>
      </c>
      <c r="I319" s="253" t="s">
        <v>328</v>
      </c>
      <c r="J319" s="253">
        <v>1994</v>
      </c>
      <c r="K319" s="256">
        <f t="shared" si="35"/>
        <v>23</v>
      </c>
      <c r="L319" s="253" t="str">
        <f t="shared" si="38"/>
        <v>OK</v>
      </c>
      <c r="M319" s="253" t="s">
        <v>508</v>
      </c>
      <c r="N319" s="230"/>
    </row>
    <row r="320" spans="1:13" s="230" customFormat="1" ht="13.5">
      <c r="A320" s="291" t="s">
        <v>1043</v>
      </c>
      <c r="B320" s="281" t="s">
        <v>567</v>
      </c>
      <c r="C320" s="281" t="s">
        <v>1044</v>
      </c>
      <c r="D320" s="270" t="s">
        <v>940</v>
      </c>
      <c r="E320" s="298"/>
      <c r="F320" s="240" t="str">
        <f t="shared" si="36"/>
        <v>む４４</v>
      </c>
      <c r="G320" s="253" t="s">
        <v>1045</v>
      </c>
      <c r="H320" s="270" t="s">
        <v>941</v>
      </c>
      <c r="I320" s="253" t="s">
        <v>328</v>
      </c>
      <c r="J320" s="253">
        <v>1970</v>
      </c>
      <c r="K320" s="256">
        <f t="shared" si="35"/>
        <v>47</v>
      </c>
      <c r="L320" s="253" t="str">
        <f t="shared" si="38"/>
        <v>OK</v>
      </c>
      <c r="M320" s="253" t="s">
        <v>304</v>
      </c>
    </row>
    <row r="321" spans="1:13" s="230" customFormat="1" ht="13.5">
      <c r="A321" s="291" t="s">
        <v>109</v>
      </c>
      <c r="B321" s="253" t="s">
        <v>5</v>
      </c>
      <c r="C321" s="253" t="s">
        <v>1046</v>
      </c>
      <c r="D321" s="270" t="s">
        <v>940</v>
      </c>
      <c r="E321" s="297"/>
      <c r="F321" s="240" t="str">
        <f t="shared" si="36"/>
        <v>む４５</v>
      </c>
      <c r="G321" s="253" t="s">
        <v>1047</v>
      </c>
      <c r="H321" s="270" t="s">
        <v>941</v>
      </c>
      <c r="I321" s="253" t="s">
        <v>303</v>
      </c>
      <c r="J321" s="253">
        <v>2004</v>
      </c>
      <c r="K321" s="256">
        <f t="shared" si="35"/>
        <v>13</v>
      </c>
      <c r="L321" s="253" t="str">
        <f t="shared" si="38"/>
        <v>OK</v>
      </c>
      <c r="M321" s="253" t="s">
        <v>866</v>
      </c>
    </row>
    <row r="322" spans="1:13" s="230" customFormat="1" ht="13.5">
      <c r="A322" s="291" t="s">
        <v>1048</v>
      </c>
      <c r="B322" s="295" t="s">
        <v>1049</v>
      </c>
      <c r="C322" s="295" t="s">
        <v>1050</v>
      </c>
      <c r="D322" s="270" t="s">
        <v>940</v>
      </c>
      <c r="E322" s="242"/>
      <c r="F322" s="240" t="str">
        <f t="shared" si="36"/>
        <v>む４６</v>
      </c>
      <c r="G322" s="242" t="s">
        <v>1051</v>
      </c>
      <c r="H322" s="270" t="s">
        <v>941</v>
      </c>
      <c r="I322" s="253" t="s">
        <v>303</v>
      </c>
      <c r="J322" s="303">
        <v>1990</v>
      </c>
      <c r="K322" s="256">
        <f t="shared" si="35"/>
        <v>27</v>
      </c>
      <c r="L322" s="243" t="e">
        <f>#N/A</f>
        <v>#N/A</v>
      </c>
      <c r="M322" s="271" t="s">
        <v>431</v>
      </c>
    </row>
    <row r="323" spans="1:13" s="230" customFormat="1" ht="13.5">
      <c r="A323" s="291" t="s">
        <v>1052</v>
      </c>
      <c r="B323" s="295" t="s">
        <v>105</v>
      </c>
      <c r="C323" s="295" t="s">
        <v>1053</v>
      </c>
      <c r="D323" s="270" t="s">
        <v>940</v>
      </c>
      <c r="E323" s="242"/>
      <c r="F323" s="240" t="str">
        <f t="shared" si="36"/>
        <v>む４７</v>
      </c>
      <c r="G323" s="242" t="s">
        <v>1054</v>
      </c>
      <c r="H323" s="270" t="s">
        <v>941</v>
      </c>
      <c r="I323" s="253" t="s">
        <v>303</v>
      </c>
      <c r="J323" s="303">
        <v>1992</v>
      </c>
      <c r="K323" s="256">
        <f t="shared" si="35"/>
        <v>25</v>
      </c>
      <c r="L323" s="243" t="e">
        <f>#N/A</f>
        <v>#N/A</v>
      </c>
      <c r="M323" s="271" t="s">
        <v>431</v>
      </c>
    </row>
    <row r="324" spans="1:13" s="230" customFormat="1" ht="13.5">
      <c r="A324" s="291" t="s">
        <v>1055</v>
      </c>
      <c r="B324" s="233" t="s">
        <v>1056</v>
      </c>
      <c r="C324" s="233" t="s">
        <v>1057</v>
      </c>
      <c r="D324" s="270" t="s">
        <v>940</v>
      </c>
      <c r="F324" s="240" t="str">
        <f t="shared" si="36"/>
        <v>む４８</v>
      </c>
      <c r="G324" s="242" t="s">
        <v>1058</v>
      </c>
      <c r="H324" s="270" t="s">
        <v>941</v>
      </c>
      <c r="I324" s="253" t="s">
        <v>303</v>
      </c>
      <c r="J324" s="302">
        <v>1986</v>
      </c>
      <c r="K324" s="256">
        <f t="shared" si="35"/>
        <v>31</v>
      </c>
      <c r="L324" s="243" t="e">
        <f>#N/A</f>
        <v>#N/A</v>
      </c>
      <c r="M324" s="270" t="s">
        <v>336</v>
      </c>
    </row>
    <row r="325" spans="1:13" s="230" customFormat="1" ht="13.5">
      <c r="A325" s="291" t="s">
        <v>1059</v>
      </c>
      <c r="B325" s="250" t="s">
        <v>1060</v>
      </c>
      <c r="C325" s="250" t="s">
        <v>1061</v>
      </c>
      <c r="D325" s="270" t="s">
        <v>940</v>
      </c>
      <c r="F325" s="240" t="str">
        <f t="shared" si="36"/>
        <v>む４９</v>
      </c>
      <c r="G325" s="242" t="s">
        <v>1062</v>
      </c>
      <c r="H325" s="270" t="s">
        <v>941</v>
      </c>
      <c r="I325" s="281" t="s">
        <v>328</v>
      </c>
      <c r="J325" s="302">
        <v>1996</v>
      </c>
      <c r="K325" s="256">
        <f t="shared" si="35"/>
        <v>21</v>
      </c>
      <c r="L325" s="243" t="e">
        <f>#N/A</f>
        <v>#N/A</v>
      </c>
      <c r="M325" s="270" t="s">
        <v>496</v>
      </c>
    </row>
    <row r="326" spans="1:11" s="230" customFormat="1" ht="13.5">
      <c r="A326" s="291"/>
      <c r="D326" s="270"/>
      <c r="F326" s="240"/>
      <c r="K326" s="256">
        <f t="shared" si="35"/>
      </c>
    </row>
    <row r="327" spans="1:14" s="238" customFormat="1" ht="13.5">
      <c r="A327" s="291"/>
      <c r="B327" s="230"/>
      <c r="C327" s="230"/>
      <c r="D327" s="230"/>
      <c r="E327" s="230"/>
      <c r="F327" s="240"/>
      <c r="G327" s="230"/>
      <c r="H327" s="230"/>
      <c r="I327" s="230"/>
      <c r="J327" s="230"/>
      <c r="K327" s="230"/>
      <c r="L327" s="230"/>
      <c r="M327" s="230"/>
      <c r="N327" s="230"/>
    </row>
    <row r="328" spans="1:14" s="238" customFormat="1" ht="13.5">
      <c r="A328" s="291"/>
      <c r="B328" s="230"/>
      <c r="C328" s="230"/>
      <c r="D328" s="230"/>
      <c r="E328" s="230"/>
      <c r="F328" s="240"/>
      <c r="G328" s="230"/>
      <c r="H328" s="230"/>
      <c r="I328" s="230"/>
      <c r="J328" s="230"/>
      <c r="K328" s="230"/>
      <c r="L328" s="230"/>
      <c r="M328" s="230"/>
      <c r="N328" s="230"/>
    </row>
    <row r="329" spans="1:6" s="230" customFormat="1" ht="13.5">
      <c r="A329" s="291"/>
      <c r="F329" s="240"/>
    </row>
    <row r="330" spans="2:13" ht="13.5">
      <c r="B330" s="295"/>
      <c r="C330" s="295"/>
      <c r="D330" s="270"/>
      <c r="E330" s="242"/>
      <c r="G330" s="242"/>
      <c r="H330" s="270"/>
      <c r="I330" s="270"/>
      <c r="J330" s="303"/>
      <c r="K330" s="256">
        <f aca="true" t="shared" si="39" ref="K330:K335">IF(J330="","",(2017-J330))</f>
      </c>
      <c r="L330" s="243">
        <f aca="true" t="shared" si="40" ref="L330:L335">IF(G330="","",IF(COUNTIF($G$20:$G$533,G330)&gt;1,"2重登録","OK"))</f>
      </c>
      <c r="M330" s="270"/>
    </row>
    <row r="331" spans="2:13" ht="13.5">
      <c r="B331" s="295"/>
      <c r="C331" s="295"/>
      <c r="D331" s="270"/>
      <c r="E331" s="242"/>
      <c r="G331" s="242"/>
      <c r="H331" s="270"/>
      <c r="I331" s="270"/>
      <c r="J331" s="303"/>
      <c r="K331" s="256">
        <f t="shared" si="39"/>
      </c>
      <c r="L331" s="243">
        <f t="shared" si="40"/>
      </c>
      <c r="M331" s="270"/>
    </row>
    <row r="332" spans="2:13" ht="13.5">
      <c r="B332" s="295"/>
      <c r="C332" s="295"/>
      <c r="D332" s="270"/>
      <c r="E332" s="242"/>
      <c r="G332" s="242"/>
      <c r="H332" s="270"/>
      <c r="I332" s="270"/>
      <c r="J332" s="303"/>
      <c r="K332" s="256">
        <f t="shared" si="39"/>
      </c>
      <c r="L332" s="243">
        <f t="shared" si="40"/>
      </c>
      <c r="M332" s="270"/>
    </row>
    <row r="333" spans="2:13" ht="13.5">
      <c r="B333" s="295"/>
      <c r="C333" s="295"/>
      <c r="D333" s="270"/>
      <c r="E333" s="242"/>
      <c r="G333" s="242"/>
      <c r="H333" s="270"/>
      <c r="I333" s="270"/>
      <c r="J333" s="303"/>
      <c r="K333" s="256">
        <f t="shared" si="39"/>
      </c>
      <c r="L333" s="243">
        <f t="shared" si="40"/>
      </c>
      <c r="M333" s="270"/>
    </row>
    <row r="334" spans="2:13" ht="13.5">
      <c r="B334" s="295"/>
      <c r="C334" s="295"/>
      <c r="D334" s="270"/>
      <c r="E334" s="242"/>
      <c r="G334" s="242"/>
      <c r="H334" s="270"/>
      <c r="I334" s="270"/>
      <c r="J334" s="303"/>
      <c r="K334" s="256">
        <f t="shared" si="39"/>
      </c>
      <c r="L334" s="243">
        <f t="shared" si="40"/>
      </c>
      <c r="M334" s="270"/>
    </row>
    <row r="335" spans="2:13" ht="13.5">
      <c r="B335" s="242"/>
      <c r="C335" s="242"/>
      <c r="D335" s="242"/>
      <c r="E335" s="242"/>
      <c r="G335" s="242"/>
      <c r="H335" s="242"/>
      <c r="I335" s="244"/>
      <c r="J335" s="255"/>
      <c r="K335" s="256">
        <f t="shared" si="39"/>
      </c>
      <c r="L335" s="243">
        <f t="shared" si="40"/>
      </c>
      <c r="M335" s="245"/>
    </row>
    <row r="336" spans="1:13" s="232" customFormat="1" ht="13.5">
      <c r="A336" s="232" t="s">
        <v>1063</v>
      </c>
      <c r="B336" s="232" t="s">
        <v>1064</v>
      </c>
      <c r="C336" s="232" t="s">
        <v>1065</v>
      </c>
      <c r="D336" s="232" t="s">
        <v>1066</v>
      </c>
      <c r="F336" s="240" t="str">
        <f t="shared" si="36"/>
        <v>ぷ０１</v>
      </c>
      <c r="G336" s="242" t="str">
        <f aca="true" t="shared" si="41" ref="G336:G365">B336&amp;C336</f>
        <v>大林 久</v>
      </c>
      <c r="H336" s="232" t="s">
        <v>1067</v>
      </c>
      <c r="I336" s="232" t="s">
        <v>303</v>
      </c>
      <c r="J336" s="232">
        <v>1938</v>
      </c>
      <c r="K336" s="256">
        <f aca="true" t="shared" si="42" ref="K336:K365">IF(J336="","",(2017-J336))</f>
        <v>79</v>
      </c>
      <c r="L336" s="253" t="str">
        <f aca="true" t="shared" si="43" ref="L336:L365">IF(G336="","",IF(COUNTIF($G$20:$G$621,G336)&gt;1,"2重登録","OK"))</f>
        <v>OK</v>
      </c>
      <c r="M336" s="232" t="s">
        <v>336</v>
      </c>
    </row>
    <row r="337" spans="1:13" s="232" customFormat="1" ht="13.5">
      <c r="A337" s="232" t="s">
        <v>1068</v>
      </c>
      <c r="B337" s="232" t="s">
        <v>812</v>
      </c>
      <c r="C337" s="232" t="s">
        <v>1069</v>
      </c>
      <c r="D337" s="232" t="s">
        <v>1066</v>
      </c>
      <c r="F337" s="240" t="str">
        <f t="shared" si="36"/>
        <v>ぷ０２</v>
      </c>
      <c r="G337" s="242" t="str">
        <f t="shared" si="41"/>
        <v>高田洋治</v>
      </c>
      <c r="H337" s="232" t="s">
        <v>1067</v>
      </c>
      <c r="I337" s="232" t="s">
        <v>303</v>
      </c>
      <c r="J337" s="232">
        <v>1942</v>
      </c>
      <c r="K337" s="256">
        <f t="shared" si="42"/>
        <v>75</v>
      </c>
      <c r="L337" s="253" t="str">
        <f t="shared" si="43"/>
        <v>OK</v>
      </c>
      <c r="M337" s="232" t="s">
        <v>336</v>
      </c>
    </row>
    <row r="338" spans="1:13" s="232" customFormat="1" ht="13.5">
      <c r="A338" s="232" t="s">
        <v>1070</v>
      </c>
      <c r="B338" s="232" t="s">
        <v>1071</v>
      </c>
      <c r="C338" s="232" t="s">
        <v>1072</v>
      </c>
      <c r="D338" s="232" t="s">
        <v>1066</v>
      </c>
      <c r="F338" s="240" t="str">
        <f t="shared" si="36"/>
        <v>ぷ０３</v>
      </c>
      <c r="G338" s="242" t="str">
        <f t="shared" si="41"/>
        <v>中野潤</v>
      </c>
      <c r="H338" s="232" t="s">
        <v>1067</v>
      </c>
      <c r="I338" s="232" t="s">
        <v>303</v>
      </c>
      <c r="J338" s="232">
        <v>1948</v>
      </c>
      <c r="K338" s="256">
        <f t="shared" si="42"/>
        <v>69</v>
      </c>
      <c r="L338" s="253" t="str">
        <f t="shared" si="43"/>
        <v>OK</v>
      </c>
      <c r="M338" s="232" t="s">
        <v>408</v>
      </c>
    </row>
    <row r="339" spans="1:13" s="232" customFormat="1" ht="13.5">
      <c r="A339" s="232" t="s">
        <v>1073</v>
      </c>
      <c r="B339" s="232" t="s">
        <v>1071</v>
      </c>
      <c r="C339" s="232" t="s">
        <v>369</v>
      </c>
      <c r="D339" s="232" t="s">
        <v>1066</v>
      </c>
      <c r="F339" s="240" t="str">
        <f t="shared" si="36"/>
        <v>ぷ０４</v>
      </c>
      <c r="G339" s="242" t="str">
        <f t="shared" si="41"/>
        <v>中野哲也</v>
      </c>
      <c r="H339" s="232" t="s">
        <v>1067</v>
      </c>
      <c r="I339" s="232" t="s">
        <v>303</v>
      </c>
      <c r="J339" s="232">
        <v>1947</v>
      </c>
      <c r="K339" s="256">
        <f t="shared" si="42"/>
        <v>70</v>
      </c>
      <c r="L339" s="253" t="str">
        <f t="shared" si="43"/>
        <v>OK</v>
      </c>
      <c r="M339" s="232" t="s">
        <v>336</v>
      </c>
    </row>
    <row r="340" spans="1:13" s="232" customFormat="1" ht="13.5">
      <c r="A340" s="232" t="s">
        <v>1074</v>
      </c>
      <c r="B340" s="232" t="s">
        <v>1075</v>
      </c>
      <c r="C340" s="232" t="s">
        <v>1076</v>
      </c>
      <c r="D340" s="232" t="s">
        <v>1066</v>
      </c>
      <c r="F340" s="240" t="str">
        <f t="shared" si="36"/>
        <v>ぷ０５</v>
      </c>
      <c r="G340" s="242" t="str">
        <f t="shared" si="41"/>
        <v>堀江孝信</v>
      </c>
      <c r="H340" s="232" t="s">
        <v>1067</v>
      </c>
      <c r="I340" s="232" t="s">
        <v>303</v>
      </c>
      <c r="J340" s="232">
        <v>1942</v>
      </c>
      <c r="K340" s="256">
        <f t="shared" si="42"/>
        <v>75</v>
      </c>
      <c r="L340" s="253" t="str">
        <f t="shared" si="43"/>
        <v>OK</v>
      </c>
      <c r="M340" s="232" t="s">
        <v>336</v>
      </c>
    </row>
    <row r="341" spans="1:13" s="232" customFormat="1" ht="13.5">
      <c r="A341" s="232" t="s">
        <v>1077</v>
      </c>
      <c r="B341" s="232" t="s">
        <v>1078</v>
      </c>
      <c r="C341" s="232" t="s">
        <v>1079</v>
      </c>
      <c r="D341" s="232" t="s">
        <v>1066</v>
      </c>
      <c r="F341" s="240" t="str">
        <f t="shared" si="36"/>
        <v>ぷ０６</v>
      </c>
      <c r="G341" s="242" t="str">
        <f t="shared" si="41"/>
        <v>羽田昭夫</v>
      </c>
      <c r="H341" s="232" t="s">
        <v>1067</v>
      </c>
      <c r="I341" s="232" t="s">
        <v>303</v>
      </c>
      <c r="J341" s="232">
        <v>1943</v>
      </c>
      <c r="K341" s="256">
        <f t="shared" si="42"/>
        <v>74</v>
      </c>
      <c r="L341" s="253" t="str">
        <f t="shared" si="43"/>
        <v>OK</v>
      </c>
      <c r="M341" s="232" t="s">
        <v>496</v>
      </c>
    </row>
    <row r="342" spans="1:13" s="232" customFormat="1" ht="13.5">
      <c r="A342" s="232" t="s">
        <v>1080</v>
      </c>
      <c r="B342" s="232" t="s">
        <v>1081</v>
      </c>
      <c r="C342" s="232" t="s">
        <v>1082</v>
      </c>
      <c r="D342" s="232" t="s">
        <v>1066</v>
      </c>
      <c r="F342" s="240" t="str">
        <f t="shared" si="36"/>
        <v>ぷ０７</v>
      </c>
      <c r="G342" s="242" t="str">
        <f t="shared" si="41"/>
        <v>樋山達哉</v>
      </c>
      <c r="H342" s="232" t="s">
        <v>1067</v>
      </c>
      <c r="I342" s="232" t="s">
        <v>303</v>
      </c>
      <c r="J342" s="232">
        <v>1944</v>
      </c>
      <c r="K342" s="256">
        <f t="shared" si="42"/>
        <v>73</v>
      </c>
      <c r="L342" s="253" t="str">
        <f t="shared" si="43"/>
        <v>OK</v>
      </c>
      <c r="M342" s="232" t="s">
        <v>751</v>
      </c>
    </row>
    <row r="343" spans="1:13" s="232" customFormat="1" ht="13.5">
      <c r="A343" s="232" t="s">
        <v>1083</v>
      </c>
      <c r="B343" s="232" t="s">
        <v>1084</v>
      </c>
      <c r="C343" s="232" t="s">
        <v>1085</v>
      </c>
      <c r="D343" s="232" t="s">
        <v>1066</v>
      </c>
      <c r="F343" s="240" t="str">
        <f t="shared" si="36"/>
        <v>ぷ０８</v>
      </c>
      <c r="G343" s="242" t="str">
        <f t="shared" si="41"/>
        <v>藤本昌彦</v>
      </c>
      <c r="H343" s="232" t="s">
        <v>1067</v>
      </c>
      <c r="I343" s="232" t="s">
        <v>303</v>
      </c>
      <c r="J343" s="232">
        <v>1939</v>
      </c>
      <c r="K343" s="256">
        <f t="shared" si="42"/>
        <v>78</v>
      </c>
      <c r="L343" s="253" t="str">
        <f t="shared" si="43"/>
        <v>OK</v>
      </c>
      <c r="M343" s="232" t="s">
        <v>336</v>
      </c>
    </row>
    <row r="344" spans="1:13" s="232" customFormat="1" ht="13.5">
      <c r="A344" s="232" t="s">
        <v>1086</v>
      </c>
      <c r="B344" s="232" t="s">
        <v>1087</v>
      </c>
      <c r="C344" s="232" t="s">
        <v>1088</v>
      </c>
      <c r="D344" s="232" t="s">
        <v>1066</v>
      </c>
      <c r="F344" s="240" t="str">
        <f aca="true" t="shared" si="44" ref="F344:F365">A344</f>
        <v>ぷ０９</v>
      </c>
      <c r="G344" s="242" t="str">
        <f t="shared" si="41"/>
        <v>安田和彦</v>
      </c>
      <c r="H344" s="232" t="s">
        <v>1067</v>
      </c>
      <c r="I344" s="232" t="s">
        <v>303</v>
      </c>
      <c r="J344" s="232">
        <v>1945</v>
      </c>
      <c r="K344" s="256">
        <f t="shared" si="42"/>
        <v>72</v>
      </c>
      <c r="L344" s="253" t="str">
        <f t="shared" si="43"/>
        <v>OK</v>
      </c>
      <c r="M344" s="232" t="s">
        <v>336</v>
      </c>
    </row>
    <row r="345" spans="1:13" s="232" customFormat="1" ht="13.5">
      <c r="A345" s="232" t="s">
        <v>1089</v>
      </c>
      <c r="B345" s="232" t="s">
        <v>2</v>
      </c>
      <c r="C345" s="232" t="s">
        <v>3</v>
      </c>
      <c r="D345" s="232" t="s">
        <v>1066</v>
      </c>
      <c r="F345" s="240" t="str">
        <f t="shared" si="44"/>
        <v>ぷ１０</v>
      </c>
      <c r="G345" s="242" t="str">
        <f t="shared" si="41"/>
        <v>吉田知司</v>
      </c>
      <c r="H345" s="232" t="s">
        <v>1067</v>
      </c>
      <c r="I345" s="232" t="s">
        <v>303</v>
      </c>
      <c r="J345" s="232">
        <v>1948</v>
      </c>
      <c r="K345" s="256">
        <f t="shared" si="42"/>
        <v>69</v>
      </c>
      <c r="L345" s="253" t="str">
        <f t="shared" si="43"/>
        <v>OK</v>
      </c>
      <c r="M345" s="250" t="s">
        <v>431</v>
      </c>
    </row>
    <row r="346" spans="1:13" s="232" customFormat="1" ht="13.5">
      <c r="A346" s="232" t="s">
        <v>1090</v>
      </c>
      <c r="B346" s="232" t="s">
        <v>105</v>
      </c>
      <c r="C346" s="232" t="s">
        <v>1091</v>
      </c>
      <c r="D346" s="232" t="s">
        <v>1066</v>
      </c>
      <c r="F346" s="240" t="str">
        <f t="shared" si="44"/>
        <v>ぷ１１</v>
      </c>
      <c r="G346" s="242" t="str">
        <f t="shared" si="41"/>
        <v>山田直八</v>
      </c>
      <c r="H346" s="232" t="s">
        <v>1067</v>
      </c>
      <c r="I346" s="232" t="s">
        <v>303</v>
      </c>
      <c r="J346" s="232">
        <v>1972</v>
      </c>
      <c r="K346" s="256">
        <f t="shared" si="42"/>
        <v>45</v>
      </c>
      <c r="L346" s="253" t="str">
        <f t="shared" si="43"/>
        <v>OK</v>
      </c>
      <c r="M346" s="232" t="s">
        <v>751</v>
      </c>
    </row>
    <row r="347" spans="1:13" s="232" customFormat="1" ht="13.5">
      <c r="A347" s="232" t="s">
        <v>1092</v>
      </c>
      <c r="B347" s="232" t="s">
        <v>1093</v>
      </c>
      <c r="C347" s="232" t="s">
        <v>1094</v>
      </c>
      <c r="D347" s="232" t="s">
        <v>1066</v>
      </c>
      <c r="F347" s="240" t="str">
        <f t="shared" si="44"/>
        <v>ぷ１２</v>
      </c>
      <c r="G347" s="242" t="str">
        <f t="shared" si="41"/>
        <v>新屋正男</v>
      </c>
      <c r="H347" s="232" t="s">
        <v>1067</v>
      </c>
      <c r="I347" s="232" t="s">
        <v>303</v>
      </c>
      <c r="J347" s="232">
        <v>1943</v>
      </c>
      <c r="K347" s="256">
        <f t="shared" si="42"/>
        <v>74</v>
      </c>
      <c r="L347" s="253" t="str">
        <f t="shared" si="43"/>
        <v>OK</v>
      </c>
      <c r="M347" s="232" t="s">
        <v>336</v>
      </c>
    </row>
    <row r="348" spans="1:13" s="232" customFormat="1" ht="13.5">
      <c r="A348" s="232" t="s">
        <v>1095</v>
      </c>
      <c r="B348" s="232" t="s">
        <v>306</v>
      </c>
      <c r="C348" s="232" t="s">
        <v>1096</v>
      </c>
      <c r="D348" s="232" t="s">
        <v>1066</v>
      </c>
      <c r="F348" s="240" t="str">
        <f t="shared" si="44"/>
        <v>ぷ１３</v>
      </c>
      <c r="G348" s="242" t="str">
        <f t="shared" si="41"/>
        <v>青木保憲</v>
      </c>
      <c r="H348" s="232" t="s">
        <v>1067</v>
      </c>
      <c r="I348" s="232" t="s">
        <v>303</v>
      </c>
      <c r="J348" s="232">
        <v>1949</v>
      </c>
      <c r="K348" s="256">
        <f t="shared" si="42"/>
        <v>68</v>
      </c>
      <c r="L348" s="253" t="str">
        <f t="shared" si="43"/>
        <v>OK</v>
      </c>
      <c r="M348" s="232" t="s">
        <v>336</v>
      </c>
    </row>
    <row r="349" spans="1:13" s="232" customFormat="1" ht="13.5">
      <c r="A349" s="232" t="s">
        <v>1097</v>
      </c>
      <c r="B349" s="232" t="s">
        <v>365</v>
      </c>
      <c r="C349" s="232" t="s">
        <v>1098</v>
      </c>
      <c r="D349" s="232" t="s">
        <v>1066</v>
      </c>
      <c r="F349" s="240" t="str">
        <f t="shared" si="44"/>
        <v>ぷ１４</v>
      </c>
      <c r="G349" s="242" t="str">
        <f t="shared" si="41"/>
        <v>谷口一男</v>
      </c>
      <c r="H349" s="232" t="s">
        <v>1067</v>
      </c>
      <c r="I349" s="232" t="s">
        <v>303</v>
      </c>
      <c r="J349" s="232">
        <v>1947</v>
      </c>
      <c r="K349" s="256">
        <f t="shared" si="42"/>
        <v>70</v>
      </c>
      <c r="L349" s="253" t="str">
        <f t="shared" si="43"/>
        <v>OK</v>
      </c>
      <c r="M349" s="250" t="s">
        <v>431</v>
      </c>
    </row>
    <row r="350" spans="1:13" s="232" customFormat="1" ht="13.5">
      <c r="A350" s="232" t="s">
        <v>1099</v>
      </c>
      <c r="B350" s="250" t="s">
        <v>1100</v>
      </c>
      <c r="C350" s="250" t="s">
        <v>1101</v>
      </c>
      <c r="D350" s="232" t="s">
        <v>1066</v>
      </c>
      <c r="F350" s="240" t="str">
        <f t="shared" si="44"/>
        <v>ぷ１５</v>
      </c>
      <c r="G350" s="242" t="str">
        <f t="shared" si="41"/>
        <v>飯塚アイ子</v>
      </c>
      <c r="H350" s="232" t="s">
        <v>1067</v>
      </c>
      <c r="I350" s="250" t="s">
        <v>328</v>
      </c>
      <c r="J350" s="232">
        <v>1943</v>
      </c>
      <c r="K350" s="256">
        <f t="shared" si="42"/>
        <v>74</v>
      </c>
      <c r="L350" s="253" t="str">
        <f t="shared" si="43"/>
        <v>OK</v>
      </c>
      <c r="M350" s="232" t="s">
        <v>336</v>
      </c>
    </row>
    <row r="351" spans="1:13" s="232" customFormat="1" ht="13.5">
      <c r="A351" s="232" t="s">
        <v>1102</v>
      </c>
      <c r="B351" s="232" t="s">
        <v>1103</v>
      </c>
      <c r="C351" s="232" t="s">
        <v>1104</v>
      </c>
      <c r="D351" s="232" t="s">
        <v>1066</v>
      </c>
      <c r="F351" s="240" t="str">
        <f t="shared" si="44"/>
        <v>ぷ１６</v>
      </c>
      <c r="G351" s="242" t="str">
        <f t="shared" si="41"/>
        <v>関塚清茂</v>
      </c>
      <c r="H351" s="232" t="s">
        <v>1067</v>
      </c>
      <c r="I351" s="232" t="s">
        <v>303</v>
      </c>
      <c r="J351" s="232">
        <v>1936</v>
      </c>
      <c r="K351" s="256">
        <f t="shared" si="42"/>
        <v>81</v>
      </c>
      <c r="L351" s="253" t="str">
        <f t="shared" si="43"/>
        <v>OK</v>
      </c>
      <c r="M351" s="232" t="s">
        <v>336</v>
      </c>
    </row>
    <row r="352" spans="1:13" s="232" customFormat="1" ht="13.5">
      <c r="A352" s="232" t="s">
        <v>1105</v>
      </c>
      <c r="B352" s="250" t="s">
        <v>1106</v>
      </c>
      <c r="C352" s="250" t="s">
        <v>1107</v>
      </c>
      <c r="D352" s="232" t="s">
        <v>1066</v>
      </c>
      <c r="F352" s="240" t="str">
        <f t="shared" si="44"/>
        <v>ぷ１７</v>
      </c>
      <c r="G352" s="242" t="str">
        <f t="shared" si="41"/>
        <v>北川美由紀</v>
      </c>
      <c r="H352" s="232" t="s">
        <v>1067</v>
      </c>
      <c r="I352" s="250" t="s">
        <v>328</v>
      </c>
      <c r="J352" s="232">
        <v>1949</v>
      </c>
      <c r="K352" s="256">
        <f t="shared" si="42"/>
        <v>68</v>
      </c>
      <c r="L352" s="253" t="str">
        <f t="shared" si="43"/>
        <v>OK</v>
      </c>
      <c r="M352" s="232" t="s">
        <v>751</v>
      </c>
    </row>
    <row r="353" spans="1:13" s="232" customFormat="1" ht="13.5">
      <c r="A353" s="232" t="s">
        <v>1108</v>
      </c>
      <c r="B353" s="250" t="s">
        <v>1109</v>
      </c>
      <c r="C353" s="250" t="s">
        <v>790</v>
      </c>
      <c r="D353" s="232" t="s">
        <v>1066</v>
      </c>
      <c r="F353" s="240" t="str">
        <f t="shared" si="44"/>
        <v>ぷ１８</v>
      </c>
      <c r="G353" s="242" t="str">
        <f t="shared" si="41"/>
        <v>澤井恵子</v>
      </c>
      <c r="H353" s="232" t="s">
        <v>1067</v>
      </c>
      <c r="I353" s="250" t="s">
        <v>328</v>
      </c>
      <c r="J353" s="232">
        <v>1948</v>
      </c>
      <c r="K353" s="256">
        <f t="shared" si="42"/>
        <v>69</v>
      </c>
      <c r="L353" s="253" t="str">
        <f t="shared" si="43"/>
        <v>OK</v>
      </c>
      <c r="M353" s="250" t="s">
        <v>431</v>
      </c>
    </row>
    <row r="354" spans="1:13" s="232" customFormat="1" ht="13.5">
      <c r="A354" s="232" t="s">
        <v>1110</v>
      </c>
      <c r="B354" s="250" t="s">
        <v>1111</v>
      </c>
      <c r="C354" s="250" t="s">
        <v>1112</v>
      </c>
      <c r="D354" s="232" t="s">
        <v>1066</v>
      </c>
      <c r="F354" s="240" t="str">
        <f t="shared" si="44"/>
        <v>ぷ１９</v>
      </c>
      <c r="G354" s="242" t="str">
        <f t="shared" si="41"/>
        <v>平野志津子</v>
      </c>
      <c r="H354" s="232" t="s">
        <v>1067</v>
      </c>
      <c r="I354" s="250" t="s">
        <v>328</v>
      </c>
      <c r="J354" s="232">
        <v>1956</v>
      </c>
      <c r="K354" s="256">
        <f t="shared" si="42"/>
        <v>61</v>
      </c>
      <c r="L354" s="253" t="str">
        <f t="shared" si="43"/>
        <v>OK</v>
      </c>
      <c r="M354" s="232" t="s">
        <v>336</v>
      </c>
    </row>
    <row r="355" spans="1:13" s="232" customFormat="1" ht="13.5">
      <c r="A355" s="232" t="s">
        <v>1113</v>
      </c>
      <c r="B355" s="250" t="s">
        <v>1114</v>
      </c>
      <c r="C355" s="250" t="s">
        <v>1115</v>
      </c>
      <c r="D355" s="232" t="s">
        <v>1066</v>
      </c>
      <c r="F355" s="240" t="str">
        <f t="shared" si="44"/>
        <v>ぷ２０</v>
      </c>
      <c r="G355" s="242" t="str">
        <f t="shared" si="41"/>
        <v>堀部品子</v>
      </c>
      <c r="H355" s="232" t="s">
        <v>1067</v>
      </c>
      <c r="I355" s="250" t="s">
        <v>328</v>
      </c>
      <c r="J355" s="232">
        <v>1951</v>
      </c>
      <c r="K355" s="256">
        <f t="shared" si="42"/>
        <v>66</v>
      </c>
      <c r="L355" s="253" t="str">
        <f t="shared" si="43"/>
        <v>OK</v>
      </c>
      <c r="M355" s="250" t="s">
        <v>431</v>
      </c>
    </row>
    <row r="356" spans="1:13" s="232" customFormat="1" ht="13.5">
      <c r="A356" s="232" t="s">
        <v>1116</v>
      </c>
      <c r="B356" s="250" t="s">
        <v>1117</v>
      </c>
      <c r="C356" s="250" t="s">
        <v>1118</v>
      </c>
      <c r="D356" s="232" t="s">
        <v>1066</v>
      </c>
      <c r="F356" s="240" t="str">
        <f t="shared" si="44"/>
        <v>ぷ２１</v>
      </c>
      <c r="G356" s="242" t="str">
        <f t="shared" si="41"/>
        <v>森谷洋子</v>
      </c>
      <c r="H356" s="232" t="s">
        <v>1067</v>
      </c>
      <c r="I356" s="250" t="s">
        <v>328</v>
      </c>
      <c r="J356" s="232">
        <v>1951</v>
      </c>
      <c r="K356" s="256">
        <f t="shared" si="42"/>
        <v>66</v>
      </c>
      <c r="L356" s="253" t="str">
        <f t="shared" si="43"/>
        <v>OK</v>
      </c>
      <c r="M356" s="232" t="s">
        <v>751</v>
      </c>
    </row>
    <row r="357" spans="1:13" s="232" customFormat="1" ht="13.5">
      <c r="A357" s="232" t="s">
        <v>1119</v>
      </c>
      <c r="B357" s="250" t="s">
        <v>1120</v>
      </c>
      <c r="C357" s="250" t="s">
        <v>1121</v>
      </c>
      <c r="D357" s="232" t="s">
        <v>1066</v>
      </c>
      <c r="F357" s="240" t="str">
        <f t="shared" si="44"/>
        <v>ぷ２２</v>
      </c>
      <c r="G357" s="242" t="str">
        <f t="shared" si="41"/>
        <v>川勝豊子</v>
      </c>
      <c r="H357" s="232" t="s">
        <v>1067</v>
      </c>
      <c r="I357" s="250" t="s">
        <v>328</v>
      </c>
      <c r="J357" s="232">
        <v>1946</v>
      </c>
      <c r="K357" s="256">
        <f t="shared" si="42"/>
        <v>71</v>
      </c>
      <c r="L357" s="253" t="str">
        <f t="shared" si="43"/>
        <v>OK</v>
      </c>
      <c r="M357" s="232" t="s">
        <v>508</v>
      </c>
    </row>
    <row r="358" spans="1:13" s="232" customFormat="1" ht="13.5">
      <c r="A358" s="232" t="s">
        <v>1122</v>
      </c>
      <c r="B358" s="250" t="s">
        <v>1123</v>
      </c>
      <c r="C358" s="250" t="s">
        <v>1124</v>
      </c>
      <c r="D358" s="232" t="s">
        <v>1066</v>
      </c>
      <c r="F358" s="240" t="str">
        <f t="shared" si="44"/>
        <v>ぷ２３</v>
      </c>
      <c r="G358" s="242" t="str">
        <f t="shared" si="41"/>
        <v>田邉俊子</v>
      </c>
      <c r="H358" s="232" t="s">
        <v>1067</v>
      </c>
      <c r="I358" s="250" t="s">
        <v>328</v>
      </c>
      <c r="J358" s="232">
        <v>1958</v>
      </c>
      <c r="K358" s="256">
        <f t="shared" si="42"/>
        <v>59</v>
      </c>
      <c r="L358" s="253" t="str">
        <f t="shared" si="43"/>
        <v>OK</v>
      </c>
      <c r="M358" s="232" t="s">
        <v>304</v>
      </c>
    </row>
    <row r="359" spans="1:13" s="232" customFormat="1" ht="13.5">
      <c r="A359" s="232" t="s">
        <v>1125</v>
      </c>
      <c r="B359" s="250" t="s">
        <v>1126</v>
      </c>
      <c r="C359" s="250" t="s">
        <v>803</v>
      </c>
      <c r="D359" s="232" t="s">
        <v>1066</v>
      </c>
      <c r="F359" s="240" t="str">
        <f t="shared" si="44"/>
        <v>ぷ２４</v>
      </c>
      <c r="G359" s="242" t="str">
        <f t="shared" si="41"/>
        <v>松田順子</v>
      </c>
      <c r="H359" s="232" t="s">
        <v>1067</v>
      </c>
      <c r="I359" s="250" t="s">
        <v>328</v>
      </c>
      <c r="J359" s="232">
        <v>1965</v>
      </c>
      <c r="K359" s="256">
        <f t="shared" si="42"/>
        <v>52</v>
      </c>
      <c r="L359" s="253" t="str">
        <f t="shared" si="43"/>
        <v>OK</v>
      </c>
      <c r="M359" s="250" t="s">
        <v>431</v>
      </c>
    </row>
    <row r="360" spans="1:13" s="232" customFormat="1" ht="13.5">
      <c r="A360" s="232" t="s">
        <v>1127</v>
      </c>
      <c r="B360" s="250" t="s">
        <v>1128</v>
      </c>
      <c r="C360" s="250" t="s">
        <v>1129</v>
      </c>
      <c r="D360" s="232" t="s">
        <v>1066</v>
      </c>
      <c r="F360" s="240" t="str">
        <f t="shared" si="44"/>
        <v>ぷ２５</v>
      </c>
      <c r="G360" s="242" t="str">
        <f t="shared" si="41"/>
        <v>本池清子</v>
      </c>
      <c r="H360" s="232" t="s">
        <v>1067</v>
      </c>
      <c r="I360" s="250" t="s">
        <v>328</v>
      </c>
      <c r="J360" s="232">
        <v>1967</v>
      </c>
      <c r="K360" s="256">
        <f t="shared" si="42"/>
        <v>50</v>
      </c>
      <c r="L360" s="253" t="str">
        <f t="shared" si="43"/>
        <v>OK</v>
      </c>
      <c r="M360" s="232" t="s">
        <v>866</v>
      </c>
    </row>
    <row r="361" spans="1:13" s="232" customFormat="1" ht="13.5">
      <c r="A361" s="232" t="s">
        <v>1130</v>
      </c>
      <c r="B361" s="250" t="s">
        <v>105</v>
      </c>
      <c r="C361" s="250" t="s">
        <v>1131</v>
      </c>
      <c r="D361" s="232" t="s">
        <v>1066</v>
      </c>
      <c r="F361" s="240" t="str">
        <f t="shared" si="44"/>
        <v>ぷ２６</v>
      </c>
      <c r="G361" s="242" t="str">
        <f t="shared" si="41"/>
        <v>山田晶枝</v>
      </c>
      <c r="H361" s="232" t="s">
        <v>1067</v>
      </c>
      <c r="I361" s="250" t="s">
        <v>328</v>
      </c>
      <c r="J361" s="232">
        <v>1972</v>
      </c>
      <c r="K361" s="256">
        <f t="shared" si="42"/>
        <v>45</v>
      </c>
      <c r="L361" s="253" t="str">
        <f t="shared" si="43"/>
        <v>OK</v>
      </c>
      <c r="M361" s="232" t="s">
        <v>751</v>
      </c>
    </row>
    <row r="362" spans="1:13" s="232" customFormat="1" ht="13.5">
      <c r="A362" s="232" t="s">
        <v>1132</v>
      </c>
      <c r="B362" s="232" t="s">
        <v>963</v>
      </c>
      <c r="C362" s="232" t="s">
        <v>1133</v>
      </c>
      <c r="D362" s="232" t="s">
        <v>1066</v>
      </c>
      <c r="F362" s="240" t="str">
        <f t="shared" si="44"/>
        <v>ぷ２７</v>
      </c>
      <c r="G362" s="242" t="str">
        <f t="shared" si="41"/>
        <v>前田征人</v>
      </c>
      <c r="H362" s="232" t="s">
        <v>1067</v>
      </c>
      <c r="I362" s="232" t="s">
        <v>303</v>
      </c>
      <c r="J362" s="232">
        <v>1944</v>
      </c>
      <c r="K362" s="256">
        <f t="shared" si="42"/>
        <v>73</v>
      </c>
      <c r="L362" s="253" t="str">
        <f t="shared" si="43"/>
        <v>OK</v>
      </c>
      <c r="M362" s="232" t="s">
        <v>304</v>
      </c>
    </row>
    <row r="363" spans="1:13" s="232" customFormat="1" ht="13.5">
      <c r="A363" s="232" t="s">
        <v>1134</v>
      </c>
      <c r="B363" s="232" t="s">
        <v>1135</v>
      </c>
      <c r="C363" s="232" t="s">
        <v>1136</v>
      </c>
      <c r="D363" s="232" t="s">
        <v>1066</v>
      </c>
      <c r="F363" s="240" t="str">
        <f t="shared" si="44"/>
        <v>ぷ２８</v>
      </c>
      <c r="G363" s="242" t="str">
        <f t="shared" si="41"/>
        <v>鶴田 進</v>
      </c>
      <c r="H363" s="232" t="s">
        <v>1067</v>
      </c>
      <c r="I363" s="232" t="s">
        <v>303</v>
      </c>
      <c r="J363" s="232">
        <v>1950</v>
      </c>
      <c r="K363" s="256">
        <f t="shared" si="42"/>
        <v>67</v>
      </c>
      <c r="L363" s="253" t="str">
        <f t="shared" si="43"/>
        <v>OK</v>
      </c>
      <c r="M363" s="232" t="s">
        <v>336</v>
      </c>
    </row>
    <row r="364" spans="1:13" s="232" customFormat="1" ht="13.5">
      <c r="A364" s="232" t="s">
        <v>1137</v>
      </c>
      <c r="B364" s="250" t="s">
        <v>963</v>
      </c>
      <c r="C364" s="250" t="s">
        <v>1138</v>
      </c>
      <c r="D364" s="232" t="s">
        <v>1066</v>
      </c>
      <c r="F364" s="240" t="str">
        <f t="shared" si="44"/>
        <v>ぷ２９</v>
      </c>
      <c r="G364" s="242" t="str">
        <f t="shared" si="41"/>
        <v>前田喜久子</v>
      </c>
      <c r="H364" s="232" t="s">
        <v>1067</v>
      </c>
      <c r="I364" s="250" t="s">
        <v>328</v>
      </c>
      <c r="J364" s="232">
        <v>1945</v>
      </c>
      <c r="K364" s="256">
        <f t="shared" si="42"/>
        <v>72</v>
      </c>
      <c r="L364" s="253" t="str">
        <f t="shared" si="43"/>
        <v>OK</v>
      </c>
      <c r="M364" s="232" t="s">
        <v>304</v>
      </c>
    </row>
    <row r="365" spans="1:13" s="232" customFormat="1" ht="13.5">
      <c r="A365" s="232" t="s">
        <v>1139</v>
      </c>
      <c r="B365" s="250" t="s">
        <v>467</v>
      </c>
      <c r="C365" s="250" t="s">
        <v>399</v>
      </c>
      <c r="D365" s="232" t="s">
        <v>1066</v>
      </c>
      <c r="F365" s="240" t="str">
        <f t="shared" si="44"/>
        <v>ぷ３０</v>
      </c>
      <c r="G365" s="242" t="str">
        <f t="shared" si="41"/>
        <v>岡本直美</v>
      </c>
      <c r="H365" s="232" t="s">
        <v>1067</v>
      </c>
      <c r="I365" s="250" t="s">
        <v>328</v>
      </c>
      <c r="J365" s="232">
        <v>1969</v>
      </c>
      <c r="K365" s="256">
        <f t="shared" si="42"/>
        <v>48</v>
      </c>
      <c r="L365" s="253" t="str">
        <f t="shared" si="43"/>
        <v>OK</v>
      </c>
      <c r="M365" s="232" t="s">
        <v>336</v>
      </c>
    </row>
    <row r="366" spans="1:14" s="230" customFormat="1" ht="13.5">
      <c r="A366" s="232" t="s">
        <v>1140</v>
      </c>
      <c r="B366" s="249" t="s">
        <v>1141</v>
      </c>
      <c r="C366" s="249" t="s">
        <v>1142</v>
      </c>
      <c r="D366" s="249" t="s">
        <v>1066</v>
      </c>
      <c r="E366" s="249"/>
      <c r="F366" s="249" t="s">
        <v>1143</v>
      </c>
      <c r="G366" s="249" t="s">
        <v>1144</v>
      </c>
      <c r="H366" s="249" t="s">
        <v>1067</v>
      </c>
      <c r="I366" s="249" t="s">
        <v>328</v>
      </c>
      <c r="J366" s="249">
        <v>1975</v>
      </c>
      <c r="K366" s="249">
        <v>41</v>
      </c>
      <c r="L366" s="249" t="s">
        <v>507</v>
      </c>
      <c r="M366" s="249" t="s">
        <v>336</v>
      </c>
      <c r="N366" s="309"/>
    </row>
    <row r="367" spans="1:14" s="230" customFormat="1" ht="13.5">
      <c r="A367" s="232" t="s">
        <v>1145</v>
      </c>
      <c r="B367" s="249" t="s">
        <v>1146</v>
      </c>
      <c r="C367" s="249" t="s">
        <v>1147</v>
      </c>
      <c r="D367" s="249" t="s">
        <v>1066</v>
      </c>
      <c r="E367" s="249"/>
      <c r="F367" s="249" t="s">
        <v>1148</v>
      </c>
      <c r="G367" s="249" t="s">
        <v>1149</v>
      </c>
      <c r="H367" s="249" t="s">
        <v>1067</v>
      </c>
      <c r="I367" s="249" t="s">
        <v>303</v>
      </c>
      <c r="J367" s="249">
        <v>1958</v>
      </c>
      <c r="K367" s="249">
        <v>58</v>
      </c>
      <c r="L367" s="249" t="s">
        <v>507</v>
      </c>
      <c r="M367" s="249" t="s">
        <v>408</v>
      </c>
      <c r="N367" s="309"/>
    </row>
    <row r="368" spans="1:14" s="230" customFormat="1" ht="13.5">
      <c r="A368" s="232" t="s">
        <v>1150</v>
      </c>
      <c r="B368" s="249" t="s">
        <v>1151</v>
      </c>
      <c r="C368" s="249" t="s">
        <v>1152</v>
      </c>
      <c r="D368" s="249" t="s">
        <v>1066</v>
      </c>
      <c r="E368" s="249"/>
      <c r="F368" s="249" t="s">
        <v>1153</v>
      </c>
      <c r="G368" s="249" t="s">
        <v>1154</v>
      </c>
      <c r="H368" s="249" t="s">
        <v>1067</v>
      </c>
      <c r="I368" s="249" t="s">
        <v>303</v>
      </c>
      <c r="J368" s="249">
        <v>1955</v>
      </c>
      <c r="K368" s="249">
        <v>61</v>
      </c>
      <c r="L368" s="249" t="s">
        <v>507</v>
      </c>
      <c r="M368" s="249" t="s">
        <v>431</v>
      </c>
      <c r="N368" s="309"/>
    </row>
    <row r="369" spans="1:14" s="230" customFormat="1" ht="13.5">
      <c r="A369" s="232" t="s">
        <v>1155</v>
      </c>
      <c r="B369" s="249" t="s">
        <v>1156</v>
      </c>
      <c r="C369" s="249" t="s">
        <v>1157</v>
      </c>
      <c r="D369" s="249" t="s">
        <v>1066</v>
      </c>
      <c r="E369" s="249"/>
      <c r="F369" s="249" t="s">
        <v>1158</v>
      </c>
      <c r="G369" s="249" t="s">
        <v>1159</v>
      </c>
      <c r="H369" s="249" t="s">
        <v>1067</v>
      </c>
      <c r="I369" s="249" t="s">
        <v>303</v>
      </c>
      <c r="J369" s="249">
        <v>1954</v>
      </c>
      <c r="K369" s="249">
        <v>62</v>
      </c>
      <c r="L369" s="249" t="s">
        <v>507</v>
      </c>
      <c r="M369" s="249" t="s">
        <v>431</v>
      </c>
      <c r="N369" s="309"/>
    </row>
    <row r="370" spans="1:13" s="230" customFormat="1" ht="13.5">
      <c r="A370" s="240"/>
      <c r="B370" s="245"/>
      <c r="C370" s="245"/>
      <c r="D370" s="240"/>
      <c r="F370" s="243"/>
      <c r="G370" s="240"/>
      <c r="H370" s="244"/>
      <c r="I370" s="244"/>
      <c r="J370" s="310"/>
      <c r="K370" s="256"/>
      <c r="L370" s="243">
        <f>IF(G370="","",IF(COUNTIF($G$18:$G$480,G370)&gt;1,"2重登録","OK"))</f>
      </c>
      <c r="M370" s="242"/>
    </row>
    <row r="371" spans="2:12" ht="13.5">
      <c r="B371" s="778"/>
      <c r="C371" s="778"/>
      <c r="D371" s="779"/>
      <c r="E371" s="779"/>
      <c r="F371" s="779"/>
      <c r="G371" s="779"/>
      <c r="I371" s="780"/>
      <c r="J371" s="780"/>
      <c r="K371" s="780"/>
      <c r="L371" s="243"/>
    </row>
    <row r="372" spans="1:13" s="230" customFormat="1" ht="13.5">
      <c r="A372" s="240"/>
      <c r="B372" s="305"/>
      <c r="C372" s="306"/>
      <c r="D372" s="240"/>
      <c r="E372" s="240"/>
      <c r="F372" s="240"/>
      <c r="G372" s="240"/>
      <c r="H372" s="244"/>
      <c r="I372" s="244"/>
      <c r="J372" s="255"/>
      <c r="K372" s="256"/>
      <c r="L372" s="243"/>
      <c r="M372" s="245"/>
    </row>
    <row r="373" spans="1:13" s="230" customFormat="1" ht="13.5">
      <c r="A373" s="240"/>
      <c r="B373" s="305"/>
      <c r="C373" s="306"/>
      <c r="D373" s="240"/>
      <c r="E373" s="240"/>
      <c r="F373" s="243"/>
      <c r="G373" s="240"/>
      <c r="H373" s="244"/>
      <c r="I373" s="244"/>
      <c r="J373" s="255"/>
      <c r="K373" s="256"/>
      <c r="L373" s="243"/>
      <c r="M373" s="245"/>
    </row>
    <row r="374" spans="1:13" s="230" customFormat="1" ht="13.5">
      <c r="A374" s="240"/>
      <c r="B374" s="305"/>
      <c r="C374" s="306"/>
      <c r="D374" s="240"/>
      <c r="E374" s="240"/>
      <c r="F374" s="243"/>
      <c r="G374" s="240"/>
      <c r="H374" s="244"/>
      <c r="I374" s="244"/>
      <c r="J374" s="255"/>
      <c r="K374" s="256"/>
      <c r="L374" s="243"/>
      <c r="M374" s="245"/>
    </row>
    <row r="375" spans="1:13" s="230" customFormat="1" ht="13.5">
      <c r="A375" s="240"/>
      <c r="B375" s="305"/>
      <c r="C375" s="306"/>
      <c r="D375" s="240"/>
      <c r="E375" s="240"/>
      <c r="F375" s="243"/>
      <c r="G375" s="240"/>
      <c r="H375" s="244"/>
      <c r="I375" s="244"/>
      <c r="J375" s="255"/>
      <c r="K375" s="256"/>
      <c r="L375" s="243"/>
      <c r="M375" s="245"/>
    </row>
    <row r="376" spans="1:13" s="230" customFormat="1" ht="13.5">
      <c r="A376" s="240"/>
      <c r="B376" s="305"/>
      <c r="C376" s="306"/>
      <c r="D376" s="240"/>
      <c r="E376" s="240"/>
      <c r="F376" s="243"/>
      <c r="G376" s="240"/>
      <c r="H376" s="244"/>
      <c r="I376" s="244"/>
      <c r="J376" s="255"/>
      <c r="K376" s="256"/>
      <c r="L376" s="243"/>
      <c r="M376" s="245"/>
    </row>
    <row r="377" spans="1:13" s="230" customFormat="1" ht="13.5">
      <c r="A377" s="240"/>
      <c r="B377" s="305"/>
      <c r="C377" s="254"/>
      <c r="D377" s="240"/>
      <c r="E377" s="240"/>
      <c r="F377" s="240"/>
      <c r="G377" s="240"/>
      <c r="H377" s="244"/>
      <c r="I377" s="244"/>
      <c r="J377" s="255"/>
      <c r="K377" s="256"/>
      <c r="L377" s="243"/>
      <c r="M377" s="245"/>
    </row>
    <row r="378" spans="1:13" s="230" customFormat="1" ht="13.5">
      <c r="A378" s="240"/>
      <c r="B378" s="305"/>
      <c r="C378" s="305"/>
      <c r="D378" s="240"/>
      <c r="E378" s="240"/>
      <c r="F378" s="243"/>
      <c r="G378" s="240"/>
      <c r="H378" s="244"/>
      <c r="I378" s="244"/>
      <c r="J378" s="255"/>
      <c r="K378" s="256"/>
      <c r="L378" s="243"/>
      <c r="M378" s="245"/>
    </row>
    <row r="379" spans="1:12" s="230" customFormat="1" ht="13.5">
      <c r="A379" s="240"/>
      <c r="B379" s="305"/>
      <c r="C379" s="306"/>
      <c r="D379" s="240"/>
      <c r="E379" s="240"/>
      <c r="F379" s="243"/>
      <c r="G379" s="240"/>
      <c r="H379" s="244"/>
      <c r="I379" s="244"/>
      <c r="J379" s="302"/>
      <c r="K379" s="256"/>
      <c r="L379" s="243"/>
    </row>
    <row r="380" spans="1:13" s="230" customFormat="1" ht="13.5">
      <c r="A380" s="240"/>
      <c r="B380" s="307"/>
      <c r="C380" s="308"/>
      <c r="D380" s="240"/>
      <c r="E380" s="240"/>
      <c r="F380" s="243"/>
      <c r="G380" s="240"/>
      <c r="H380" s="244"/>
      <c r="I380" s="244"/>
      <c r="J380" s="255"/>
      <c r="K380" s="256"/>
      <c r="L380" s="243"/>
      <c r="M380" s="245"/>
    </row>
    <row r="381" spans="1:13" s="230" customFormat="1" ht="13.5">
      <c r="A381" s="240"/>
      <c r="B381" s="307"/>
      <c r="C381" s="308"/>
      <c r="D381" s="240"/>
      <c r="E381" s="240"/>
      <c r="F381" s="240"/>
      <c r="G381" s="240"/>
      <c r="H381" s="244"/>
      <c r="I381" s="244"/>
      <c r="J381" s="255"/>
      <c r="K381" s="256"/>
      <c r="L381" s="243"/>
      <c r="M381" s="245"/>
    </row>
    <row r="382" spans="1:13" s="230" customFormat="1" ht="13.5">
      <c r="A382" s="240"/>
      <c r="B382" s="307"/>
      <c r="C382" s="238"/>
      <c r="D382" s="240"/>
      <c r="E382" s="240"/>
      <c r="F382" s="243"/>
      <c r="G382" s="240"/>
      <c r="H382" s="244"/>
      <c r="I382" s="244"/>
      <c r="J382" s="253"/>
      <c r="K382" s="256"/>
      <c r="L382" s="243"/>
      <c r="M382" s="245"/>
    </row>
    <row r="383" spans="1:13" s="230" customFormat="1" ht="13.5">
      <c r="A383" s="240"/>
      <c r="B383" s="307"/>
      <c r="C383" s="308"/>
      <c r="D383" s="240"/>
      <c r="E383" s="240"/>
      <c r="F383" s="243"/>
      <c r="G383" s="240"/>
      <c r="H383" s="244"/>
      <c r="I383" s="244"/>
      <c r="J383" s="253"/>
      <c r="K383" s="256"/>
      <c r="L383" s="243"/>
      <c r="M383" s="245"/>
    </row>
    <row r="384" spans="1:13" s="230" customFormat="1" ht="13.5">
      <c r="A384" s="240"/>
      <c r="B384" s="305"/>
      <c r="D384" s="240"/>
      <c r="E384" s="240"/>
      <c r="F384" s="243"/>
      <c r="G384" s="240"/>
      <c r="H384" s="244"/>
      <c r="I384" s="244"/>
      <c r="J384" s="253"/>
      <c r="K384" s="256"/>
      <c r="L384" s="243"/>
      <c r="M384" s="245"/>
    </row>
    <row r="385" spans="1:12" s="230" customFormat="1" ht="13.5">
      <c r="A385" s="240"/>
      <c r="B385" s="305"/>
      <c r="C385" s="306"/>
      <c r="D385" s="240"/>
      <c r="E385" s="240"/>
      <c r="F385" s="243"/>
      <c r="G385" s="240"/>
      <c r="H385" s="244"/>
      <c r="I385" s="244"/>
      <c r="J385" s="255"/>
      <c r="K385" s="256"/>
      <c r="L385" s="243"/>
    </row>
    <row r="386" spans="1:13" s="230" customFormat="1" ht="13.5">
      <c r="A386" s="309"/>
      <c r="B386" s="312"/>
      <c r="C386" s="312"/>
      <c r="D386" s="242"/>
      <c r="E386" s="270"/>
      <c r="F386" s="240"/>
      <c r="G386" s="240"/>
      <c r="H386" s="244"/>
      <c r="I386" s="270"/>
      <c r="J386" s="303"/>
      <c r="K386" s="321"/>
      <c r="L386" s="243"/>
      <c r="M386" s="240"/>
    </row>
    <row r="387" spans="2:12" ht="13.5">
      <c r="B387" s="312"/>
      <c r="C387" s="312"/>
      <c r="D387" s="242"/>
      <c r="E387" s="270"/>
      <c r="H387" s="244"/>
      <c r="I387" s="270"/>
      <c r="J387" s="303"/>
      <c r="K387" s="321"/>
      <c r="L387" s="243" t="e">
        <f>#N/A</f>
        <v>#N/A</v>
      </c>
    </row>
    <row r="388" spans="2:12" ht="13.5">
      <c r="B388" s="312"/>
      <c r="C388" s="312"/>
      <c r="D388" s="242"/>
      <c r="E388" s="270"/>
      <c r="H388" s="244"/>
      <c r="I388" s="270"/>
      <c r="J388" s="303"/>
      <c r="K388" s="321"/>
      <c r="L388" s="243" t="e">
        <f>#N/A</f>
        <v>#N/A</v>
      </c>
    </row>
    <row r="389" spans="2:12" ht="13.5">
      <c r="B389" s="312"/>
      <c r="C389" s="312"/>
      <c r="D389" s="242"/>
      <c r="E389" s="270"/>
      <c r="H389" s="244"/>
      <c r="I389" s="270"/>
      <c r="J389" s="303"/>
      <c r="K389" s="321"/>
      <c r="L389" s="243" t="e">
        <f>#N/A</f>
        <v>#N/A</v>
      </c>
    </row>
    <row r="390" spans="2:12" ht="13.5">
      <c r="B390" s="312"/>
      <c r="C390" s="312"/>
      <c r="D390" s="242"/>
      <c r="E390" s="270"/>
      <c r="H390" s="244"/>
      <c r="I390" s="270"/>
      <c r="J390" s="303"/>
      <c r="K390" s="321"/>
      <c r="L390" s="243" t="e">
        <f>#N/A</f>
        <v>#N/A</v>
      </c>
    </row>
    <row r="391" spans="1:13" ht="13.5">
      <c r="A391" s="240" t="s">
        <v>1160</v>
      </c>
      <c r="B391" s="245" t="s">
        <v>1161</v>
      </c>
      <c r="C391" s="245" t="s">
        <v>410</v>
      </c>
      <c r="D391" s="240" t="s">
        <v>1162</v>
      </c>
      <c r="F391" s="243" t="str">
        <f aca="true" t="shared" si="45" ref="F391:F428">A391</f>
        <v>て０１</v>
      </c>
      <c r="G391" s="240" t="str">
        <f aca="true" t="shared" si="46" ref="G391:G428">B391&amp;C391</f>
        <v>池田まき</v>
      </c>
      <c r="H391" s="240" t="s">
        <v>1162</v>
      </c>
      <c r="I391" s="257" t="s">
        <v>328</v>
      </c>
      <c r="J391" s="255">
        <v>1991</v>
      </c>
      <c r="K391" s="256">
        <f aca="true" t="shared" si="47" ref="K391:K428">IF(J391="","",(2017-J391))</f>
        <v>26</v>
      </c>
      <c r="L391" s="243" t="str">
        <f>IF(G391="","",IF(COUNTIF($G$1:$G$583,G391)&gt;1,"2重登録","OK"))</f>
        <v>OK</v>
      </c>
      <c r="M391" s="242" t="s">
        <v>343</v>
      </c>
    </row>
    <row r="392" spans="1:13" ht="13.5">
      <c r="A392" s="240" t="s">
        <v>1163</v>
      </c>
      <c r="B392" s="245" t="s">
        <v>1164</v>
      </c>
      <c r="C392" s="245" t="s">
        <v>1165</v>
      </c>
      <c r="D392" s="240" t="s">
        <v>1162</v>
      </c>
      <c r="F392" s="240" t="str">
        <f t="shared" si="45"/>
        <v>て０２</v>
      </c>
      <c r="G392" s="240" t="str">
        <f t="shared" si="46"/>
        <v>大野みずき</v>
      </c>
      <c r="H392" s="240" t="s">
        <v>1162</v>
      </c>
      <c r="I392" s="257" t="s">
        <v>328</v>
      </c>
      <c r="J392" s="241">
        <v>1994</v>
      </c>
      <c r="K392" s="256">
        <f t="shared" si="47"/>
        <v>23</v>
      </c>
      <c r="L392" s="243" t="str">
        <f aca="true" t="shared" si="48" ref="L392:L405">IF(G392="","",IF(COUNTIF($F$1:$F$636,G392)&gt;1,"2重登録","OK"))</f>
        <v>OK</v>
      </c>
      <c r="M392" s="242" t="s">
        <v>866</v>
      </c>
    </row>
    <row r="393" spans="1:13" ht="13.5">
      <c r="A393" s="240" t="s">
        <v>1166</v>
      </c>
      <c r="B393" s="245" t="s">
        <v>1167</v>
      </c>
      <c r="C393" s="245" t="s">
        <v>1168</v>
      </c>
      <c r="D393" s="240" t="s">
        <v>1162</v>
      </c>
      <c r="F393" s="243" t="str">
        <f t="shared" si="45"/>
        <v>て０３</v>
      </c>
      <c r="G393" s="240" t="str">
        <f t="shared" si="46"/>
        <v>片桐美里</v>
      </c>
      <c r="H393" s="240" t="s">
        <v>1162</v>
      </c>
      <c r="I393" s="257" t="s">
        <v>328</v>
      </c>
      <c r="J393" s="255">
        <v>1977</v>
      </c>
      <c r="K393" s="256">
        <f t="shared" si="47"/>
        <v>40</v>
      </c>
      <c r="L393" s="243" t="str">
        <f t="shared" si="48"/>
        <v>OK</v>
      </c>
      <c r="M393" s="242" t="s">
        <v>304</v>
      </c>
    </row>
    <row r="394" spans="1:13" ht="13.5">
      <c r="A394" s="240" t="s">
        <v>1169</v>
      </c>
      <c r="B394" s="271" t="s">
        <v>1106</v>
      </c>
      <c r="C394" s="271" t="s">
        <v>1170</v>
      </c>
      <c r="D394" s="240" t="s">
        <v>1162</v>
      </c>
      <c r="F394" s="243" t="str">
        <f t="shared" si="45"/>
        <v>て０４</v>
      </c>
      <c r="G394" s="240" t="str">
        <f t="shared" si="46"/>
        <v>北川円香</v>
      </c>
      <c r="H394" s="240" t="s">
        <v>1162</v>
      </c>
      <c r="I394" s="257" t="s">
        <v>328</v>
      </c>
      <c r="J394" s="255">
        <v>1991</v>
      </c>
      <c r="K394" s="256">
        <f t="shared" si="47"/>
        <v>26</v>
      </c>
      <c r="L394" s="243" t="str">
        <f t="shared" si="48"/>
        <v>OK</v>
      </c>
      <c r="M394" s="242" t="s">
        <v>343</v>
      </c>
    </row>
    <row r="395" spans="1:13" ht="13.5">
      <c r="A395" s="240" t="s">
        <v>1171</v>
      </c>
      <c r="B395" s="245" t="s">
        <v>1172</v>
      </c>
      <c r="C395" s="245" t="s">
        <v>1173</v>
      </c>
      <c r="D395" s="240" t="s">
        <v>1162</v>
      </c>
      <c r="F395" s="243" t="str">
        <f t="shared" si="45"/>
        <v>て０５</v>
      </c>
      <c r="G395" s="240" t="str">
        <f t="shared" si="46"/>
        <v>草野菜摘</v>
      </c>
      <c r="H395" s="240" t="s">
        <v>1162</v>
      </c>
      <c r="I395" s="257" t="s">
        <v>328</v>
      </c>
      <c r="J395" s="255">
        <v>1993</v>
      </c>
      <c r="K395" s="256">
        <f t="shared" si="47"/>
        <v>24</v>
      </c>
      <c r="L395" s="243" t="str">
        <f t="shared" si="48"/>
        <v>OK</v>
      </c>
      <c r="M395" s="242" t="s">
        <v>350</v>
      </c>
    </row>
    <row r="396" spans="1:13" ht="13.5">
      <c r="A396" s="240" t="s">
        <v>1174</v>
      </c>
      <c r="B396" s="245" t="s">
        <v>360</v>
      </c>
      <c r="C396" s="245" t="s">
        <v>1175</v>
      </c>
      <c r="D396" s="240" t="s">
        <v>1162</v>
      </c>
      <c r="F396" s="240" t="str">
        <f t="shared" si="45"/>
        <v>て０６</v>
      </c>
      <c r="G396" s="240" t="str">
        <f t="shared" si="46"/>
        <v>小林羽</v>
      </c>
      <c r="H396" s="240" t="s">
        <v>1162</v>
      </c>
      <c r="I396" s="257" t="s">
        <v>328</v>
      </c>
      <c r="J396" s="241">
        <v>1989</v>
      </c>
      <c r="K396" s="256">
        <f t="shared" si="47"/>
        <v>28</v>
      </c>
      <c r="L396" s="243" t="str">
        <f t="shared" si="48"/>
        <v>OK</v>
      </c>
      <c r="M396" s="242" t="s">
        <v>304</v>
      </c>
    </row>
    <row r="397" spans="1:13" ht="13.5">
      <c r="A397" s="240" t="s">
        <v>1176</v>
      </c>
      <c r="B397" s="245" t="s">
        <v>1177</v>
      </c>
      <c r="C397" s="245" t="s">
        <v>1178</v>
      </c>
      <c r="D397" s="240" t="s">
        <v>1162</v>
      </c>
      <c r="F397" s="243" t="str">
        <f t="shared" si="45"/>
        <v>て０７</v>
      </c>
      <c r="G397" s="240" t="str">
        <f t="shared" si="46"/>
        <v>辻真弓</v>
      </c>
      <c r="H397" s="240" t="s">
        <v>1162</v>
      </c>
      <c r="I397" s="257" t="s">
        <v>328</v>
      </c>
      <c r="J397" s="255">
        <v>1985</v>
      </c>
      <c r="K397" s="256">
        <f t="shared" si="47"/>
        <v>32</v>
      </c>
      <c r="L397" s="243" t="str">
        <f t="shared" si="48"/>
        <v>OK</v>
      </c>
      <c r="M397" s="245" t="s">
        <v>431</v>
      </c>
    </row>
    <row r="398" spans="1:13" ht="13.5">
      <c r="A398" s="240" t="s">
        <v>1179</v>
      </c>
      <c r="B398" s="271" t="s">
        <v>1180</v>
      </c>
      <c r="C398" s="271" t="s">
        <v>1181</v>
      </c>
      <c r="D398" s="240" t="s">
        <v>1162</v>
      </c>
      <c r="F398" s="243" t="str">
        <f t="shared" si="45"/>
        <v>て０８</v>
      </c>
      <c r="G398" s="240" t="str">
        <f t="shared" si="46"/>
        <v>中川久江</v>
      </c>
      <c r="H398" s="240" t="s">
        <v>1162</v>
      </c>
      <c r="I398" s="257" t="s">
        <v>328</v>
      </c>
      <c r="J398" s="322">
        <v>1966</v>
      </c>
      <c r="K398" s="256">
        <f t="shared" si="47"/>
        <v>51</v>
      </c>
      <c r="L398" s="243" t="str">
        <f t="shared" si="48"/>
        <v>OK</v>
      </c>
      <c r="M398" s="277" t="s">
        <v>308</v>
      </c>
    </row>
    <row r="399" spans="1:13" ht="13.5">
      <c r="A399" s="240" t="s">
        <v>1182</v>
      </c>
      <c r="B399" s="245" t="s">
        <v>1183</v>
      </c>
      <c r="C399" s="245" t="s">
        <v>1184</v>
      </c>
      <c r="D399" s="240" t="s">
        <v>1162</v>
      </c>
      <c r="F399" s="240" t="str">
        <f t="shared" si="45"/>
        <v>て０９</v>
      </c>
      <c r="G399" s="240" t="str">
        <f t="shared" si="46"/>
        <v>姫井亜利沙</v>
      </c>
      <c r="H399" s="240" t="s">
        <v>1162</v>
      </c>
      <c r="I399" s="257" t="s">
        <v>328</v>
      </c>
      <c r="J399" s="241">
        <v>1982</v>
      </c>
      <c r="K399" s="256">
        <f t="shared" si="47"/>
        <v>35</v>
      </c>
      <c r="L399" s="243" t="str">
        <f t="shared" si="48"/>
        <v>OK</v>
      </c>
      <c r="M399" s="242" t="s">
        <v>304</v>
      </c>
    </row>
    <row r="400" spans="1:13" ht="13.5">
      <c r="A400" s="240" t="s">
        <v>1185</v>
      </c>
      <c r="B400" s="245" t="s">
        <v>1186</v>
      </c>
      <c r="C400" s="245" t="s">
        <v>1187</v>
      </c>
      <c r="D400" s="240" t="s">
        <v>1162</v>
      </c>
      <c r="F400" s="243" t="str">
        <f t="shared" si="45"/>
        <v>て１０</v>
      </c>
      <c r="G400" s="240" t="str">
        <f t="shared" si="46"/>
        <v>福本香菜実</v>
      </c>
      <c r="H400" s="240" t="s">
        <v>1162</v>
      </c>
      <c r="I400" s="257" t="s">
        <v>328</v>
      </c>
      <c r="J400" s="255">
        <v>1992</v>
      </c>
      <c r="K400" s="256">
        <f t="shared" si="47"/>
        <v>25</v>
      </c>
      <c r="L400" s="243" t="str">
        <f t="shared" si="48"/>
        <v>OK</v>
      </c>
      <c r="M400" s="242" t="s">
        <v>336</v>
      </c>
    </row>
    <row r="401" spans="1:13" ht="13.5">
      <c r="A401" s="240" t="s">
        <v>1188</v>
      </c>
      <c r="B401" s="271" t="s">
        <v>1189</v>
      </c>
      <c r="C401" s="271" t="s">
        <v>1190</v>
      </c>
      <c r="D401" s="240" t="s">
        <v>1162</v>
      </c>
      <c r="F401" s="243" t="str">
        <f t="shared" si="45"/>
        <v>て１１</v>
      </c>
      <c r="G401" s="240" t="str">
        <f t="shared" si="46"/>
        <v>前川美恵</v>
      </c>
      <c r="H401" s="240" t="s">
        <v>1162</v>
      </c>
      <c r="I401" s="257" t="s">
        <v>328</v>
      </c>
      <c r="J401" s="255">
        <v>1988</v>
      </c>
      <c r="K401" s="256">
        <f t="shared" si="47"/>
        <v>29</v>
      </c>
      <c r="L401" s="243" t="str">
        <f t="shared" si="48"/>
        <v>OK</v>
      </c>
      <c r="M401" s="242" t="s">
        <v>350</v>
      </c>
    </row>
    <row r="402" spans="1:13" ht="13.5">
      <c r="A402" s="240" t="s">
        <v>1191</v>
      </c>
      <c r="B402" s="245" t="s">
        <v>1192</v>
      </c>
      <c r="C402" s="245" t="s">
        <v>1193</v>
      </c>
      <c r="D402" s="240" t="s">
        <v>1162</v>
      </c>
      <c r="F402" s="243" t="str">
        <f t="shared" si="45"/>
        <v>て１２</v>
      </c>
      <c r="G402" s="240" t="str">
        <f t="shared" si="46"/>
        <v>三浦朱莉</v>
      </c>
      <c r="H402" s="240" t="s">
        <v>1162</v>
      </c>
      <c r="I402" s="257" t="s">
        <v>328</v>
      </c>
      <c r="J402" s="255">
        <v>1990</v>
      </c>
      <c r="K402" s="256">
        <f t="shared" si="47"/>
        <v>27</v>
      </c>
      <c r="L402" s="243" t="str">
        <f t="shared" si="48"/>
        <v>OK</v>
      </c>
      <c r="M402" s="245" t="s">
        <v>431</v>
      </c>
    </row>
    <row r="403" spans="1:13" ht="13.5">
      <c r="A403" s="240" t="s">
        <v>1194</v>
      </c>
      <c r="B403" s="245" t="s">
        <v>1195</v>
      </c>
      <c r="C403" s="245" t="s">
        <v>407</v>
      </c>
      <c r="D403" s="240" t="s">
        <v>1162</v>
      </c>
      <c r="F403" s="240" t="str">
        <f t="shared" si="45"/>
        <v>て１３</v>
      </c>
      <c r="G403" s="240" t="str">
        <f t="shared" si="46"/>
        <v>山岡千春</v>
      </c>
      <c r="H403" s="240" t="s">
        <v>1162</v>
      </c>
      <c r="I403" s="257" t="s">
        <v>328</v>
      </c>
      <c r="J403" s="241">
        <v>1972</v>
      </c>
      <c r="K403" s="256">
        <f t="shared" si="47"/>
        <v>45</v>
      </c>
      <c r="L403" s="243" t="str">
        <f t="shared" si="48"/>
        <v>OK</v>
      </c>
      <c r="M403" s="242" t="s">
        <v>350</v>
      </c>
    </row>
    <row r="404" spans="1:13" ht="13.5">
      <c r="A404" s="240" t="s">
        <v>1196</v>
      </c>
      <c r="B404" s="245" t="s">
        <v>1197</v>
      </c>
      <c r="C404" s="245" t="s">
        <v>1198</v>
      </c>
      <c r="D404" s="240" t="s">
        <v>1162</v>
      </c>
      <c r="F404" s="243" t="str">
        <f t="shared" si="45"/>
        <v>て１４</v>
      </c>
      <c r="G404" s="240" t="str">
        <f t="shared" si="46"/>
        <v>鹿野さつ紀</v>
      </c>
      <c r="H404" s="240" t="s">
        <v>1162</v>
      </c>
      <c r="I404" s="257" t="s">
        <v>328</v>
      </c>
      <c r="J404" s="255">
        <v>1991</v>
      </c>
      <c r="K404" s="256">
        <f t="shared" si="47"/>
        <v>26</v>
      </c>
      <c r="L404" s="243" t="str">
        <f>IF(G404="","",IF(COUNTIF($G$1:$G$583,G404)&gt;1,"2重登録","OK"))</f>
        <v>OK</v>
      </c>
      <c r="M404" s="242" t="s">
        <v>343</v>
      </c>
    </row>
    <row r="405" spans="1:13" ht="13.5">
      <c r="A405" s="240" t="s">
        <v>1199</v>
      </c>
      <c r="B405" s="270" t="s">
        <v>1200</v>
      </c>
      <c r="C405" s="270" t="s">
        <v>1201</v>
      </c>
      <c r="D405" s="240" t="s">
        <v>1162</v>
      </c>
      <c r="F405" s="243" t="str">
        <f t="shared" si="45"/>
        <v>て１５</v>
      </c>
      <c r="G405" s="240" t="str">
        <f t="shared" si="46"/>
        <v>猪飼尚輝</v>
      </c>
      <c r="H405" s="240" t="s">
        <v>1162</v>
      </c>
      <c r="I405" s="244" t="s">
        <v>303</v>
      </c>
      <c r="J405" s="255">
        <v>1997</v>
      </c>
      <c r="K405" s="256">
        <f t="shared" si="47"/>
        <v>20</v>
      </c>
      <c r="L405" s="243" t="str">
        <f t="shared" si="48"/>
        <v>OK</v>
      </c>
      <c r="M405" s="242" t="s">
        <v>343</v>
      </c>
    </row>
    <row r="406" spans="1:13" ht="13.5">
      <c r="A406" s="240" t="s">
        <v>1202</v>
      </c>
      <c r="B406" s="240" t="s">
        <v>1203</v>
      </c>
      <c r="C406" s="240" t="s">
        <v>1204</v>
      </c>
      <c r="D406" s="240" t="s">
        <v>1162</v>
      </c>
      <c r="F406" s="240" t="str">
        <f t="shared" si="45"/>
        <v>て１６</v>
      </c>
      <c r="G406" s="240" t="str">
        <f t="shared" si="46"/>
        <v>石内伸幸</v>
      </c>
      <c r="H406" s="240" t="s">
        <v>1162</v>
      </c>
      <c r="I406" s="244" t="s">
        <v>303</v>
      </c>
      <c r="J406" s="241">
        <v>1981</v>
      </c>
      <c r="K406" s="256">
        <f t="shared" si="47"/>
        <v>36</v>
      </c>
      <c r="L406" s="243" t="str">
        <f>IF(G406="","",IF(COUNTIF($G$1:$G$583,G406)&gt;1,"2重登録","OK"))</f>
        <v>OK</v>
      </c>
      <c r="M406" s="242" t="s">
        <v>350</v>
      </c>
    </row>
    <row r="407" spans="1:13" ht="13.5">
      <c r="A407" s="240" t="s">
        <v>1205</v>
      </c>
      <c r="B407" s="242" t="s">
        <v>1206</v>
      </c>
      <c r="C407" s="242" t="s">
        <v>1207</v>
      </c>
      <c r="D407" s="240" t="s">
        <v>1162</v>
      </c>
      <c r="F407" s="243" t="str">
        <f t="shared" si="45"/>
        <v>て１７</v>
      </c>
      <c r="G407" s="240" t="str">
        <f t="shared" si="46"/>
        <v>上原義弘</v>
      </c>
      <c r="H407" s="240" t="s">
        <v>1162</v>
      </c>
      <c r="I407" s="244" t="s">
        <v>303</v>
      </c>
      <c r="J407" s="255">
        <v>1974</v>
      </c>
      <c r="K407" s="256">
        <f t="shared" si="47"/>
        <v>43</v>
      </c>
      <c r="L407" s="243" t="str">
        <f>IF(G407="","",IF(COUNTIF($G$1:$G$583,G407)&gt;1,"2重登録","OK"))</f>
        <v>OK</v>
      </c>
      <c r="M407" s="242" t="s">
        <v>304</v>
      </c>
    </row>
    <row r="408" spans="1:13" ht="13.5">
      <c r="A408" s="240" t="s">
        <v>86</v>
      </c>
      <c r="B408" s="270" t="s">
        <v>1208</v>
      </c>
      <c r="C408" s="270" t="s">
        <v>1209</v>
      </c>
      <c r="D408" s="240" t="s">
        <v>1162</v>
      </c>
      <c r="F408" s="243" t="str">
        <f t="shared" si="45"/>
        <v>て１８</v>
      </c>
      <c r="G408" s="240" t="str">
        <f t="shared" si="46"/>
        <v>上津慶和</v>
      </c>
      <c r="H408" s="240" t="s">
        <v>1162</v>
      </c>
      <c r="I408" s="244" t="s">
        <v>303</v>
      </c>
      <c r="J408" s="255">
        <v>1993</v>
      </c>
      <c r="K408" s="256">
        <f t="shared" si="47"/>
        <v>24</v>
      </c>
      <c r="L408" s="243" t="str">
        <f>IF(G408="","",IF(COUNTIF($G$1:$G$583,G408)&gt;1,"2重登録","OK"))</f>
        <v>OK</v>
      </c>
      <c r="M408" s="242" t="s">
        <v>343</v>
      </c>
    </row>
    <row r="409" spans="1:13" ht="13.5">
      <c r="A409" s="240" t="s">
        <v>1210</v>
      </c>
      <c r="B409" s="242" t="s">
        <v>795</v>
      </c>
      <c r="C409" s="242" t="s">
        <v>1211</v>
      </c>
      <c r="D409" s="240" t="s">
        <v>1162</v>
      </c>
      <c r="F409" s="243" t="str">
        <f t="shared" si="45"/>
        <v>て１９</v>
      </c>
      <c r="G409" s="240" t="str">
        <f t="shared" si="46"/>
        <v>岡栄介</v>
      </c>
      <c r="H409" s="240" t="s">
        <v>1162</v>
      </c>
      <c r="I409" s="244" t="s">
        <v>303</v>
      </c>
      <c r="J409" s="255">
        <v>1996</v>
      </c>
      <c r="K409" s="256">
        <f t="shared" si="47"/>
        <v>21</v>
      </c>
      <c r="L409" s="243" t="str">
        <f aca="true" t="shared" si="49" ref="L409:L428">IF(G409="","",IF(COUNTIF($F$1:$F$636,G409)&gt;1,"2重登録","OK"))</f>
        <v>OK</v>
      </c>
      <c r="M409" s="242" t="s">
        <v>308</v>
      </c>
    </row>
    <row r="410" spans="1:13" ht="13.5">
      <c r="A410" s="240" t="s">
        <v>1212</v>
      </c>
      <c r="B410" s="240" t="s">
        <v>467</v>
      </c>
      <c r="C410" s="240" t="s">
        <v>1213</v>
      </c>
      <c r="D410" s="240" t="s">
        <v>1162</v>
      </c>
      <c r="F410" s="240" t="str">
        <f t="shared" si="45"/>
        <v>て２０</v>
      </c>
      <c r="G410" s="240" t="str">
        <f t="shared" si="46"/>
        <v>岡本悟志</v>
      </c>
      <c r="H410" s="240" t="s">
        <v>1162</v>
      </c>
      <c r="I410" s="244" t="s">
        <v>303</v>
      </c>
      <c r="J410" s="241">
        <v>1988</v>
      </c>
      <c r="K410" s="256">
        <f t="shared" si="47"/>
        <v>29</v>
      </c>
      <c r="L410" s="243" t="str">
        <f t="shared" si="49"/>
        <v>OK</v>
      </c>
      <c r="M410" s="242" t="s">
        <v>508</v>
      </c>
    </row>
    <row r="411" spans="1:13" ht="13.5">
      <c r="A411" s="240" t="s">
        <v>1214</v>
      </c>
      <c r="B411" s="242" t="s">
        <v>1167</v>
      </c>
      <c r="C411" s="242" t="s">
        <v>1215</v>
      </c>
      <c r="D411" s="240" t="s">
        <v>1162</v>
      </c>
      <c r="F411" s="243" t="str">
        <f t="shared" si="45"/>
        <v>て２１</v>
      </c>
      <c r="G411" s="240" t="str">
        <f t="shared" si="46"/>
        <v>片桐靖之</v>
      </c>
      <c r="H411" s="240" t="s">
        <v>1162</v>
      </c>
      <c r="I411" s="244" t="s">
        <v>303</v>
      </c>
      <c r="J411" s="255">
        <v>1976</v>
      </c>
      <c r="K411" s="256">
        <f t="shared" si="47"/>
        <v>41</v>
      </c>
      <c r="L411" s="243" t="str">
        <f t="shared" si="49"/>
        <v>OK</v>
      </c>
      <c r="M411" s="242" t="s">
        <v>304</v>
      </c>
    </row>
    <row r="412" spans="1:13" ht="13.5">
      <c r="A412" s="240" t="s">
        <v>1216</v>
      </c>
      <c r="B412" s="270" t="s">
        <v>1217</v>
      </c>
      <c r="C412" s="270" t="s">
        <v>1218</v>
      </c>
      <c r="D412" s="240" t="s">
        <v>1162</v>
      </c>
      <c r="F412" s="243" t="str">
        <f t="shared" si="45"/>
        <v>て２２</v>
      </c>
      <c r="G412" s="240" t="str">
        <f t="shared" si="46"/>
        <v>川合優</v>
      </c>
      <c r="H412" s="240" t="s">
        <v>1162</v>
      </c>
      <c r="I412" s="244" t="s">
        <v>303</v>
      </c>
      <c r="J412" s="255">
        <v>1991</v>
      </c>
      <c r="K412" s="256">
        <f t="shared" si="47"/>
        <v>26</v>
      </c>
      <c r="L412" s="243" t="str">
        <f t="shared" si="49"/>
        <v>OK</v>
      </c>
      <c r="M412" s="242" t="s">
        <v>496</v>
      </c>
    </row>
    <row r="413" spans="1:13" ht="13.5">
      <c r="A413" s="240" t="s">
        <v>1219</v>
      </c>
      <c r="B413" s="240" t="s">
        <v>1220</v>
      </c>
      <c r="C413" s="240" t="s">
        <v>1030</v>
      </c>
      <c r="D413" s="240" t="s">
        <v>1162</v>
      </c>
      <c r="F413" s="240" t="str">
        <f t="shared" si="45"/>
        <v>て２３</v>
      </c>
      <c r="G413" s="240" t="str">
        <f t="shared" si="46"/>
        <v>川下洋平</v>
      </c>
      <c r="H413" s="240" t="s">
        <v>1162</v>
      </c>
      <c r="I413" s="244" t="s">
        <v>303</v>
      </c>
      <c r="J413" s="241">
        <v>1988</v>
      </c>
      <c r="K413" s="256">
        <f t="shared" si="47"/>
        <v>29</v>
      </c>
      <c r="L413" s="243" t="str">
        <f t="shared" si="49"/>
        <v>OK</v>
      </c>
      <c r="M413" s="242" t="s">
        <v>304</v>
      </c>
    </row>
    <row r="414" spans="1:13" ht="13.5">
      <c r="A414" s="240" t="s">
        <v>1221</v>
      </c>
      <c r="B414" s="242" t="s">
        <v>1222</v>
      </c>
      <c r="C414" s="242" t="s">
        <v>1223</v>
      </c>
      <c r="D414" s="240" t="s">
        <v>1162</v>
      </c>
      <c r="F414" s="243" t="str">
        <f t="shared" si="45"/>
        <v>て２４</v>
      </c>
      <c r="G414" s="240" t="str">
        <f t="shared" si="46"/>
        <v>北澤純</v>
      </c>
      <c r="H414" s="240" t="s">
        <v>1162</v>
      </c>
      <c r="I414" s="244" t="s">
        <v>303</v>
      </c>
      <c r="J414" s="255">
        <v>1986</v>
      </c>
      <c r="K414" s="256">
        <f t="shared" si="47"/>
        <v>31</v>
      </c>
      <c r="L414" s="243" t="str">
        <f t="shared" si="49"/>
        <v>OK</v>
      </c>
      <c r="M414" s="242" t="s">
        <v>350</v>
      </c>
    </row>
    <row r="415" spans="1:13" ht="13.5">
      <c r="A415" s="240" t="s">
        <v>1224</v>
      </c>
      <c r="B415" s="270" t="s">
        <v>1225</v>
      </c>
      <c r="C415" s="270" t="s">
        <v>1226</v>
      </c>
      <c r="D415" s="240" t="s">
        <v>1162</v>
      </c>
      <c r="F415" s="243" t="str">
        <f t="shared" si="45"/>
        <v>て２５</v>
      </c>
      <c r="G415" s="240" t="str">
        <f t="shared" si="46"/>
        <v>北村拓也</v>
      </c>
      <c r="H415" s="240" t="s">
        <v>1162</v>
      </c>
      <c r="I415" s="244" t="s">
        <v>303</v>
      </c>
      <c r="J415" s="255">
        <v>1985</v>
      </c>
      <c r="K415" s="256">
        <f t="shared" si="47"/>
        <v>32</v>
      </c>
      <c r="L415" s="243" t="str">
        <f>IF(G415="","",IF(COUNTIF($G$1:$G$583,G415)&gt;1,"2重登録","OK"))</f>
        <v>OK</v>
      </c>
      <c r="M415" s="242" t="s">
        <v>322</v>
      </c>
    </row>
    <row r="416" spans="1:13" ht="13.5">
      <c r="A416" s="240" t="s">
        <v>1227</v>
      </c>
      <c r="B416" s="270" t="s">
        <v>1197</v>
      </c>
      <c r="C416" s="270" t="s">
        <v>1228</v>
      </c>
      <c r="D416" s="240" t="s">
        <v>1162</v>
      </c>
      <c r="F416" s="243" t="str">
        <f t="shared" si="45"/>
        <v>て２６</v>
      </c>
      <c r="G416" s="240" t="str">
        <f t="shared" si="46"/>
        <v>鹿野雄大</v>
      </c>
      <c r="H416" s="240" t="s">
        <v>1162</v>
      </c>
      <c r="I416" s="244" t="s">
        <v>303</v>
      </c>
      <c r="J416" s="255">
        <v>1991</v>
      </c>
      <c r="K416" s="256">
        <f t="shared" si="47"/>
        <v>26</v>
      </c>
      <c r="L416" s="243" t="str">
        <f t="shared" si="49"/>
        <v>OK</v>
      </c>
      <c r="M416" s="242" t="s">
        <v>304</v>
      </c>
    </row>
    <row r="417" spans="1:13" ht="13.5">
      <c r="A417" s="240" t="s">
        <v>1229</v>
      </c>
      <c r="B417" s="242" t="s">
        <v>1230</v>
      </c>
      <c r="C417" s="242" t="s">
        <v>1231</v>
      </c>
      <c r="D417" s="240" t="s">
        <v>1162</v>
      </c>
      <c r="F417" s="243" t="str">
        <f t="shared" si="45"/>
        <v>て２７</v>
      </c>
      <c r="G417" s="240" t="str">
        <f t="shared" si="46"/>
        <v>澁谷晃大</v>
      </c>
      <c r="H417" s="240" t="s">
        <v>1162</v>
      </c>
      <c r="I417" s="244" t="s">
        <v>303</v>
      </c>
      <c r="J417" s="255">
        <v>1996</v>
      </c>
      <c r="K417" s="256">
        <f t="shared" si="47"/>
        <v>21</v>
      </c>
      <c r="L417" s="243" t="str">
        <f t="shared" si="49"/>
        <v>OK</v>
      </c>
      <c r="M417" s="242" t="s">
        <v>304</v>
      </c>
    </row>
    <row r="418" spans="1:13" ht="13.5">
      <c r="A418" s="240" t="s">
        <v>1232</v>
      </c>
      <c r="B418" s="240" t="s">
        <v>1233</v>
      </c>
      <c r="C418" s="240" t="s">
        <v>1088</v>
      </c>
      <c r="D418" s="240" t="s">
        <v>1162</v>
      </c>
      <c r="F418" s="240" t="str">
        <f t="shared" si="45"/>
        <v>て２８</v>
      </c>
      <c r="G418" s="240" t="str">
        <f t="shared" si="46"/>
        <v>嶋村和彦</v>
      </c>
      <c r="H418" s="240" t="s">
        <v>1162</v>
      </c>
      <c r="I418" s="244" t="s">
        <v>303</v>
      </c>
      <c r="J418" s="241">
        <v>1990</v>
      </c>
      <c r="K418" s="256">
        <f t="shared" si="47"/>
        <v>27</v>
      </c>
      <c r="L418" s="243" t="str">
        <f t="shared" si="49"/>
        <v>OK</v>
      </c>
      <c r="M418" s="242" t="s">
        <v>496</v>
      </c>
    </row>
    <row r="419" spans="1:13" ht="13.5">
      <c r="A419" s="240" t="s">
        <v>1234</v>
      </c>
      <c r="B419" s="242" t="s">
        <v>1235</v>
      </c>
      <c r="C419" s="242" t="s">
        <v>1236</v>
      </c>
      <c r="D419" s="240" t="s">
        <v>1162</v>
      </c>
      <c r="F419" s="243" t="str">
        <f t="shared" si="45"/>
        <v>て２９</v>
      </c>
      <c r="G419" s="240" t="str">
        <f t="shared" si="46"/>
        <v>白井秀幸</v>
      </c>
      <c r="H419" s="240" t="s">
        <v>1162</v>
      </c>
      <c r="I419" s="244" t="s">
        <v>303</v>
      </c>
      <c r="J419" s="255">
        <v>1988</v>
      </c>
      <c r="K419" s="256">
        <f t="shared" si="47"/>
        <v>29</v>
      </c>
      <c r="L419" s="243" t="str">
        <f t="shared" si="49"/>
        <v>OK</v>
      </c>
      <c r="M419" s="242" t="s">
        <v>514</v>
      </c>
    </row>
    <row r="420" spans="1:13" ht="13.5">
      <c r="A420" s="240" t="s">
        <v>1237</v>
      </c>
      <c r="B420" s="270" t="s">
        <v>365</v>
      </c>
      <c r="C420" s="270" t="s">
        <v>1238</v>
      </c>
      <c r="D420" s="240" t="s">
        <v>1162</v>
      </c>
      <c r="F420" s="243" t="str">
        <f t="shared" si="45"/>
        <v>て３０</v>
      </c>
      <c r="G420" s="240" t="str">
        <f t="shared" si="46"/>
        <v>谷口孟</v>
      </c>
      <c r="H420" s="240" t="s">
        <v>1162</v>
      </c>
      <c r="I420" s="244" t="s">
        <v>303</v>
      </c>
      <c r="J420" s="255">
        <v>1992</v>
      </c>
      <c r="K420" s="256">
        <f t="shared" si="47"/>
        <v>25</v>
      </c>
      <c r="L420" s="243" t="str">
        <f t="shared" si="49"/>
        <v>OK</v>
      </c>
      <c r="M420" s="242" t="s">
        <v>343</v>
      </c>
    </row>
    <row r="421" spans="1:13" ht="13.5">
      <c r="A421" s="240" t="s">
        <v>96</v>
      </c>
      <c r="B421" s="242" t="s">
        <v>1239</v>
      </c>
      <c r="C421" s="242" t="s">
        <v>1240</v>
      </c>
      <c r="D421" s="240" t="s">
        <v>1162</v>
      </c>
      <c r="F421" s="243" t="str">
        <f t="shared" si="45"/>
        <v>て３１</v>
      </c>
      <c r="G421" s="240" t="str">
        <f t="shared" si="46"/>
        <v>津曲崇志</v>
      </c>
      <c r="H421" s="240" t="s">
        <v>1162</v>
      </c>
      <c r="I421" s="244" t="s">
        <v>303</v>
      </c>
      <c r="J421" s="255">
        <v>1988</v>
      </c>
      <c r="K421" s="256">
        <f t="shared" si="47"/>
        <v>29</v>
      </c>
      <c r="L421" s="243" t="str">
        <f t="shared" si="49"/>
        <v>OK</v>
      </c>
      <c r="M421" s="242" t="s">
        <v>514</v>
      </c>
    </row>
    <row r="422" spans="1:13" ht="13.5">
      <c r="A422" s="240" t="s">
        <v>1241</v>
      </c>
      <c r="B422" s="240" t="s">
        <v>1242</v>
      </c>
      <c r="C422" s="240" t="s">
        <v>1243</v>
      </c>
      <c r="D422" s="240" t="s">
        <v>1162</v>
      </c>
      <c r="F422" s="240" t="str">
        <f t="shared" si="45"/>
        <v>て３２</v>
      </c>
      <c r="G422" s="240" t="str">
        <f t="shared" si="46"/>
        <v>中尾巧</v>
      </c>
      <c r="H422" s="240" t="s">
        <v>1162</v>
      </c>
      <c r="I422" s="244" t="s">
        <v>303</v>
      </c>
      <c r="J422" s="241">
        <v>1983</v>
      </c>
      <c r="K422" s="256">
        <f t="shared" si="47"/>
        <v>34</v>
      </c>
      <c r="L422" s="243" t="str">
        <f t="shared" si="49"/>
        <v>OK</v>
      </c>
      <c r="M422" s="242" t="s">
        <v>1244</v>
      </c>
    </row>
    <row r="423" spans="1:13" ht="13.5">
      <c r="A423" s="240" t="s">
        <v>1245</v>
      </c>
      <c r="B423" s="242" t="s">
        <v>1246</v>
      </c>
      <c r="C423" s="242" t="s">
        <v>743</v>
      </c>
      <c r="D423" s="240" t="s">
        <v>1162</v>
      </c>
      <c r="F423" s="243" t="str">
        <f t="shared" si="45"/>
        <v>て３３</v>
      </c>
      <c r="G423" s="240" t="str">
        <f t="shared" si="46"/>
        <v>西嶌達也</v>
      </c>
      <c r="H423" s="240" t="s">
        <v>1162</v>
      </c>
      <c r="I423" s="244" t="s">
        <v>303</v>
      </c>
      <c r="J423" s="255">
        <v>1989</v>
      </c>
      <c r="K423" s="256">
        <f t="shared" si="47"/>
        <v>28</v>
      </c>
      <c r="L423" s="243" t="str">
        <f t="shared" si="49"/>
        <v>OK</v>
      </c>
      <c r="M423" s="242" t="s">
        <v>343</v>
      </c>
    </row>
    <row r="424" spans="1:13" ht="13.5">
      <c r="A424" s="240" t="s">
        <v>1247</v>
      </c>
      <c r="B424" s="270" t="s">
        <v>1248</v>
      </c>
      <c r="C424" s="270" t="s">
        <v>1249</v>
      </c>
      <c r="D424" s="240" t="s">
        <v>1162</v>
      </c>
      <c r="F424" s="243" t="str">
        <f t="shared" si="45"/>
        <v>て３４</v>
      </c>
      <c r="G424" s="240" t="str">
        <f t="shared" si="46"/>
        <v>野村良平</v>
      </c>
      <c r="H424" s="240" t="s">
        <v>1162</v>
      </c>
      <c r="I424" s="244" t="s">
        <v>303</v>
      </c>
      <c r="J424" s="255">
        <v>1989</v>
      </c>
      <c r="K424" s="256">
        <f t="shared" si="47"/>
        <v>28</v>
      </c>
      <c r="L424" s="243" t="str">
        <f t="shared" si="49"/>
        <v>OK</v>
      </c>
      <c r="M424" s="242" t="s">
        <v>866</v>
      </c>
    </row>
    <row r="425" spans="1:13" ht="13.5">
      <c r="A425" s="240" t="s">
        <v>1250</v>
      </c>
      <c r="B425" s="240" t="s">
        <v>1251</v>
      </c>
      <c r="C425" s="240" t="s">
        <v>1252</v>
      </c>
      <c r="D425" s="240" t="s">
        <v>1162</v>
      </c>
      <c r="F425" s="240" t="str">
        <f t="shared" si="45"/>
        <v>て３５</v>
      </c>
      <c r="G425" s="240" t="str">
        <f t="shared" si="46"/>
        <v>浜中岳史</v>
      </c>
      <c r="H425" s="240" t="s">
        <v>1162</v>
      </c>
      <c r="I425" s="244" t="s">
        <v>303</v>
      </c>
      <c r="J425" s="241">
        <v>1980</v>
      </c>
      <c r="K425" s="256">
        <f t="shared" si="47"/>
        <v>37</v>
      </c>
      <c r="L425" s="243" t="str">
        <f t="shared" si="49"/>
        <v>OK</v>
      </c>
      <c r="M425" s="245" t="s">
        <v>431</v>
      </c>
    </row>
    <row r="426" spans="1:13" ht="13.5">
      <c r="A426" s="240" t="s">
        <v>1253</v>
      </c>
      <c r="B426" s="242" t="s">
        <v>1254</v>
      </c>
      <c r="C426" s="242" t="s">
        <v>1255</v>
      </c>
      <c r="D426" s="240" t="s">
        <v>1162</v>
      </c>
      <c r="F426" s="243" t="str">
        <f t="shared" si="45"/>
        <v>て３６</v>
      </c>
      <c r="G426" s="240" t="str">
        <f t="shared" si="46"/>
        <v>東山博</v>
      </c>
      <c r="H426" s="240" t="s">
        <v>1162</v>
      </c>
      <c r="I426" s="244" t="s">
        <v>303</v>
      </c>
      <c r="J426" s="255">
        <v>1964</v>
      </c>
      <c r="K426" s="256">
        <f t="shared" si="47"/>
        <v>53</v>
      </c>
      <c r="L426" s="243" t="str">
        <f t="shared" si="49"/>
        <v>OK</v>
      </c>
      <c r="M426" s="242" t="s">
        <v>304</v>
      </c>
    </row>
    <row r="427" spans="1:13" ht="13.5">
      <c r="A427" s="240" t="s">
        <v>1256</v>
      </c>
      <c r="B427" s="270" t="s">
        <v>596</v>
      </c>
      <c r="C427" s="270" t="s">
        <v>1257</v>
      </c>
      <c r="D427" s="240" t="s">
        <v>1162</v>
      </c>
      <c r="F427" s="243" t="str">
        <f t="shared" si="45"/>
        <v>て３７</v>
      </c>
      <c r="G427" s="240" t="str">
        <f t="shared" si="46"/>
        <v>松本遼太郎</v>
      </c>
      <c r="H427" s="240" t="s">
        <v>1162</v>
      </c>
      <c r="I427" s="244" t="s">
        <v>303</v>
      </c>
      <c r="J427" s="255">
        <v>1991</v>
      </c>
      <c r="K427" s="256">
        <f t="shared" si="47"/>
        <v>26</v>
      </c>
      <c r="L427" s="243" t="str">
        <f t="shared" si="49"/>
        <v>OK</v>
      </c>
      <c r="M427" s="242" t="s">
        <v>304</v>
      </c>
    </row>
    <row r="428" spans="1:13" ht="13.5">
      <c r="A428" s="240" t="s">
        <v>1258</v>
      </c>
      <c r="B428" s="242" t="s">
        <v>893</v>
      </c>
      <c r="C428" s="242" t="s">
        <v>1259</v>
      </c>
      <c r="D428" s="240" t="s">
        <v>1162</v>
      </c>
      <c r="F428" s="243" t="str">
        <f t="shared" si="45"/>
        <v>て３８</v>
      </c>
      <c r="G428" s="240" t="str">
        <f t="shared" si="46"/>
        <v>山口稔貴</v>
      </c>
      <c r="H428" s="240" t="s">
        <v>1162</v>
      </c>
      <c r="I428" s="244" t="s">
        <v>303</v>
      </c>
      <c r="J428" s="255">
        <v>1988</v>
      </c>
      <c r="K428" s="256">
        <f t="shared" si="47"/>
        <v>29</v>
      </c>
      <c r="L428" s="243" t="str">
        <f t="shared" si="49"/>
        <v>OK</v>
      </c>
      <c r="M428" s="242" t="s">
        <v>514</v>
      </c>
    </row>
    <row r="429" spans="7:13" ht="13.5">
      <c r="G429" s="313"/>
      <c r="I429" s="244"/>
      <c r="J429" s="240"/>
      <c r="L429" s="241"/>
      <c r="M429" s="243"/>
    </row>
    <row r="430" spans="10:12" ht="13.5">
      <c r="J430" s="240"/>
      <c r="L430" s="241"/>
    </row>
    <row r="431" spans="2:12" ht="13.5">
      <c r="B431" s="312"/>
      <c r="C431" s="312"/>
      <c r="D431" s="242"/>
      <c r="E431" s="270"/>
      <c r="H431" s="244"/>
      <c r="I431" s="270"/>
      <c r="J431" s="303"/>
      <c r="K431" s="321"/>
      <c r="L431" s="243">
        <f>IF(G431="","",IF(COUNTIF($G$18:$G$480,G431)&gt;1,"2重登録","OK"))</f>
      </c>
    </row>
    <row r="432" spans="2:12" ht="13.5">
      <c r="B432" s="312"/>
      <c r="C432" s="312"/>
      <c r="D432" s="242"/>
      <c r="E432" s="270"/>
      <c r="H432" s="244"/>
      <c r="I432" s="270"/>
      <c r="J432" s="303"/>
      <c r="K432" s="321"/>
      <c r="L432" s="243">
        <f>IF(G432="","",IF(COUNTIF($G$18:$G$480,G432)&gt;1,"2重登録","OK"))</f>
      </c>
    </row>
    <row r="433" spans="1:13" s="239" customFormat="1" ht="14.25">
      <c r="A433" s="314" t="s">
        <v>1260</v>
      </c>
      <c r="B433" s="315" t="s">
        <v>1261</v>
      </c>
      <c r="C433" s="315" t="s">
        <v>1262</v>
      </c>
      <c r="D433" s="270" t="s">
        <v>1263</v>
      </c>
      <c r="E433" s="314"/>
      <c r="F433" s="313" t="str">
        <f aca="true" t="shared" si="50" ref="F433:F480">A433</f>
        <v>う０１</v>
      </c>
      <c r="G433" s="233" t="str">
        <f>B433&amp;C433</f>
        <v>池上浩幸</v>
      </c>
      <c r="H433" s="270" t="s">
        <v>1264</v>
      </c>
      <c r="I433" s="270" t="s">
        <v>303</v>
      </c>
      <c r="J433" s="323">
        <v>1965</v>
      </c>
      <c r="K433" s="321">
        <f>2017-J433</f>
        <v>52</v>
      </c>
      <c r="L433" s="313" t="s">
        <v>507</v>
      </c>
      <c r="M433" s="324" t="s">
        <v>312</v>
      </c>
    </row>
    <row r="434" spans="1:13" s="239" customFormat="1" ht="13.5">
      <c r="A434" s="314" t="s">
        <v>1265</v>
      </c>
      <c r="B434" s="242" t="s">
        <v>1266</v>
      </c>
      <c r="C434" s="242" t="s">
        <v>1267</v>
      </c>
      <c r="D434" s="270" t="s">
        <v>1263</v>
      </c>
      <c r="E434" s="242"/>
      <c r="F434" s="242" t="str">
        <f t="shared" si="50"/>
        <v>う０２</v>
      </c>
      <c r="G434" s="242" t="str">
        <f aca="true" t="shared" si="51" ref="G434:G444">B434&amp;C434</f>
        <v>井内一博</v>
      </c>
      <c r="H434" s="270" t="s">
        <v>1264</v>
      </c>
      <c r="I434" s="242" t="s">
        <v>303</v>
      </c>
      <c r="J434" s="304">
        <v>1976</v>
      </c>
      <c r="K434" s="321">
        <f aca="true" t="shared" si="52" ref="K434:K480">2017-J434</f>
        <v>41</v>
      </c>
      <c r="L434" s="243" t="str">
        <f>IF(G434="","",IF(COUNTIF($G$1:$G$436,G434)&gt;1,"2重登録","OK"))</f>
        <v>OK</v>
      </c>
      <c r="M434" s="242" t="s">
        <v>751</v>
      </c>
    </row>
    <row r="435" spans="1:13" s="239" customFormat="1" ht="14.25">
      <c r="A435" s="314" t="s">
        <v>83</v>
      </c>
      <c r="B435" s="316" t="s">
        <v>427</v>
      </c>
      <c r="C435" s="316" t="s">
        <v>1268</v>
      </c>
      <c r="D435" s="270" t="s">
        <v>1263</v>
      </c>
      <c r="E435" s="314"/>
      <c r="F435" s="313" t="str">
        <f t="shared" si="50"/>
        <v>う０３</v>
      </c>
      <c r="G435" s="233" t="str">
        <f t="shared" si="51"/>
        <v>片岡一寿</v>
      </c>
      <c r="H435" s="270" t="s">
        <v>1264</v>
      </c>
      <c r="I435" s="270" t="s">
        <v>303</v>
      </c>
      <c r="J435" s="323">
        <v>1971</v>
      </c>
      <c r="K435" s="321">
        <f t="shared" si="52"/>
        <v>46</v>
      </c>
      <c r="L435" s="313" t="s">
        <v>507</v>
      </c>
      <c r="M435" s="324" t="s">
        <v>514</v>
      </c>
    </row>
    <row r="436" spans="1:13" s="239" customFormat="1" ht="14.25">
      <c r="A436" s="314" t="s">
        <v>1269</v>
      </c>
      <c r="B436" s="316" t="s">
        <v>1270</v>
      </c>
      <c r="C436" s="316" t="s">
        <v>1271</v>
      </c>
      <c r="D436" s="270" t="s">
        <v>1263</v>
      </c>
      <c r="E436" s="314"/>
      <c r="F436" s="313" t="str">
        <f t="shared" si="50"/>
        <v>う０４</v>
      </c>
      <c r="G436" s="233" t="str">
        <f t="shared" si="51"/>
        <v>片岡  大</v>
      </c>
      <c r="H436" s="270" t="s">
        <v>1264</v>
      </c>
      <c r="I436" s="270" t="s">
        <v>303</v>
      </c>
      <c r="J436" s="323">
        <v>1969</v>
      </c>
      <c r="K436" s="321">
        <f t="shared" si="52"/>
        <v>48</v>
      </c>
      <c r="L436" s="313" t="s">
        <v>507</v>
      </c>
      <c r="M436" s="324" t="s">
        <v>923</v>
      </c>
    </row>
    <row r="437" spans="1:13" s="239" customFormat="1" ht="14.25">
      <c r="A437" s="314" t="s">
        <v>1272</v>
      </c>
      <c r="B437" s="316" t="s">
        <v>427</v>
      </c>
      <c r="C437" s="316" t="s">
        <v>1273</v>
      </c>
      <c r="D437" s="270" t="s">
        <v>1263</v>
      </c>
      <c r="E437" s="314"/>
      <c r="F437" s="313" t="str">
        <f t="shared" si="50"/>
        <v>う０５</v>
      </c>
      <c r="G437" s="233" t="str">
        <f t="shared" si="51"/>
        <v>片岡凛耶</v>
      </c>
      <c r="H437" s="270" t="s">
        <v>1264</v>
      </c>
      <c r="I437" s="270" t="s">
        <v>303</v>
      </c>
      <c r="J437" s="323">
        <v>1999</v>
      </c>
      <c r="K437" s="321">
        <f t="shared" si="52"/>
        <v>18</v>
      </c>
      <c r="L437" s="313" t="s">
        <v>507</v>
      </c>
      <c r="M437" s="324" t="s">
        <v>923</v>
      </c>
    </row>
    <row r="438" spans="1:13" s="239" customFormat="1" ht="14.25">
      <c r="A438" s="314" t="s">
        <v>1274</v>
      </c>
      <c r="B438" s="315" t="s">
        <v>1275</v>
      </c>
      <c r="C438" s="315" t="s">
        <v>1276</v>
      </c>
      <c r="D438" s="270" t="s">
        <v>1263</v>
      </c>
      <c r="E438" s="314"/>
      <c r="F438" s="313" t="str">
        <f t="shared" si="50"/>
        <v>う０６</v>
      </c>
      <c r="G438" s="233" t="str">
        <f t="shared" si="51"/>
        <v>亀井雅嗣</v>
      </c>
      <c r="H438" s="270" t="s">
        <v>1264</v>
      </c>
      <c r="I438" s="270" t="s">
        <v>303</v>
      </c>
      <c r="J438" s="325">
        <v>1970</v>
      </c>
      <c r="K438" s="321">
        <f t="shared" si="52"/>
        <v>47</v>
      </c>
      <c r="L438" s="313" t="s">
        <v>507</v>
      </c>
      <c r="M438" s="324" t="s">
        <v>336</v>
      </c>
    </row>
    <row r="439" spans="1:20" s="239" customFormat="1" ht="14.25">
      <c r="A439" s="314" t="s">
        <v>1277</v>
      </c>
      <c r="B439" s="315" t="s">
        <v>1275</v>
      </c>
      <c r="C439" s="315" t="s">
        <v>1278</v>
      </c>
      <c r="D439" s="270" t="s">
        <v>1263</v>
      </c>
      <c r="E439" s="314" t="s">
        <v>656</v>
      </c>
      <c r="F439" s="242" t="str">
        <f t="shared" si="50"/>
        <v>う０７</v>
      </c>
      <c r="G439" s="233" t="str">
        <f t="shared" si="51"/>
        <v>亀井皓太</v>
      </c>
      <c r="H439" s="270" t="s">
        <v>1264</v>
      </c>
      <c r="I439" s="270" t="s">
        <v>303</v>
      </c>
      <c r="J439" s="325">
        <v>2003</v>
      </c>
      <c r="K439" s="321">
        <f t="shared" si="52"/>
        <v>14</v>
      </c>
      <c r="L439" s="313" t="s">
        <v>507</v>
      </c>
      <c r="M439" s="324" t="s">
        <v>336</v>
      </c>
      <c r="N439" s="233"/>
      <c r="O439" s="233"/>
      <c r="P439" s="233"/>
      <c r="Q439" s="233"/>
      <c r="R439" s="233"/>
      <c r="S439" s="233"/>
      <c r="T439" s="233"/>
    </row>
    <row r="440" spans="1:13" s="239" customFormat="1" ht="13.5">
      <c r="A440" s="314" t="s">
        <v>1279</v>
      </c>
      <c r="B440" s="233" t="s">
        <v>1280</v>
      </c>
      <c r="C440" s="233" t="s">
        <v>1281</v>
      </c>
      <c r="D440" s="270" t="s">
        <v>1263</v>
      </c>
      <c r="E440" s="233"/>
      <c r="F440" s="313" t="str">
        <f t="shared" si="50"/>
        <v>う０８</v>
      </c>
      <c r="G440" s="242" t="str">
        <f t="shared" si="51"/>
        <v>神田圭右</v>
      </c>
      <c r="H440" s="270" t="s">
        <v>1264</v>
      </c>
      <c r="I440" s="233" t="s">
        <v>303</v>
      </c>
      <c r="J440" s="326">
        <v>1991</v>
      </c>
      <c r="K440" s="321">
        <f t="shared" si="52"/>
        <v>26</v>
      </c>
      <c r="L440" s="313" t="s">
        <v>507</v>
      </c>
      <c r="M440" s="324" t="s">
        <v>1282</v>
      </c>
    </row>
    <row r="441" spans="1:13" s="239" customFormat="1" ht="14.25">
      <c r="A441" s="314" t="s">
        <v>1283</v>
      </c>
      <c r="B441" s="315" t="s">
        <v>1284</v>
      </c>
      <c r="C441" s="315" t="s">
        <v>1285</v>
      </c>
      <c r="D441" s="270" t="s">
        <v>1263</v>
      </c>
      <c r="E441" s="317"/>
      <c r="F441" s="313" t="str">
        <f t="shared" si="50"/>
        <v>う０９</v>
      </c>
      <c r="G441" s="233" t="str">
        <f t="shared" si="51"/>
        <v>木下進</v>
      </c>
      <c r="H441" s="270" t="s">
        <v>1264</v>
      </c>
      <c r="I441" s="270" t="s">
        <v>303</v>
      </c>
      <c r="J441" s="325">
        <v>1950</v>
      </c>
      <c r="K441" s="321">
        <f t="shared" si="52"/>
        <v>67</v>
      </c>
      <c r="L441" s="313" t="s">
        <v>507</v>
      </c>
      <c r="M441" s="324" t="s">
        <v>332</v>
      </c>
    </row>
    <row r="442" spans="1:20" s="233" customFormat="1" ht="13.5">
      <c r="A442" s="314" t="s">
        <v>1286</v>
      </c>
      <c r="B442" s="315" t="s">
        <v>1287</v>
      </c>
      <c r="C442" s="233" t="s">
        <v>1288</v>
      </c>
      <c r="D442" s="270" t="s">
        <v>1263</v>
      </c>
      <c r="F442" s="313" t="str">
        <f t="shared" si="50"/>
        <v>う１０</v>
      </c>
      <c r="G442" s="233" t="str">
        <f t="shared" si="51"/>
        <v>久保田勉</v>
      </c>
      <c r="H442" s="270" t="s">
        <v>1264</v>
      </c>
      <c r="I442" s="327" t="s">
        <v>303</v>
      </c>
      <c r="J442" s="326">
        <v>1967</v>
      </c>
      <c r="K442" s="321">
        <f t="shared" si="52"/>
        <v>50</v>
      </c>
      <c r="L442" s="313" t="s">
        <v>507</v>
      </c>
      <c r="M442" s="324" t="s">
        <v>322</v>
      </c>
      <c r="N442" s="239"/>
      <c r="O442" s="239"/>
      <c r="P442" s="239"/>
      <c r="Q442" s="239"/>
      <c r="R442" s="239"/>
      <c r="S442" s="239"/>
      <c r="T442" s="239"/>
    </row>
    <row r="443" spans="1:20" s="233" customFormat="1" ht="13.5">
      <c r="A443" s="314" t="s">
        <v>1289</v>
      </c>
      <c r="B443" s="315" t="s">
        <v>1290</v>
      </c>
      <c r="C443" s="315" t="s">
        <v>1291</v>
      </c>
      <c r="D443" s="270" t="s">
        <v>1263</v>
      </c>
      <c r="F443" s="242" t="str">
        <f t="shared" si="50"/>
        <v>う１１</v>
      </c>
      <c r="G443" s="233" t="str">
        <f t="shared" si="51"/>
        <v>渋谷拓哉</v>
      </c>
      <c r="H443" s="270" t="s">
        <v>1264</v>
      </c>
      <c r="I443" s="270" t="s">
        <v>303</v>
      </c>
      <c r="J443" s="326">
        <v>1989</v>
      </c>
      <c r="K443" s="321">
        <f t="shared" si="52"/>
        <v>28</v>
      </c>
      <c r="L443" s="313" t="s">
        <v>507</v>
      </c>
      <c r="M443" s="233" t="s">
        <v>322</v>
      </c>
      <c r="N443" s="239"/>
      <c r="O443" s="239"/>
      <c r="P443" s="239"/>
      <c r="Q443" s="239"/>
      <c r="R443" s="239"/>
      <c r="S443" s="239"/>
      <c r="T443" s="239"/>
    </row>
    <row r="444" spans="1:20" s="233" customFormat="1" ht="13.5">
      <c r="A444" s="314" t="s">
        <v>1292</v>
      </c>
      <c r="B444" s="315" t="s">
        <v>1293</v>
      </c>
      <c r="C444" s="315" t="s">
        <v>1294</v>
      </c>
      <c r="D444" s="270" t="s">
        <v>1263</v>
      </c>
      <c r="F444" s="313" t="str">
        <f t="shared" si="50"/>
        <v>う１２</v>
      </c>
      <c r="G444" s="233" t="str">
        <f t="shared" si="51"/>
        <v>島新治</v>
      </c>
      <c r="H444" s="270" t="s">
        <v>1264</v>
      </c>
      <c r="I444" s="270" t="s">
        <v>303</v>
      </c>
      <c r="J444" s="326">
        <v>1993</v>
      </c>
      <c r="K444" s="321">
        <f t="shared" si="52"/>
        <v>24</v>
      </c>
      <c r="L444" s="313" t="s">
        <v>507</v>
      </c>
      <c r="M444" s="250" t="s">
        <v>431</v>
      </c>
      <c r="N444" s="239"/>
      <c r="O444" s="239"/>
      <c r="P444" s="239"/>
      <c r="Q444" s="239"/>
      <c r="R444" s="239"/>
      <c r="S444" s="239"/>
      <c r="T444" s="239"/>
    </row>
    <row r="445" spans="1:13" s="239" customFormat="1" ht="13.5">
      <c r="A445" s="314" t="s">
        <v>1295</v>
      </c>
      <c r="B445" s="315" t="s">
        <v>1296</v>
      </c>
      <c r="C445" s="233" t="s">
        <v>1297</v>
      </c>
      <c r="D445" s="270" t="s">
        <v>1263</v>
      </c>
      <c r="E445" s="233"/>
      <c r="F445" s="313" t="str">
        <f t="shared" si="50"/>
        <v>う１３</v>
      </c>
      <c r="G445" s="233" t="s">
        <v>1298</v>
      </c>
      <c r="H445" s="270" t="s">
        <v>1264</v>
      </c>
      <c r="I445" s="327" t="s">
        <v>303</v>
      </c>
      <c r="J445" s="326">
        <v>1987</v>
      </c>
      <c r="K445" s="321">
        <f t="shared" si="52"/>
        <v>30</v>
      </c>
      <c r="L445" s="313" t="s">
        <v>507</v>
      </c>
      <c r="M445" s="324" t="s">
        <v>350</v>
      </c>
    </row>
    <row r="446" spans="1:13" s="239" customFormat="1" ht="14.25">
      <c r="A446" s="314" t="s">
        <v>1299</v>
      </c>
      <c r="B446" s="318" t="s">
        <v>1300</v>
      </c>
      <c r="C446" s="319" t="s">
        <v>1301</v>
      </c>
      <c r="D446" s="270" t="s">
        <v>1263</v>
      </c>
      <c r="E446" s="320"/>
      <c r="F446" s="313" t="str">
        <f t="shared" si="50"/>
        <v>う１４</v>
      </c>
      <c r="G446" s="233" t="str">
        <f aca="true" t="shared" si="53" ref="G446:G455">B446&amp;C446</f>
        <v>高瀬眞志</v>
      </c>
      <c r="H446" s="270" t="s">
        <v>1264</v>
      </c>
      <c r="I446" s="270" t="s">
        <v>303</v>
      </c>
      <c r="J446" s="328">
        <v>1959</v>
      </c>
      <c r="K446" s="321">
        <f t="shared" si="52"/>
        <v>58</v>
      </c>
      <c r="L446" s="329" t="s">
        <v>507</v>
      </c>
      <c r="M446" s="324" t="s">
        <v>312</v>
      </c>
    </row>
    <row r="447" spans="1:20" s="239" customFormat="1" ht="13.5">
      <c r="A447" s="314" t="s">
        <v>1302</v>
      </c>
      <c r="B447" s="242" t="s">
        <v>1303</v>
      </c>
      <c r="C447" s="242" t="s">
        <v>1304</v>
      </c>
      <c r="D447" s="270" t="s">
        <v>1263</v>
      </c>
      <c r="E447" s="242"/>
      <c r="F447" s="242" t="str">
        <f t="shared" si="50"/>
        <v>う１５</v>
      </c>
      <c r="G447" s="242" t="str">
        <f t="shared" si="53"/>
        <v>竹下英伸</v>
      </c>
      <c r="H447" s="270" t="s">
        <v>1264</v>
      </c>
      <c r="I447" s="242" t="s">
        <v>303</v>
      </c>
      <c r="J447" s="304">
        <v>1972</v>
      </c>
      <c r="K447" s="321">
        <f t="shared" si="52"/>
        <v>45</v>
      </c>
      <c r="L447" s="243" t="str">
        <f>IF(G447="","",IF(COUNTIF($G$1:$G$436,G447)&gt;1,"2重登録","OK"))</f>
        <v>OK</v>
      </c>
      <c r="M447" s="245" t="s">
        <v>431</v>
      </c>
      <c r="N447" s="233"/>
      <c r="O447" s="233"/>
      <c r="P447" s="233"/>
      <c r="Q447" s="233"/>
      <c r="R447" s="233"/>
      <c r="S447" s="233"/>
      <c r="T447" s="253"/>
    </row>
    <row r="448" spans="1:13" s="239" customFormat="1" ht="14.25">
      <c r="A448" s="314" t="s">
        <v>1305</v>
      </c>
      <c r="B448" s="315" t="s">
        <v>1306</v>
      </c>
      <c r="C448" s="315" t="s">
        <v>1307</v>
      </c>
      <c r="D448" s="270" t="s">
        <v>1263</v>
      </c>
      <c r="E448" s="314"/>
      <c r="F448" s="313" t="str">
        <f t="shared" si="50"/>
        <v>う１６</v>
      </c>
      <c r="G448" s="233" t="str">
        <f t="shared" si="53"/>
        <v>竹田圭佑</v>
      </c>
      <c r="H448" s="270" t="s">
        <v>1264</v>
      </c>
      <c r="I448" s="270" t="s">
        <v>303</v>
      </c>
      <c r="J448" s="323">
        <v>1982</v>
      </c>
      <c r="K448" s="321">
        <f t="shared" si="52"/>
        <v>35</v>
      </c>
      <c r="L448" s="313" t="s">
        <v>507</v>
      </c>
      <c r="M448" s="324" t="s">
        <v>304</v>
      </c>
    </row>
    <row r="449" spans="1:20" s="239" customFormat="1" ht="13.5">
      <c r="A449" s="314" t="s">
        <v>95</v>
      </c>
      <c r="B449" s="242" t="s">
        <v>536</v>
      </c>
      <c r="C449" s="242" t="s">
        <v>1308</v>
      </c>
      <c r="D449" s="270" t="s">
        <v>1263</v>
      </c>
      <c r="E449" s="242"/>
      <c r="F449" s="313" t="str">
        <f t="shared" si="50"/>
        <v>う１７</v>
      </c>
      <c r="G449" s="242" t="str">
        <f t="shared" si="53"/>
        <v>田中邦明</v>
      </c>
      <c r="H449" s="270" t="s">
        <v>1264</v>
      </c>
      <c r="I449" s="242" t="s">
        <v>303</v>
      </c>
      <c r="J449" s="304">
        <v>1984</v>
      </c>
      <c r="K449" s="321">
        <f t="shared" si="52"/>
        <v>33</v>
      </c>
      <c r="L449" s="243" t="str">
        <f>IF(G449="","",IF(COUNTIF($G$1:$G$436,G449)&gt;1,"2重登録","OK"))</f>
        <v>OK</v>
      </c>
      <c r="M449" s="242" t="s">
        <v>751</v>
      </c>
      <c r="N449" s="233"/>
      <c r="O449" s="233"/>
      <c r="P449" s="233"/>
      <c r="Q449" s="233"/>
      <c r="R449" s="233"/>
      <c r="S449" s="253"/>
      <c r="T449" s="233"/>
    </row>
    <row r="450" spans="1:20" s="239" customFormat="1" ht="13.5">
      <c r="A450" s="314" t="s">
        <v>101</v>
      </c>
      <c r="B450" s="233" t="s">
        <v>1309</v>
      </c>
      <c r="C450" s="233" t="s">
        <v>1288</v>
      </c>
      <c r="D450" s="270" t="s">
        <v>1263</v>
      </c>
      <c r="E450" s="233"/>
      <c r="F450" s="313" t="str">
        <f t="shared" si="50"/>
        <v>う１８</v>
      </c>
      <c r="G450" s="233" t="str">
        <f t="shared" si="53"/>
        <v>谷岡勉</v>
      </c>
      <c r="H450" s="270" t="s">
        <v>1264</v>
      </c>
      <c r="I450" s="270" t="s">
        <v>303</v>
      </c>
      <c r="J450" s="326">
        <v>1990</v>
      </c>
      <c r="K450" s="321">
        <f t="shared" si="52"/>
        <v>27</v>
      </c>
      <c r="L450" s="313" t="s">
        <v>507</v>
      </c>
      <c r="M450" s="339" t="s">
        <v>514</v>
      </c>
      <c r="N450" s="233"/>
      <c r="O450" s="233"/>
      <c r="P450" s="253"/>
      <c r="Q450" s="233"/>
      <c r="R450" s="233"/>
      <c r="S450" s="233"/>
      <c r="T450" s="233"/>
    </row>
    <row r="451" spans="1:20" s="239" customFormat="1" ht="13.5">
      <c r="A451" s="314" t="s">
        <v>1310</v>
      </c>
      <c r="B451" s="233" t="s">
        <v>1311</v>
      </c>
      <c r="C451" s="233" t="s">
        <v>1312</v>
      </c>
      <c r="D451" s="270" t="s">
        <v>1263</v>
      </c>
      <c r="E451" s="233"/>
      <c r="F451" s="242" t="str">
        <f t="shared" si="50"/>
        <v>う１９</v>
      </c>
      <c r="G451" s="233" t="str">
        <f t="shared" si="53"/>
        <v>谷野功</v>
      </c>
      <c r="H451" s="270" t="s">
        <v>1264</v>
      </c>
      <c r="I451" s="270" t="s">
        <v>303</v>
      </c>
      <c r="J451" s="326">
        <v>1964</v>
      </c>
      <c r="K451" s="321">
        <f t="shared" si="52"/>
        <v>53</v>
      </c>
      <c r="L451" s="243" t="str">
        <f>IF(G451="","",IF(COUNTIF($G$1:$G$436,G451)&gt;1,"2重登録","OK"))</f>
        <v>OK</v>
      </c>
      <c r="M451" s="250" t="s">
        <v>431</v>
      </c>
      <c r="N451" s="233"/>
      <c r="O451" s="233"/>
      <c r="P451" s="253"/>
      <c r="Q451" s="233"/>
      <c r="R451" s="233"/>
      <c r="S451" s="233"/>
      <c r="T451" s="233"/>
    </row>
    <row r="452" spans="1:13" s="239" customFormat="1" ht="13.5">
      <c r="A452" s="314" t="s">
        <v>1313</v>
      </c>
      <c r="B452" s="233" t="s">
        <v>1314</v>
      </c>
      <c r="C452" s="233" t="s">
        <v>1271</v>
      </c>
      <c r="D452" s="270" t="s">
        <v>1263</v>
      </c>
      <c r="E452" s="233"/>
      <c r="F452" s="313" t="str">
        <f t="shared" si="50"/>
        <v>う２０</v>
      </c>
      <c r="G452" s="233" t="str">
        <f t="shared" si="53"/>
        <v>月森大</v>
      </c>
      <c r="H452" s="270" t="s">
        <v>1264</v>
      </c>
      <c r="I452" s="270" t="s">
        <v>303</v>
      </c>
      <c r="J452" s="326">
        <v>1980</v>
      </c>
      <c r="K452" s="321">
        <f t="shared" si="52"/>
        <v>37</v>
      </c>
      <c r="L452" s="313" t="s">
        <v>507</v>
      </c>
      <c r="M452" s="250" t="s">
        <v>431</v>
      </c>
    </row>
    <row r="453" spans="1:13" s="239" customFormat="1" ht="13.5">
      <c r="A453" s="314" t="s">
        <v>1315</v>
      </c>
      <c r="B453" s="315" t="s">
        <v>1316</v>
      </c>
      <c r="C453" s="233" t="s">
        <v>1317</v>
      </c>
      <c r="D453" s="270" t="s">
        <v>1263</v>
      </c>
      <c r="E453" s="233"/>
      <c r="F453" s="313" t="str">
        <f t="shared" si="50"/>
        <v>う２１</v>
      </c>
      <c r="G453" s="233" t="s">
        <v>1318</v>
      </c>
      <c r="H453" s="270" t="s">
        <v>1264</v>
      </c>
      <c r="I453" s="340" t="s">
        <v>303</v>
      </c>
      <c r="J453" s="326">
        <v>1967</v>
      </c>
      <c r="K453" s="321">
        <f t="shared" si="52"/>
        <v>50</v>
      </c>
      <c r="L453" s="313" t="s">
        <v>507</v>
      </c>
      <c r="M453" s="324" t="s">
        <v>592</v>
      </c>
    </row>
    <row r="454" spans="1:13" s="239" customFormat="1" ht="13.5">
      <c r="A454" s="314" t="s">
        <v>1319</v>
      </c>
      <c r="B454" s="315" t="s">
        <v>1320</v>
      </c>
      <c r="C454" s="315" t="s">
        <v>1321</v>
      </c>
      <c r="D454" s="270" t="s">
        <v>1263</v>
      </c>
      <c r="E454" s="233"/>
      <c r="F454" s="313" t="str">
        <f t="shared" si="50"/>
        <v>う２２</v>
      </c>
      <c r="G454" s="233" t="str">
        <f t="shared" si="53"/>
        <v>永瀬卓夫</v>
      </c>
      <c r="H454" s="270" t="s">
        <v>1264</v>
      </c>
      <c r="I454" s="327" t="s">
        <v>303</v>
      </c>
      <c r="J454" s="326">
        <v>1950</v>
      </c>
      <c r="K454" s="321">
        <f t="shared" si="52"/>
        <v>67</v>
      </c>
      <c r="L454" s="313" t="s">
        <v>507</v>
      </c>
      <c r="M454" s="324" t="s">
        <v>508</v>
      </c>
    </row>
    <row r="455" spans="1:20" s="233" customFormat="1" ht="13.5">
      <c r="A455" s="314" t="s">
        <v>1322</v>
      </c>
      <c r="B455" s="233" t="s">
        <v>1323</v>
      </c>
      <c r="C455" s="233" t="s">
        <v>1324</v>
      </c>
      <c r="D455" s="270" t="s">
        <v>1263</v>
      </c>
      <c r="F455" s="313" t="str">
        <f t="shared" si="50"/>
        <v>う２３</v>
      </c>
      <c r="G455" s="233" t="str">
        <f t="shared" si="53"/>
        <v>中田富憲</v>
      </c>
      <c r="H455" s="270" t="s">
        <v>1264</v>
      </c>
      <c r="I455" s="270" t="s">
        <v>303</v>
      </c>
      <c r="J455" s="326">
        <v>1961</v>
      </c>
      <c r="K455" s="321">
        <f t="shared" si="52"/>
        <v>56</v>
      </c>
      <c r="L455" s="313" t="s">
        <v>507</v>
      </c>
      <c r="M455" s="339" t="s">
        <v>514</v>
      </c>
      <c r="N455" s="239"/>
      <c r="O455" s="239"/>
      <c r="P455" s="239"/>
      <c r="Q455" s="239"/>
      <c r="R455" s="239"/>
      <c r="S455" s="239"/>
      <c r="T455" s="239"/>
    </row>
    <row r="456" spans="1:13" s="239" customFormat="1" ht="13.5">
      <c r="A456" s="314" t="s">
        <v>1325</v>
      </c>
      <c r="B456" s="315" t="s">
        <v>1326</v>
      </c>
      <c r="C456" s="315" t="s">
        <v>1327</v>
      </c>
      <c r="D456" s="270" t="s">
        <v>1263</v>
      </c>
      <c r="E456" s="233"/>
      <c r="F456" s="242" t="str">
        <f t="shared" si="50"/>
        <v>う２４</v>
      </c>
      <c r="G456" s="233" t="s">
        <v>1328</v>
      </c>
      <c r="H456" s="270" t="s">
        <v>1264</v>
      </c>
      <c r="I456" s="270" t="s">
        <v>303</v>
      </c>
      <c r="J456" s="326">
        <v>1991</v>
      </c>
      <c r="K456" s="321">
        <f t="shared" si="52"/>
        <v>26</v>
      </c>
      <c r="L456" s="313" t="s">
        <v>507</v>
      </c>
      <c r="M456" s="250" t="s">
        <v>431</v>
      </c>
    </row>
    <row r="457" spans="1:13" s="239" customFormat="1" ht="13.5">
      <c r="A457" s="314" t="s">
        <v>1329</v>
      </c>
      <c r="B457" s="315" t="s">
        <v>1330</v>
      </c>
      <c r="C457" s="233" t="s">
        <v>1331</v>
      </c>
      <c r="D457" s="270" t="s">
        <v>1263</v>
      </c>
      <c r="E457" s="233"/>
      <c r="F457" s="313" t="str">
        <f t="shared" si="50"/>
        <v>う２５</v>
      </c>
      <c r="G457" s="233" t="str">
        <f aca="true" t="shared" si="54" ref="G457:G468">B457&amp;C457</f>
        <v>野上亮平</v>
      </c>
      <c r="H457" s="270" t="s">
        <v>1264</v>
      </c>
      <c r="I457" s="233" t="s">
        <v>303</v>
      </c>
      <c r="J457" s="326">
        <v>1986</v>
      </c>
      <c r="K457" s="321">
        <f t="shared" si="52"/>
        <v>31</v>
      </c>
      <c r="L457" s="313" t="s">
        <v>507</v>
      </c>
      <c r="M457" s="324" t="s">
        <v>350</v>
      </c>
    </row>
    <row r="458" spans="1:13" s="239" customFormat="1" ht="13.5">
      <c r="A458" s="314" t="s">
        <v>1332</v>
      </c>
      <c r="B458" s="315" t="s">
        <v>1333</v>
      </c>
      <c r="C458" s="233" t="s">
        <v>1334</v>
      </c>
      <c r="D458" s="270" t="s">
        <v>1263</v>
      </c>
      <c r="E458" s="233"/>
      <c r="F458" s="313" t="str">
        <f t="shared" si="50"/>
        <v>う２６</v>
      </c>
      <c r="G458" s="233" t="str">
        <f t="shared" si="54"/>
        <v>松野航平</v>
      </c>
      <c r="H458" s="270" t="s">
        <v>1264</v>
      </c>
      <c r="I458" s="233" t="s">
        <v>303</v>
      </c>
      <c r="J458" s="326">
        <v>1990</v>
      </c>
      <c r="K458" s="321">
        <f t="shared" si="52"/>
        <v>27</v>
      </c>
      <c r="L458" s="313" t="s">
        <v>507</v>
      </c>
      <c r="M458" s="324" t="s">
        <v>715</v>
      </c>
    </row>
    <row r="459" spans="1:13" s="239" customFormat="1" ht="13.5">
      <c r="A459" s="314" t="s">
        <v>1335</v>
      </c>
      <c r="B459" s="315" t="s">
        <v>421</v>
      </c>
      <c r="C459" s="315" t="s">
        <v>1336</v>
      </c>
      <c r="D459" s="270" t="s">
        <v>1263</v>
      </c>
      <c r="E459" s="233"/>
      <c r="F459" s="313" t="str">
        <f t="shared" si="50"/>
        <v>う２７</v>
      </c>
      <c r="G459" s="233" t="str">
        <f t="shared" si="54"/>
        <v>森健一</v>
      </c>
      <c r="H459" s="270" t="s">
        <v>1264</v>
      </c>
      <c r="I459" s="327" t="s">
        <v>303</v>
      </c>
      <c r="J459" s="326">
        <v>1971</v>
      </c>
      <c r="K459" s="321">
        <f t="shared" si="52"/>
        <v>46</v>
      </c>
      <c r="L459" s="313" t="s">
        <v>507</v>
      </c>
      <c r="M459" s="339" t="s">
        <v>514</v>
      </c>
    </row>
    <row r="460" spans="1:20" s="239" customFormat="1" ht="14.25">
      <c r="A460" s="314" t="s">
        <v>97</v>
      </c>
      <c r="B460" s="315" t="s">
        <v>105</v>
      </c>
      <c r="C460" s="315" t="s">
        <v>1337</v>
      </c>
      <c r="D460" s="270" t="s">
        <v>1263</v>
      </c>
      <c r="E460" s="314"/>
      <c r="F460" s="313" t="str">
        <f t="shared" si="50"/>
        <v>う２８</v>
      </c>
      <c r="G460" s="233" t="str">
        <f t="shared" si="54"/>
        <v>山田智史</v>
      </c>
      <c r="H460" s="270" t="s">
        <v>1264</v>
      </c>
      <c r="I460" s="270" t="s">
        <v>303</v>
      </c>
      <c r="J460" s="323">
        <v>1969</v>
      </c>
      <c r="K460" s="321">
        <f t="shared" si="52"/>
        <v>48</v>
      </c>
      <c r="L460" s="313" t="s">
        <v>507</v>
      </c>
      <c r="M460" s="324" t="s">
        <v>336</v>
      </c>
      <c r="N460" s="233"/>
      <c r="O460" s="233"/>
      <c r="P460" s="233"/>
      <c r="Q460" s="233"/>
      <c r="R460" s="233"/>
      <c r="S460" s="233"/>
      <c r="T460" s="233"/>
    </row>
    <row r="461" spans="1:13" s="239" customFormat="1" ht="13.5">
      <c r="A461" s="314" t="s">
        <v>1338</v>
      </c>
      <c r="B461" s="233" t="s">
        <v>105</v>
      </c>
      <c r="C461" s="233" t="s">
        <v>1339</v>
      </c>
      <c r="D461" s="270" t="s">
        <v>1263</v>
      </c>
      <c r="E461" s="233"/>
      <c r="F461" s="242" t="str">
        <f t="shared" si="50"/>
        <v>う２９</v>
      </c>
      <c r="G461" s="233" t="str">
        <f t="shared" si="54"/>
        <v>山田和宏</v>
      </c>
      <c r="H461" s="270" t="s">
        <v>1264</v>
      </c>
      <c r="I461" s="270" t="s">
        <v>303</v>
      </c>
      <c r="J461" s="326">
        <v>1962</v>
      </c>
      <c r="K461" s="321">
        <f t="shared" si="52"/>
        <v>55</v>
      </c>
      <c r="L461" s="313" t="s">
        <v>507</v>
      </c>
      <c r="M461" s="339" t="s">
        <v>514</v>
      </c>
    </row>
    <row r="462" spans="1:13" s="239" customFormat="1" ht="13.5">
      <c r="A462" s="314" t="s">
        <v>1340</v>
      </c>
      <c r="B462" s="233" t="s">
        <v>105</v>
      </c>
      <c r="C462" s="233" t="s">
        <v>1030</v>
      </c>
      <c r="D462" s="270" t="s">
        <v>1263</v>
      </c>
      <c r="E462" s="233"/>
      <c r="F462" s="242" t="str">
        <f t="shared" si="50"/>
        <v>う３０</v>
      </c>
      <c r="G462" s="233" t="str">
        <f t="shared" si="54"/>
        <v>山田洋平</v>
      </c>
      <c r="H462" s="270" t="s">
        <v>1264</v>
      </c>
      <c r="I462" s="270" t="s">
        <v>303</v>
      </c>
      <c r="J462" s="326">
        <v>1990</v>
      </c>
      <c r="K462" s="321">
        <f t="shared" si="52"/>
        <v>27</v>
      </c>
      <c r="L462" s="313" t="s">
        <v>507</v>
      </c>
      <c r="M462" s="339" t="s">
        <v>514</v>
      </c>
    </row>
    <row r="463" spans="1:13" s="239" customFormat="1" ht="14.25">
      <c r="A463" s="314" t="s">
        <v>1341</v>
      </c>
      <c r="B463" s="315" t="s">
        <v>433</v>
      </c>
      <c r="C463" s="315" t="s">
        <v>1342</v>
      </c>
      <c r="D463" s="270" t="s">
        <v>1263</v>
      </c>
      <c r="E463" s="314"/>
      <c r="F463" s="313" t="str">
        <f t="shared" si="50"/>
        <v>う３１</v>
      </c>
      <c r="G463" s="233" t="str">
        <f t="shared" si="54"/>
        <v>山本昌紀</v>
      </c>
      <c r="H463" s="270" t="s">
        <v>1264</v>
      </c>
      <c r="I463" s="270" t="s">
        <v>303</v>
      </c>
      <c r="J463" s="323">
        <v>1970</v>
      </c>
      <c r="K463" s="321">
        <f t="shared" si="52"/>
        <v>47</v>
      </c>
      <c r="L463" s="313" t="s">
        <v>507</v>
      </c>
      <c r="M463" s="324" t="s">
        <v>508</v>
      </c>
    </row>
    <row r="464" spans="1:13" s="239" customFormat="1" ht="14.25">
      <c r="A464" s="314" t="s">
        <v>1343</v>
      </c>
      <c r="B464" s="315" t="s">
        <v>433</v>
      </c>
      <c r="C464" s="315" t="s">
        <v>885</v>
      </c>
      <c r="D464" s="270" t="s">
        <v>1263</v>
      </c>
      <c r="E464" s="314"/>
      <c r="F464" s="313" t="str">
        <f t="shared" si="50"/>
        <v>う３２</v>
      </c>
      <c r="G464" s="233" t="str">
        <f t="shared" si="54"/>
        <v>山本浩之</v>
      </c>
      <c r="H464" s="270" t="s">
        <v>1264</v>
      </c>
      <c r="I464" s="270" t="s">
        <v>303</v>
      </c>
      <c r="J464" s="323">
        <v>1967</v>
      </c>
      <c r="K464" s="321">
        <f t="shared" si="52"/>
        <v>50</v>
      </c>
      <c r="L464" s="313" t="s">
        <v>507</v>
      </c>
      <c r="M464" s="324" t="s">
        <v>508</v>
      </c>
    </row>
    <row r="465" spans="1:13" s="239" customFormat="1" ht="13.5">
      <c r="A465" s="314" t="s">
        <v>1344</v>
      </c>
      <c r="B465" s="317" t="s">
        <v>818</v>
      </c>
      <c r="C465" s="317" t="s">
        <v>1345</v>
      </c>
      <c r="D465" s="270" t="s">
        <v>1263</v>
      </c>
      <c r="E465" s="314"/>
      <c r="F465" s="313" t="str">
        <f t="shared" si="50"/>
        <v>う３３</v>
      </c>
      <c r="G465" s="233" t="str">
        <f t="shared" si="54"/>
        <v>吉村淳</v>
      </c>
      <c r="H465" s="270" t="s">
        <v>1264</v>
      </c>
      <c r="I465" s="327" t="s">
        <v>303</v>
      </c>
      <c r="J465" s="341">
        <v>1976</v>
      </c>
      <c r="K465" s="321">
        <f t="shared" si="52"/>
        <v>41</v>
      </c>
      <c r="L465" s="313" t="s">
        <v>507</v>
      </c>
      <c r="M465" s="324" t="s">
        <v>308</v>
      </c>
    </row>
    <row r="466" spans="1:20" s="239" customFormat="1" ht="13.5">
      <c r="A466" s="314" t="s">
        <v>1346</v>
      </c>
      <c r="B466" s="330" t="s">
        <v>1347</v>
      </c>
      <c r="C466" s="330" t="s">
        <v>1348</v>
      </c>
      <c r="D466" s="270" t="s">
        <v>1263</v>
      </c>
      <c r="E466" s="288"/>
      <c r="F466" s="242" t="str">
        <f t="shared" si="50"/>
        <v>う３４</v>
      </c>
      <c r="G466" s="242" t="str">
        <f t="shared" si="54"/>
        <v>稙田優也</v>
      </c>
      <c r="H466" s="270" t="s">
        <v>1264</v>
      </c>
      <c r="I466" s="242" t="s">
        <v>303</v>
      </c>
      <c r="J466" s="304">
        <v>1982</v>
      </c>
      <c r="K466" s="321">
        <f t="shared" si="52"/>
        <v>35</v>
      </c>
      <c r="L466" s="243" t="str">
        <f>IF(G466="","",IF(COUNTIF($G$1:$G$436,G466)&gt;1,"2重登録","OK"))</f>
        <v>OK</v>
      </c>
      <c r="M466" s="270" t="s">
        <v>336</v>
      </c>
      <c r="N466" s="233"/>
      <c r="O466" s="233"/>
      <c r="P466" s="233"/>
      <c r="Q466" s="233"/>
      <c r="R466" s="233"/>
      <c r="S466" s="233"/>
      <c r="T466" s="233"/>
    </row>
    <row r="467" spans="1:13" s="239" customFormat="1" ht="14.25">
      <c r="A467" s="314" t="s">
        <v>1349</v>
      </c>
      <c r="B467" s="331" t="s">
        <v>1350</v>
      </c>
      <c r="C467" s="331" t="s">
        <v>803</v>
      </c>
      <c r="D467" s="270" t="s">
        <v>1263</v>
      </c>
      <c r="E467" s="314"/>
      <c r="F467" s="313" t="str">
        <f t="shared" si="50"/>
        <v>う３５</v>
      </c>
      <c r="G467" s="233" t="str">
        <f t="shared" si="54"/>
        <v>今井順子</v>
      </c>
      <c r="H467" s="270" t="s">
        <v>1264</v>
      </c>
      <c r="I467" s="271" t="s">
        <v>328</v>
      </c>
      <c r="J467" s="325">
        <v>1958</v>
      </c>
      <c r="K467" s="321">
        <f t="shared" si="52"/>
        <v>59</v>
      </c>
      <c r="L467" s="313" t="s">
        <v>507</v>
      </c>
      <c r="M467" s="342" t="s">
        <v>431</v>
      </c>
    </row>
    <row r="468" spans="1:13" s="239" customFormat="1" ht="13.5">
      <c r="A468" s="314" t="s">
        <v>1351</v>
      </c>
      <c r="B468" s="332" t="s">
        <v>1352</v>
      </c>
      <c r="C468" s="333" t="s">
        <v>1353</v>
      </c>
      <c r="D468" s="270" t="s">
        <v>1263</v>
      </c>
      <c r="E468" s="334"/>
      <c r="F468" s="313" t="str">
        <f t="shared" si="50"/>
        <v>う３６</v>
      </c>
      <c r="G468" s="233" t="str">
        <f t="shared" si="54"/>
        <v>植垣貴美子</v>
      </c>
      <c r="H468" s="270" t="s">
        <v>1264</v>
      </c>
      <c r="I468" s="271" t="s">
        <v>328</v>
      </c>
      <c r="J468" s="343">
        <v>1965</v>
      </c>
      <c r="K468" s="321">
        <f t="shared" si="52"/>
        <v>52</v>
      </c>
      <c r="L468" s="344" t="s">
        <v>507</v>
      </c>
      <c r="M468" s="339" t="s">
        <v>447</v>
      </c>
    </row>
    <row r="469" spans="1:13" s="239" customFormat="1" ht="13.5">
      <c r="A469" s="314" t="s">
        <v>1354</v>
      </c>
      <c r="B469" s="335" t="s">
        <v>1355</v>
      </c>
      <c r="C469" s="336" t="s">
        <v>1356</v>
      </c>
      <c r="D469" s="270" t="s">
        <v>1263</v>
      </c>
      <c r="E469" s="233"/>
      <c r="F469" s="313" t="str">
        <f t="shared" si="50"/>
        <v>う３７</v>
      </c>
      <c r="G469" s="233" t="s">
        <v>1357</v>
      </c>
      <c r="H469" s="270" t="s">
        <v>1264</v>
      </c>
      <c r="I469" s="345" t="s">
        <v>328</v>
      </c>
      <c r="J469" s="326">
        <v>1965</v>
      </c>
      <c r="K469" s="321">
        <f t="shared" si="52"/>
        <v>52</v>
      </c>
      <c r="L469" s="313" t="s">
        <v>507</v>
      </c>
      <c r="M469" s="324" t="s">
        <v>308</v>
      </c>
    </row>
    <row r="470" spans="1:13" s="239" customFormat="1" ht="13.5">
      <c r="A470" s="314" t="s">
        <v>1358</v>
      </c>
      <c r="B470" s="337" t="s">
        <v>1359</v>
      </c>
      <c r="C470" s="337" t="s">
        <v>1360</v>
      </c>
      <c r="D470" s="270" t="s">
        <v>1263</v>
      </c>
      <c r="E470" s="314"/>
      <c r="F470" s="313" t="str">
        <f t="shared" si="50"/>
        <v>う３８</v>
      </c>
      <c r="G470" s="233" t="str">
        <f aca="true" t="shared" si="55" ref="G470:G475">B470&amp;C470</f>
        <v>川崎悦子</v>
      </c>
      <c r="H470" s="270" t="s">
        <v>1264</v>
      </c>
      <c r="I470" s="271" t="s">
        <v>328</v>
      </c>
      <c r="J470" s="341">
        <v>1955</v>
      </c>
      <c r="K470" s="321">
        <f t="shared" si="52"/>
        <v>62</v>
      </c>
      <c r="L470" s="313" t="s">
        <v>507</v>
      </c>
      <c r="M470" s="324" t="s">
        <v>304</v>
      </c>
    </row>
    <row r="471" spans="1:20" s="233" customFormat="1" ht="14.25">
      <c r="A471" s="314" t="s">
        <v>1361</v>
      </c>
      <c r="B471" s="335" t="s">
        <v>1362</v>
      </c>
      <c r="C471" s="335" t="s">
        <v>1363</v>
      </c>
      <c r="D471" s="270" t="s">
        <v>1263</v>
      </c>
      <c r="E471" s="314"/>
      <c r="F471" s="313" t="str">
        <f t="shared" si="50"/>
        <v>う３９</v>
      </c>
      <c r="G471" s="233" t="str">
        <f t="shared" si="55"/>
        <v>古株淳子</v>
      </c>
      <c r="H471" s="270" t="s">
        <v>1264</v>
      </c>
      <c r="I471" s="271" t="s">
        <v>328</v>
      </c>
      <c r="J471" s="323">
        <v>1968</v>
      </c>
      <c r="K471" s="321">
        <f t="shared" si="52"/>
        <v>49</v>
      </c>
      <c r="L471" s="313" t="s">
        <v>507</v>
      </c>
      <c r="M471" s="324" t="s">
        <v>336</v>
      </c>
      <c r="N471" s="239"/>
      <c r="O471" s="239"/>
      <c r="P471" s="239"/>
      <c r="Q471" s="239"/>
      <c r="R471" s="239"/>
      <c r="S471" s="239"/>
      <c r="T471" s="239"/>
    </row>
    <row r="472" spans="1:20" s="233" customFormat="1" ht="14.25">
      <c r="A472" s="314" t="s">
        <v>1364</v>
      </c>
      <c r="B472" s="335" t="s">
        <v>1365</v>
      </c>
      <c r="C472" s="335" t="s">
        <v>1366</v>
      </c>
      <c r="D472" s="270" t="s">
        <v>1263</v>
      </c>
      <c r="E472" s="314"/>
      <c r="F472" s="313" t="str">
        <f t="shared" si="50"/>
        <v>う４０</v>
      </c>
      <c r="G472" s="233" t="str">
        <f t="shared" si="55"/>
        <v>仙波敬子</v>
      </c>
      <c r="H472" s="270" t="s">
        <v>1264</v>
      </c>
      <c r="I472" s="271" t="s">
        <v>328</v>
      </c>
      <c r="J472" s="323">
        <v>1967</v>
      </c>
      <c r="K472" s="321">
        <f t="shared" si="52"/>
        <v>50</v>
      </c>
      <c r="L472" s="313" t="s">
        <v>507</v>
      </c>
      <c r="M472" s="324" t="s">
        <v>336</v>
      </c>
      <c r="N472" s="239"/>
      <c r="O472" s="239"/>
      <c r="P472" s="239"/>
      <c r="Q472" s="239"/>
      <c r="R472" s="239"/>
      <c r="S472" s="239"/>
      <c r="T472" s="239"/>
    </row>
    <row r="473" spans="1:13" s="239" customFormat="1" ht="13.5">
      <c r="A473" s="314" t="s">
        <v>1367</v>
      </c>
      <c r="B473" s="271" t="s">
        <v>1303</v>
      </c>
      <c r="C473" s="271" t="s">
        <v>1368</v>
      </c>
      <c r="D473" s="270" t="s">
        <v>1263</v>
      </c>
      <c r="E473" s="242"/>
      <c r="F473" s="243" t="str">
        <f t="shared" si="50"/>
        <v>う４１</v>
      </c>
      <c r="G473" s="242" t="str">
        <f t="shared" si="55"/>
        <v>竹下光代</v>
      </c>
      <c r="H473" s="270" t="s">
        <v>1264</v>
      </c>
      <c r="I473" s="257" t="s">
        <v>328</v>
      </c>
      <c r="J473" s="304">
        <v>1974</v>
      </c>
      <c r="K473" s="321">
        <f t="shared" si="52"/>
        <v>43</v>
      </c>
      <c r="L473" s="243" t="str">
        <f>IF(G473="","",IF(COUNTIF($G$1:$G$436,G473)&gt;1,"2重登録","OK"))</f>
        <v>OK</v>
      </c>
      <c r="M473" s="245" t="s">
        <v>431</v>
      </c>
    </row>
    <row r="474" spans="1:13" s="239" customFormat="1" ht="13.5">
      <c r="A474" s="314" t="s">
        <v>1369</v>
      </c>
      <c r="B474" s="245" t="s">
        <v>1177</v>
      </c>
      <c r="C474" s="245" t="s">
        <v>1370</v>
      </c>
      <c r="D474" s="270" t="s">
        <v>1263</v>
      </c>
      <c r="E474" s="242"/>
      <c r="F474" s="243" t="str">
        <f t="shared" si="50"/>
        <v>う４２</v>
      </c>
      <c r="G474" s="242" t="str">
        <f t="shared" si="55"/>
        <v>辻佳子</v>
      </c>
      <c r="H474" s="270" t="s">
        <v>1264</v>
      </c>
      <c r="I474" s="257" t="s">
        <v>328</v>
      </c>
      <c r="J474" s="304">
        <v>1973</v>
      </c>
      <c r="K474" s="321">
        <f t="shared" si="52"/>
        <v>44</v>
      </c>
      <c r="L474" s="243" t="str">
        <f>IF(G474="","",IF(COUNTIF($G$1:$G$434,G474)&gt;1,"2重登録","OK"))</f>
        <v>OK</v>
      </c>
      <c r="M474" s="242" t="s">
        <v>304</v>
      </c>
    </row>
    <row r="475" spans="1:13" s="239" customFormat="1" ht="14.25">
      <c r="A475" s="314" t="s">
        <v>1371</v>
      </c>
      <c r="B475" s="335" t="s">
        <v>1372</v>
      </c>
      <c r="C475" s="335" t="s">
        <v>1373</v>
      </c>
      <c r="D475" s="270" t="s">
        <v>1263</v>
      </c>
      <c r="E475" s="314"/>
      <c r="F475" s="313" t="str">
        <f t="shared" si="50"/>
        <v>う４３</v>
      </c>
      <c r="G475" s="242" t="str">
        <f t="shared" si="55"/>
        <v>西崎友香</v>
      </c>
      <c r="H475" s="270" t="s">
        <v>1264</v>
      </c>
      <c r="I475" s="271" t="s">
        <v>328</v>
      </c>
      <c r="J475" s="323">
        <v>1980</v>
      </c>
      <c r="K475" s="321">
        <f t="shared" si="52"/>
        <v>37</v>
      </c>
      <c r="L475" s="313" t="s">
        <v>507</v>
      </c>
      <c r="M475" s="324" t="s">
        <v>304</v>
      </c>
    </row>
    <row r="476" spans="1:13" s="239" customFormat="1" ht="13.5">
      <c r="A476" s="314" t="s">
        <v>1374</v>
      </c>
      <c r="B476" s="335" t="s">
        <v>1375</v>
      </c>
      <c r="C476" s="336" t="s">
        <v>327</v>
      </c>
      <c r="D476" s="270" t="s">
        <v>1263</v>
      </c>
      <c r="E476" s="233"/>
      <c r="F476" s="313" t="str">
        <f t="shared" si="50"/>
        <v>う４４</v>
      </c>
      <c r="G476" s="233" t="s">
        <v>1376</v>
      </c>
      <c r="H476" s="270" t="s">
        <v>1264</v>
      </c>
      <c r="I476" s="345" t="s">
        <v>328</v>
      </c>
      <c r="J476" s="326">
        <v>1969</v>
      </c>
      <c r="K476" s="321">
        <f t="shared" si="52"/>
        <v>48</v>
      </c>
      <c r="L476" s="313" t="s">
        <v>507</v>
      </c>
      <c r="M476" s="324" t="s">
        <v>514</v>
      </c>
    </row>
    <row r="477" spans="1:13" s="239" customFormat="1" ht="14.25">
      <c r="A477" s="314" t="s">
        <v>1377</v>
      </c>
      <c r="B477" s="335" t="s">
        <v>1378</v>
      </c>
      <c r="C477" s="335" t="s">
        <v>1379</v>
      </c>
      <c r="D477" s="270" t="s">
        <v>1263</v>
      </c>
      <c r="E477" s="314"/>
      <c r="F477" s="313" t="str">
        <f t="shared" si="50"/>
        <v>う４５</v>
      </c>
      <c r="G477" s="233" t="str">
        <f>B477&amp;C477</f>
        <v>村井典子</v>
      </c>
      <c r="H477" s="270" t="s">
        <v>1264</v>
      </c>
      <c r="I477" s="271" t="s">
        <v>328</v>
      </c>
      <c r="J477" s="325">
        <v>1968</v>
      </c>
      <c r="K477" s="321">
        <f t="shared" si="52"/>
        <v>49</v>
      </c>
      <c r="L477" s="313" t="s">
        <v>507</v>
      </c>
      <c r="M477" s="324" t="s">
        <v>336</v>
      </c>
    </row>
    <row r="478" spans="1:13" s="239" customFormat="1" ht="14.25">
      <c r="A478" s="314" t="s">
        <v>1380</v>
      </c>
      <c r="B478" s="335" t="s">
        <v>1381</v>
      </c>
      <c r="C478" s="335" t="s">
        <v>1382</v>
      </c>
      <c r="D478" s="270" t="s">
        <v>1263</v>
      </c>
      <c r="E478" s="314"/>
      <c r="F478" s="313" t="str">
        <f t="shared" si="50"/>
        <v>う４６</v>
      </c>
      <c r="G478" s="233" t="str">
        <f>B478&amp;C478</f>
        <v>矢野由美子</v>
      </c>
      <c r="H478" s="270" t="s">
        <v>1264</v>
      </c>
      <c r="I478" s="271" t="s">
        <v>328</v>
      </c>
      <c r="J478" s="325">
        <v>1963</v>
      </c>
      <c r="K478" s="321">
        <f t="shared" si="52"/>
        <v>54</v>
      </c>
      <c r="L478" s="313" t="s">
        <v>507</v>
      </c>
      <c r="M478" s="324" t="s">
        <v>304</v>
      </c>
    </row>
    <row r="479" spans="1:13" s="239" customFormat="1" ht="13.5">
      <c r="A479" s="314" t="s">
        <v>1383</v>
      </c>
      <c r="B479" s="335" t="s">
        <v>105</v>
      </c>
      <c r="C479" s="335" t="s">
        <v>1384</v>
      </c>
      <c r="D479" s="270" t="s">
        <v>1263</v>
      </c>
      <c r="E479" s="233"/>
      <c r="F479" s="313" t="str">
        <f t="shared" si="50"/>
        <v>う４７</v>
      </c>
      <c r="G479" s="233" t="s">
        <v>1385</v>
      </c>
      <c r="H479" s="270" t="s">
        <v>1264</v>
      </c>
      <c r="I479" s="271" t="s">
        <v>328</v>
      </c>
      <c r="J479" s="326">
        <v>1966</v>
      </c>
      <c r="K479" s="321">
        <f t="shared" si="52"/>
        <v>51</v>
      </c>
      <c r="L479" s="313" t="s">
        <v>507</v>
      </c>
      <c r="M479" s="339" t="s">
        <v>514</v>
      </c>
    </row>
    <row r="480" spans="1:13" s="239" customFormat="1" ht="13.5">
      <c r="A480" s="314" t="s">
        <v>1386</v>
      </c>
      <c r="B480" s="250" t="s">
        <v>1387</v>
      </c>
      <c r="C480" s="250" t="s">
        <v>1388</v>
      </c>
      <c r="D480" s="270" t="s">
        <v>1263</v>
      </c>
      <c r="E480" s="233"/>
      <c r="F480" s="313" t="str">
        <f t="shared" si="50"/>
        <v>う４８</v>
      </c>
      <c r="G480" s="233" t="str">
        <f>B480&amp;C480</f>
        <v>山脇慶子</v>
      </c>
      <c r="H480" s="270" t="s">
        <v>1264</v>
      </c>
      <c r="I480" s="345" t="s">
        <v>328</v>
      </c>
      <c r="J480" s="326">
        <v>1986</v>
      </c>
      <c r="K480" s="321">
        <f t="shared" si="52"/>
        <v>31</v>
      </c>
      <c r="L480" s="313" t="s">
        <v>507</v>
      </c>
      <c r="M480" s="324" t="s">
        <v>343</v>
      </c>
    </row>
    <row r="491" spans="7:8" ht="13.5">
      <c r="G491" s="781"/>
      <c r="H491" s="781"/>
    </row>
    <row r="492" spans="1:13" s="233" customFormat="1" ht="18.75" customHeight="1">
      <c r="A492" s="781"/>
      <c r="B492" s="781"/>
      <c r="C492" s="777"/>
      <c r="D492" s="777"/>
      <c r="E492" s="777"/>
      <c r="F492" s="243"/>
      <c r="G492" s="783"/>
      <c r="H492" s="783"/>
      <c r="I492" s="240"/>
      <c r="J492" s="241"/>
      <c r="K492" s="241"/>
      <c r="L492" s="243"/>
      <c r="M492" s="240"/>
    </row>
    <row r="493" spans="1:13" s="233" customFormat="1" ht="18.75" customHeight="1">
      <c r="A493" s="311"/>
      <c r="B493" s="311"/>
      <c r="C493" s="777"/>
      <c r="D493" s="777"/>
      <c r="E493" s="777"/>
      <c r="F493" s="243"/>
      <c r="G493" s="783"/>
      <c r="H493" s="783"/>
      <c r="I493" s="240"/>
      <c r="J493" s="241"/>
      <c r="K493" s="241"/>
      <c r="L493" s="240"/>
      <c r="M493" s="240"/>
    </row>
    <row r="494" spans="1:13" s="233" customFormat="1" ht="18.75" customHeight="1">
      <c r="A494" s="311"/>
      <c r="B494" s="240"/>
      <c r="C494" s="240"/>
      <c r="D494" s="240"/>
      <c r="E494" s="240"/>
      <c r="F494" s="240"/>
      <c r="G494" s="235"/>
      <c r="H494" s="235"/>
      <c r="I494" s="240"/>
      <c r="J494" s="241"/>
      <c r="K494" s="241"/>
      <c r="L494" s="240"/>
      <c r="M494" s="240"/>
    </row>
    <row r="495" spans="1:13" s="233" customFormat="1" ht="18.75" customHeight="1">
      <c r="A495" s="240"/>
      <c r="B495" s="240"/>
      <c r="C495" s="240"/>
      <c r="D495" s="782"/>
      <c r="E495" s="240"/>
      <c r="F495" s="240"/>
      <c r="G495" s="784"/>
      <c r="H495" s="784"/>
      <c r="I495" s="240"/>
      <c r="J495" s="241"/>
      <c r="K495" s="241"/>
      <c r="L495" s="240"/>
      <c r="M495" s="240"/>
    </row>
    <row r="496" spans="1:13" s="233" customFormat="1" ht="13.5">
      <c r="A496" s="240"/>
      <c r="B496" s="240"/>
      <c r="C496" s="782"/>
      <c r="D496" s="780"/>
      <c r="E496" s="240"/>
      <c r="F496" s="240"/>
      <c r="G496" s="784"/>
      <c r="H496" s="784"/>
      <c r="I496" s="240"/>
      <c r="J496" s="241"/>
      <c r="K496" s="241"/>
      <c r="L496" s="240"/>
      <c r="M496" s="240"/>
    </row>
    <row r="497" spans="1:13" s="233" customFormat="1" ht="13.5">
      <c r="A497" s="240"/>
      <c r="B497" s="240"/>
      <c r="C497" s="777"/>
      <c r="D497" s="240"/>
      <c r="E497" s="240"/>
      <c r="F497" s="240"/>
      <c r="G497" s="785"/>
      <c r="H497" s="785"/>
      <c r="I497" s="240"/>
      <c r="J497" s="241"/>
      <c r="K497" s="241"/>
      <c r="L497" s="240"/>
      <c r="M497" s="240"/>
    </row>
    <row r="498" spans="1:13" s="233" customFormat="1" ht="13.5">
      <c r="A498" s="240"/>
      <c r="B498" s="240"/>
      <c r="C498" s="240"/>
      <c r="D498" s="240"/>
      <c r="E498" s="240"/>
      <c r="F498" s="240"/>
      <c r="G498" s="785"/>
      <c r="H498" s="785"/>
      <c r="I498" s="240"/>
      <c r="J498" s="241"/>
      <c r="K498" s="241"/>
      <c r="L498" s="240"/>
      <c r="M498" s="240"/>
    </row>
    <row r="499" spans="1:13" s="233" customFormat="1" ht="13.5">
      <c r="A499" s="240"/>
      <c r="B499" s="240"/>
      <c r="C499" s="338"/>
      <c r="D499" s="240"/>
      <c r="E499" s="240"/>
      <c r="F499" s="240"/>
      <c r="G499" s="240"/>
      <c r="H499" s="240"/>
      <c r="I499" s="240"/>
      <c r="J499" s="241"/>
      <c r="K499" s="241"/>
      <c r="L499" s="240"/>
      <c r="M499" s="240"/>
    </row>
    <row r="500" spans="1:13" s="233" customFormat="1" ht="13.5">
      <c r="A500" s="240"/>
      <c r="B500" s="240"/>
      <c r="C500" s="240"/>
      <c r="D500" s="240"/>
      <c r="E500" s="240"/>
      <c r="F500" s="240"/>
      <c r="G500" s="240"/>
      <c r="H500" s="240"/>
      <c r="I500" s="240"/>
      <c r="J500" s="241"/>
      <c r="K500" s="241"/>
      <c r="L500" s="240"/>
      <c r="M500" s="240"/>
    </row>
    <row r="501" spans="1:13" s="233" customFormat="1" ht="13.5">
      <c r="A501" s="240"/>
      <c r="B501" s="240"/>
      <c r="C501" s="240"/>
      <c r="D501" s="240"/>
      <c r="E501" s="240"/>
      <c r="F501" s="240"/>
      <c r="G501" s="240"/>
      <c r="H501" s="240"/>
      <c r="I501" s="240"/>
      <c r="J501" s="241"/>
      <c r="K501" s="241"/>
      <c r="L501" s="240"/>
      <c r="M501" s="240"/>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2018-06-06T02:13:25Z</cp:lastPrinted>
  <dcterms:created xsi:type="dcterms:W3CDTF">2014-09-30T22:12:11Z</dcterms:created>
  <dcterms:modified xsi:type="dcterms:W3CDTF">2018-10-08T12:51:22Z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