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11760" activeTab="2"/>
  </bookViews>
  <sheets>
    <sheet name="要項" sheetId="1" r:id="rId1"/>
    <sheet name="申込書" sheetId="2" r:id="rId2"/>
    <sheet name="歴代入賞者" sheetId="3" r:id="rId3"/>
    <sheet name="oop" sheetId="4" r:id="rId4"/>
    <sheet name="登録ナンバー" sheetId="5" r:id="rId5"/>
  </sheets>
  <externalReferences>
    <externalReference r:id="rId8"/>
    <externalReference r:id="rId9"/>
  </externalReferences>
  <definedNames>
    <definedName name="_xlnm.Print_Area" localSheetId="4">'登録ナンバー'!$A$444:$C$518</definedName>
  </definedNames>
  <calcPr fullCalcOnLoad="1"/>
</workbook>
</file>

<file path=xl/sharedStrings.xml><?xml version="1.0" encoding="utf-8"?>
<sst xmlns="http://schemas.openxmlformats.org/spreadsheetml/2006/main" count="3748" uniqueCount="1792">
  <si>
    <t>I</t>
  </si>
  <si>
    <t>J</t>
  </si>
  <si>
    <t>川並和之</t>
  </si>
  <si>
    <t>kawanami0930@yahoo.co.jp</t>
  </si>
  <si>
    <t>東近江市民</t>
  </si>
  <si>
    <t>東近江市民率</t>
  </si>
  <si>
    <t>東近江市</t>
  </si>
  <si>
    <t>大島</t>
  </si>
  <si>
    <t>浩範</t>
  </si>
  <si>
    <t>京都市</t>
  </si>
  <si>
    <t>上村</t>
  </si>
  <si>
    <t>悠大</t>
  </si>
  <si>
    <t>彦根市</t>
  </si>
  <si>
    <t>　武</t>
  </si>
  <si>
    <t>川上</t>
  </si>
  <si>
    <t>悠作</t>
  </si>
  <si>
    <t>近江八幡市</t>
  </si>
  <si>
    <t>犬上郡</t>
  </si>
  <si>
    <t>日野町</t>
  </si>
  <si>
    <t>田中</t>
  </si>
  <si>
    <t>三重県</t>
  </si>
  <si>
    <t>中西</t>
  </si>
  <si>
    <t>勇夫</t>
  </si>
  <si>
    <t>中村</t>
  </si>
  <si>
    <t>浩之</t>
  </si>
  <si>
    <t>山口</t>
  </si>
  <si>
    <t>容子</t>
  </si>
  <si>
    <t>美由希</t>
  </si>
  <si>
    <t>L</t>
  </si>
  <si>
    <t>村田ＴＣ</t>
  </si>
  <si>
    <t>村田八日市ＴＣ</t>
  </si>
  <si>
    <t>M01</t>
  </si>
  <si>
    <t>M02</t>
  </si>
  <si>
    <t>稲泉　</t>
  </si>
  <si>
    <t>M02</t>
  </si>
  <si>
    <t>M03</t>
  </si>
  <si>
    <t>M03</t>
  </si>
  <si>
    <t>M04</t>
  </si>
  <si>
    <t>M04</t>
  </si>
  <si>
    <t>村田ＴＣ</t>
  </si>
  <si>
    <t>村田八日市ＴＣ</t>
  </si>
  <si>
    <t>三神</t>
  </si>
  <si>
    <t>秀嗣</t>
  </si>
  <si>
    <t>栗東市</t>
  </si>
  <si>
    <t>村田</t>
  </si>
  <si>
    <t>杉山</t>
  </si>
  <si>
    <t>あずさ</t>
  </si>
  <si>
    <t>まどか</t>
  </si>
  <si>
    <t>杉山</t>
  </si>
  <si>
    <t>村田八日市ＴＣ</t>
  </si>
  <si>
    <t>男</t>
  </si>
  <si>
    <t>二上</t>
  </si>
  <si>
    <t>貴光</t>
  </si>
  <si>
    <t>二上貴光</t>
  </si>
  <si>
    <t>義大</t>
  </si>
  <si>
    <t>山田義大</t>
  </si>
  <si>
    <t>大里</t>
  </si>
  <si>
    <t>哲哉</t>
  </si>
  <si>
    <t>大里哲哉</t>
  </si>
  <si>
    <t>川東</t>
  </si>
  <si>
    <t>真央</t>
  </si>
  <si>
    <t>川東真央</t>
  </si>
  <si>
    <t>N</t>
  </si>
  <si>
    <t>O</t>
  </si>
  <si>
    <t>kazuyasu7674@yahoo.co.jp</t>
  </si>
  <si>
    <t>30名</t>
  </si>
  <si>
    <t>プラチナ</t>
  </si>
  <si>
    <t>湖東プラチナ</t>
  </si>
  <si>
    <t xml:space="preserve"> </t>
  </si>
  <si>
    <t>P01</t>
  </si>
  <si>
    <t>大林</t>
  </si>
  <si>
    <t xml:space="preserve"> 久</t>
  </si>
  <si>
    <t>P02</t>
  </si>
  <si>
    <t>高田</t>
  </si>
  <si>
    <t>洋治</t>
  </si>
  <si>
    <t>中野</t>
  </si>
  <si>
    <t>潤</t>
  </si>
  <si>
    <t>守山市</t>
  </si>
  <si>
    <t>哲也</t>
  </si>
  <si>
    <t>堀江</t>
  </si>
  <si>
    <t>孝信</t>
  </si>
  <si>
    <t>羽田</t>
  </si>
  <si>
    <t>昭夫</t>
  </si>
  <si>
    <t>蒲生郡</t>
  </si>
  <si>
    <t>樋山</t>
  </si>
  <si>
    <t>達哉</t>
  </si>
  <si>
    <t>愛知郡</t>
  </si>
  <si>
    <t>藤本</t>
  </si>
  <si>
    <t>昌彦</t>
  </si>
  <si>
    <t>安田</t>
  </si>
  <si>
    <t>和彦</t>
  </si>
  <si>
    <t>吉田</t>
  </si>
  <si>
    <t>知司</t>
  </si>
  <si>
    <t>直八</t>
  </si>
  <si>
    <t>新屋</t>
  </si>
  <si>
    <t>正男</t>
  </si>
  <si>
    <t>青木</t>
  </si>
  <si>
    <t>保憲</t>
  </si>
  <si>
    <t>谷口</t>
  </si>
  <si>
    <t>一男</t>
  </si>
  <si>
    <t>飯塚</t>
  </si>
  <si>
    <t>アイ子</t>
  </si>
  <si>
    <t>関塚</t>
  </si>
  <si>
    <t>清茂</t>
  </si>
  <si>
    <t>北川</t>
  </si>
  <si>
    <t>美由紀</t>
  </si>
  <si>
    <t>澤井</t>
  </si>
  <si>
    <t>恵子</t>
  </si>
  <si>
    <t>平野</t>
  </si>
  <si>
    <t>志津子</t>
  </si>
  <si>
    <t>堀部</t>
  </si>
  <si>
    <t>品子</t>
  </si>
  <si>
    <t>森谷</t>
  </si>
  <si>
    <t>洋子</t>
  </si>
  <si>
    <t>川勝</t>
  </si>
  <si>
    <t>豊子</t>
  </si>
  <si>
    <t>野洲市</t>
  </si>
  <si>
    <t>田邉</t>
  </si>
  <si>
    <t>俊子</t>
  </si>
  <si>
    <t>彦根市</t>
  </si>
  <si>
    <t>松田</t>
  </si>
  <si>
    <t>順子</t>
  </si>
  <si>
    <t>本池</t>
  </si>
  <si>
    <t>清子</t>
  </si>
  <si>
    <t>犬上郡</t>
  </si>
  <si>
    <t>晶枝</t>
  </si>
  <si>
    <t>P27</t>
  </si>
  <si>
    <t>征人</t>
  </si>
  <si>
    <t>P28</t>
  </si>
  <si>
    <t xml:space="preserve"> 進</t>
  </si>
  <si>
    <t>P29</t>
  </si>
  <si>
    <t>喜久子</t>
  </si>
  <si>
    <t>P30</t>
  </si>
  <si>
    <t>Q</t>
  </si>
  <si>
    <t>R</t>
  </si>
  <si>
    <t>宇尾数行</t>
  </si>
  <si>
    <t>oonamazu01@yahoo.co.jp</t>
  </si>
  <si>
    <t>サプラ　</t>
  </si>
  <si>
    <t>サプライズ</t>
  </si>
  <si>
    <t>S01</t>
  </si>
  <si>
    <t>宇尾</t>
  </si>
  <si>
    <t>S02</t>
  </si>
  <si>
    <t>梅田</t>
  </si>
  <si>
    <t xml:space="preserve"> </t>
  </si>
  <si>
    <t xml:space="preserve"> 毅</t>
  </si>
  <si>
    <t>サプラ</t>
  </si>
  <si>
    <t>真佐子</t>
  </si>
  <si>
    <t>上津慶和</t>
  </si>
  <si>
    <t>smile.yu5052@gmail.com</t>
  </si>
  <si>
    <t>まき</t>
  </si>
  <si>
    <t>みずき</t>
  </si>
  <si>
    <t>円香</t>
  </si>
  <si>
    <t>草野</t>
  </si>
  <si>
    <t>羽</t>
  </si>
  <si>
    <t>辻</t>
  </si>
  <si>
    <t>中川</t>
  </si>
  <si>
    <t>久江</t>
  </si>
  <si>
    <t>草津市</t>
  </si>
  <si>
    <t>亜利沙</t>
  </si>
  <si>
    <t>T11</t>
  </si>
  <si>
    <t>前川</t>
  </si>
  <si>
    <t>猪飼</t>
  </si>
  <si>
    <t>尚輝</t>
  </si>
  <si>
    <t>石内</t>
  </si>
  <si>
    <t>上津</t>
  </si>
  <si>
    <t>岡</t>
  </si>
  <si>
    <t>栄介</t>
  </si>
  <si>
    <t>悟志</t>
  </si>
  <si>
    <t>T21</t>
  </si>
  <si>
    <t>靖之</t>
  </si>
  <si>
    <t>T22</t>
  </si>
  <si>
    <t>T23</t>
  </si>
  <si>
    <t>川下</t>
  </si>
  <si>
    <t>T24</t>
  </si>
  <si>
    <t>北澤</t>
  </si>
  <si>
    <t>純</t>
  </si>
  <si>
    <t>T25</t>
  </si>
  <si>
    <t>T26</t>
  </si>
  <si>
    <t>T27</t>
  </si>
  <si>
    <t>澁谷</t>
  </si>
  <si>
    <t>晃大</t>
  </si>
  <si>
    <t>T28</t>
  </si>
  <si>
    <t>T29</t>
  </si>
  <si>
    <t>秀幸</t>
  </si>
  <si>
    <t>湖南市</t>
  </si>
  <si>
    <t>T30</t>
  </si>
  <si>
    <t>孟</t>
  </si>
  <si>
    <t>T31</t>
  </si>
  <si>
    <t>崇志</t>
  </si>
  <si>
    <t>T32</t>
  </si>
  <si>
    <t>巧</t>
  </si>
  <si>
    <t>T33</t>
  </si>
  <si>
    <t>西嶌</t>
  </si>
  <si>
    <t>T34</t>
  </si>
  <si>
    <t>T35</t>
  </si>
  <si>
    <t>岳史</t>
  </si>
  <si>
    <t>T36</t>
  </si>
  <si>
    <t>博</t>
  </si>
  <si>
    <t>T37</t>
  </si>
  <si>
    <t>T38</t>
  </si>
  <si>
    <t>ptkq67180＠yahoo.co.jp</t>
  </si>
  <si>
    <t>u01</t>
  </si>
  <si>
    <t>u02</t>
  </si>
  <si>
    <t>u03</t>
  </si>
  <si>
    <t>u04</t>
  </si>
  <si>
    <t>u05</t>
  </si>
  <si>
    <t>凛耶</t>
  </si>
  <si>
    <t>u06</t>
  </si>
  <si>
    <t>u07</t>
  </si>
  <si>
    <t>u08</t>
  </si>
  <si>
    <t>u09</t>
  </si>
  <si>
    <t>進</t>
  </si>
  <si>
    <t>u10</t>
  </si>
  <si>
    <t>男</t>
  </si>
  <si>
    <t>OK</t>
  </si>
  <si>
    <t>u11</t>
  </si>
  <si>
    <t>渋谷</t>
  </si>
  <si>
    <t>拓哉</t>
  </si>
  <si>
    <t>u12</t>
  </si>
  <si>
    <t>u13</t>
  </si>
  <si>
    <t>u14</t>
  </si>
  <si>
    <t>u15</t>
  </si>
  <si>
    <t>u16</t>
  </si>
  <si>
    <t>u17</t>
  </si>
  <si>
    <t>田中</t>
  </si>
  <si>
    <t>邦明</t>
  </si>
  <si>
    <t>男</t>
  </si>
  <si>
    <t>u18</t>
  </si>
  <si>
    <t>谷岡</t>
  </si>
  <si>
    <t>男</t>
  </si>
  <si>
    <t>u19</t>
  </si>
  <si>
    <t>谷野</t>
  </si>
  <si>
    <t>功</t>
  </si>
  <si>
    <t>男</t>
  </si>
  <si>
    <t>u20</t>
  </si>
  <si>
    <t>月森</t>
  </si>
  <si>
    <t>大</t>
  </si>
  <si>
    <t>男</t>
  </si>
  <si>
    <t>OK</t>
  </si>
  <si>
    <t>u21</t>
  </si>
  <si>
    <t>u22</t>
  </si>
  <si>
    <t>男</t>
  </si>
  <si>
    <t>u23</t>
  </si>
  <si>
    <t>富憲</t>
  </si>
  <si>
    <t>男</t>
  </si>
  <si>
    <t>u24</t>
  </si>
  <si>
    <t>男</t>
  </si>
  <si>
    <t>u25</t>
  </si>
  <si>
    <t>u26</t>
  </si>
  <si>
    <t>松野</t>
  </si>
  <si>
    <t>航平</t>
  </si>
  <si>
    <t>u27</t>
  </si>
  <si>
    <t>森</t>
  </si>
  <si>
    <t>男</t>
  </si>
  <si>
    <t>u28</t>
  </si>
  <si>
    <t>u29</t>
  </si>
  <si>
    <t>男</t>
  </si>
  <si>
    <t>u30</t>
  </si>
  <si>
    <t>男</t>
  </si>
  <si>
    <t>u31</t>
  </si>
  <si>
    <t>u32</t>
  </si>
  <si>
    <t>u33</t>
  </si>
  <si>
    <t>淳</t>
  </si>
  <si>
    <t>u34</t>
  </si>
  <si>
    <t>u35</t>
  </si>
  <si>
    <t>u36</t>
  </si>
  <si>
    <t>u37</t>
  </si>
  <si>
    <t>OK</t>
  </si>
  <si>
    <t>u38</t>
  </si>
  <si>
    <t>u39</t>
  </si>
  <si>
    <t>u40</t>
  </si>
  <si>
    <t>u41</t>
  </si>
  <si>
    <t>u42</t>
  </si>
  <si>
    <t>u43</t>
  </si>
  <si>
    <t>u44</t>
  </si>
  <si>
    <t>u45</t>
  </si>
  <si>
    <t>u46</t>
  </si>
  <si>
    <t>u47</t>
  </si>
  <si>
    <t>みほ</t>
  </si>
  <si>
    <t>うさかめ</t>
  </si>
  <si>
    <t>u48</t>
  </si>
  <si>
    <t>V</t>
  </si>
  <si>
    <t>suzuki@at-school.jp</t>
  </si>
  <si>
    <t>ワンダー</t>
  </si>
  <si>
    <t>ＴＣワンダー</t>
  </si>
  <si>
    <t>W01</t>
  </si>
  <si>
    <t>TCワンダー</t>
  </si>
  <si>
    <t>Ｊｒ</t>
  </si>
  <si>
    <t>W02</t>
  </si>
  <si>
    <t>TCワンダー</t>
  </si>
  <si>
    <t>TCワンダー</t>
  </si>
  <si>
    <t>Ｊｒ</t>
  </si>
  <si>
    <t>X</t>
  </si>
  <si>
    <t>Z</t>
  </si>
  <si>
    <t>登録ナンバーのない方は、登録No.欄に「一般」または「一般Jr」、「Jr]と入力してください</t>
  </si>
  <si>
    <t>エクセルで入力すると、登録ナンバーを入れれば、氏名以降すべて、自動的に入ります</t>
  </si>
  <si>
    <t>クラブ</t>
  </si>
  <si>
    <t>年齢は　今年何歳になるか　という　年齢です。</t>
  </si>
  <si>
    <t>合計</t>
  </si>
  <si>
    <t>　　参加希望クラス</t>
  </si>
  <si>
    <t>（半角）</t>
  </si>
  <si>
    <t>歳以上ダブルス</t>
  </si>
  <si>
    <t>←80・100・120・１３０・・140・150のいずれかを半角数字で記入</t>
  </si>
  <si>
    <t>性別</t>
  </si>
  <si>
    <t>年齢</t>
  </si>
  <si>
    <t>ハンディ</t>
  </si>
  <si>
    <t>合計年齢</t>
  </si>
  <si>
    <t>参加可否</t>
  </si>
  <si>
    <t>-</t>
  </si>
  <si>
    <t>小計</t>
  </si>
  <si>
    <t>140歳ダブルス</t>
  </si>
  <si>
    <t>150歳ダブルス</t>
  </si>
  <si>
    <t>第13回</t>
  </si>
  <si>
    <t>恵太</t>
  </si>
  <si>
    <t>川上</t>
  </si>
  <si>
    <t>政治</t>
  </si>
  <si>
    <t>K31</t>
  </si>
  <si>
    <t>K32</t>
  </si>
  <si>
    <t>宮村</t>
  </si>
  <si>
    <t>知宏</t>
  </si>
  <si>
    <t>K33</t>
  </si>
  <si>
    <t>K34</t>
  </si>
  <si>
    <t>岡本</t>
  </si>
  <si>
    <t>大樹</t>
  </si>
  <si>
    <t>K35</t>
  </si>
  <si>
    <t>池尻</t>
  </si>
  <si>
    <t>陽香</t>
  </si>
  <si>
    <t>K36</t>
  </si>
  <si>
    <t>姫欧</t>
  </si>
  <si>
    <t>K37</t>
  </si>
  <si>
    <t>K38</t>
  </si>
  <si>
    <t>代表者　杉山邦夫</t>
  </si>
  <si>
    <t>男</t>
  </si>
  <si>
    <t>徳永</t>
  </si>
  <si>
    <t xml:space="preserve"> 剛</t>
  </si>
  <si>
    <t>悟朗</t>
  </si>
  <si>
    <t>朋子</t>
  </si>
  <si>
    <t>文代</t>
  </si>
  <si>
    <t>村田</t>
  </si>
  <si>
    <t>村川</t>
  </si>
  <si>
    <t>洋平</t>
  </si>
  <si>
    <t>M48</t>
  </si>
  <si>
    <t>田淵</t>
  </si>
  <si>
    <t>敏史</t>
  </si>
  <si>
    <t>M49</t>
  </si>
  <si>
    <t>穐山</t>
  </si>
  <si>
    <t xml:space="preserve">  航</t>
  </si>
  <si>
    <t>M50</t>
  </si>
  <si>
    <t>国太郎</t>
  </si>
  <si>
    <t>M51</t>
  </si>
  <si>
    <t>M52</t>
  </si>
  <si>
    <t>東近江市民</t>
  </si>
  <si>
    <t>東近江市民率</t>
  </si>
  <si>
    <t>青木</t>
  </si>
  <si>
    <t>本田</t>
  </si>
  <si>
    <t>健一</t>
  </si>
  <si>
    <t>S19</t>
  </si>
  <si>
    <t>更家</t>
  </si>
  <si>
    <t>S20</t>
  </si>
  <si>
    <t>由紀</t>
  </si>
  <si>
    <t>野村</t>
  </si>
  <si>
    <t>良平</t>
  </si>
  <si>
    <t>鹿野</t>
  </si>
  <si>
    <t>雄大</t>
  </si>
  <si>
    <t>T03</t>
  </si>
  <si>
    <t>T04</t>
  </si>
  <si>
    <t>慶和</t>
  </si>
  <si>
    <t>T05</t>
  </si>
  <si>
    <t>松本</t>
  </si>
  <si>
    <t>遼太郎</t>
  </si>
  <si>
    <t>T06</t>
  </si>
  <si>
    <t>さつ紀</t>
  </si>
  <si>
    <t>T07</t>
  </si>
  <si>
    <t>T08</t>
  </si>
  <si>
    <t>池田</t>
  </si>
  <si>
    <t>T09</t>
  </si>
  <si>
    <t>美恵</t>
  </si>
  <si>
    <t>T10</t>
  </si>
  <si>
    <t>菜摘</t>
  </si>
  <si>
    <t>和也</t>
  </si>
  <si>
    <t>T12</t>
  </si>
  <si>
    <t>うさぎとかめの集い</t>
  </si>
  <si>
    <t>勉</t>
  </si>
  <si>
    <t>甲賀市</t>
  </si>
  <si>
    <t>末</t>
  </si>
  <si>
    <t>末和也</t>
  </si>
  <si>
    <t>中井</t>
  </si>
  <si>
    <t>夏樹</t>
  </si>
  <si>
    <t>中井夏樹</t>
  </si>
  <si>
    <t>永瀬</t>
  </si>
  <si>
    <t>卓夫</t>
  </si>
  <si>
    <t>倍田</t>
  </si>
  <si>
    <t>叶丸</t>
  </si>
  <si>
    <t>利恵子</t>
  </si>
  <si>
    <t>叶丸利恵子</t>
  </si>
  <si>
    <t>倍田優子</t>
  </si>
  <si>
    <t>略称</t>
  </si>
  <si>
    <t>正式名称</t>
  </si>
  <si>
    <t>真弓</t>
  </si>
  <si>
    <t>東近江市</t>
  </si>
  <si>
    <t>山口</t>
  </si>
  <si>
    <t>稔貴</t>
  </si>
  <si>
    <t>白井</t>
  </si>
  <si>
    <t>愛荘町</t>
  </si>
  <si>
    <t>代表 北村 健</t>
  </si>
  <si>
    <t>東近江グリフィンズ</t>
  </si>
  <si>
    <t>遠池</t>
  </si>
  <si>
    <t>建介</t>
  </si>
  <si>
    <t>西田</t>
  </si>
  <si>
    <t>和教</t>
  </si>
  <si>
    <t>彩子</t>
  </si>
  <si>
    <t>　淳</t>
  </si>
  <si>
    <t>M47</t>
  </si>
  <si>
    <t>遠崎</t>
  </si>
  <si>
    <t>大樹</t>
  </si>
  <si>
    <t>優子</t>
  </si>
  <si>
    <t>松田</t>
  </si>
  <si>
    <t>S03</t>
  </si>
  <si>
    <t>S04</t>
  </si>
  <si>
    <t>S05</t>
  </si>
  <si>
    <t>S06</t>
  </si>
  <si>
    <t>S07</t>
  </si>
  <si>
    <t>S08</t>
  </si>
  <si>
    <t>S09</t>
  </si>
  <si>
    <t>S10</t>
  </si>
  <si>
    <t>S11</t>
  </si>
  <si>
    <t>S12</t>
  </si>
  <si>
    <t>S13</t>
  </si>
  <si>
    <t>S14</t>
  </si>
  <si>
    <t>S15</t>
  </si>
  <si>
    <t xml:space="preserve"> 翼</t>
  </si>
  <si>
    <t>S16</t>
  </si>
  <si>
    <t>S17</t>
  </si>
  <si>
    <t>S18</t>
  </si>
  <si>
    <t>佳子</t>
  </si>
  <si>
    <t>西崎</t>
  </si>
  <si>
    <t>友香</t>
  </si>
  <si>
    <t>第10回</t>
  </si>
  <si>
    <t>清水・北村</t>
  </si>
  <si>
    <t>（フレンズ・グリフィンズ）</t>
  </si>
  <si>
    <t>中田・山口</t>
  </si>
  <si>
    <t>（グリフィンズ・Kﾃﾆｽ）</t>
  </si>
  <si>
    <t>石井・山田</t>
  </si>
  <si>
    <t>土肥・鈴木</t>
  </si>
  <si>
    <t>川並・永松
（Ｋテニス）</t>
  </si>
  <si>
    <t>片岡・今井</t>
  </si>
  <si>
    <t>（うさかめ）</t>
  </si>
  <si>
    <t>150歳ダブルス</t>
  </si>
  <si>
    <t>羽田・堀部</t>
  </si>
  <si>
    <t>梶木・酒井</t>
  </si>
  <si>
    <t>（Kﾃﾆｽ・フレンズ）</t>
  </si>
  <si>
    <t>田仲・広瀬</t>
  </si>
  <si>
    <t>（一般）</t>
  </si>
  <si>
    <t>140歳ダブルス</t>
  </si>
  <si>
    <t>佑人</t>
  </si>
  <si>
    <t>F02</t>
  </si>
  <si>
    <t>F03</t>
  </si>
  <si>
    <t>F04</t>
  </si>
  <si>
    <t>F05</t>
  </si>
  <si>
    <t>栄治</t>
  </si>
  <si>
    <t>F06</t>
  </si>
  <si>
    <t>油利</t>
  </si>
  <si>
    <t>F07</t>
  </si>
  <si>
    <t>F08</t>
  </si>
  <si>
    <t>F09</t>
  </si>
  <si>
    <t>F12</t>
  </si>
  <si>
    <t>稙田</t>
  </si>
  <si>
    <t>優也</t>
  </si>
  <si>
    <t>F14</t>
  </si>
  <si>
    <t>F16</t>
  </si>
  <si>
    <t>F25</t>
  </si>
  <si>
    <t>F26</t>
  </si>
  <si>
    <t>菜々</t>
  </si>
  <si>
    <t>F27</t>
  </si>
  <si>
    <t>F28</t>
  </si>
  <si>
    <t>光代</t>
  </si>
  <si>
    <t>グリフィンズ</t>
  </si>
  <si>
    <t>井ノ口</t>
  </si>
  <si>
    <t>弘祐</t>
  </si>
  <si>
    <t>幹也</t>
  </si>
  <si>
    <t>岡　</t>
  </si>
  <si>
    <t>岡田</t>
  </si>
  <si>
    <t>真樹</t>
  </si>
  <si>
    <t>蒲生郡</t>
  </si>
  <si>
    <t>富憲</t>
  </si>
  <si>
    <t>西原</t>
  </si>
  <si>
    <t>達也</t>
  </si>
  <si>
    <t>京都府</t>
  </si>
  <si>
    <t>　豊</t>
  </si>
  <si>
    <t>藤井</t>
  </si>
  <si>
    <t>正和</t>
  </si>
  <si>
    <t>堀場</t>
  </si>
  <si>
    <t>俊宏</t>
  </si>
  <si>
    <t>鈎　</t>
  </si>
  <si>
    <t>優介</t>
  </si>
  <si>
    <t>渡辺</t>
  </si>
  <si>
    <t>裕士</t>
  </si>
  <si>
    <t>出口</t>
  </si>
  <si>
    <t>二ツ井</t>
  </si>
  <si>
    <t>裕也</t>
  </si>
  <si>
    <t>森永</t>
  </si>
  <si>
    <t>洋介</t>
  </si>
  <si>
    <t>M46</t>
  </si>
  <si>
    <t>庸子</t>
  </si>
  <si>
    <t>P03</t>
  </si>
  <si>
    <t>P04</t>
  </si>
  <si>
    <t>P05</t>
  </si>
  <si>
    <t>P06</t>
  </si>
  <si>
    <t>P07</t>
  </si>
  <si>
    <t>P08</t>
  </si>
  <si>
    <t>P09</t>
  </si>
  <si>
    <t>高田</t>
  </si>
  <si>
    <t>P10</t>
  </si>
  <si>
    <t>P11</t>
  </si>
  <si>
    <t>P12</t>
  </si>
  <si>
    <t>P13</t>
  </si>
  <si>
    <t>P14</t>
  </si>
  <si>
    <t>P15</t>
  </si>
  <si>
    <t>P16</t>
  </si>
  <si>
    <t>P17</t>
  </si>
  <si>
    <t>P18</t>
  </si>
  <si>
    <t>P19</t>
  </si>
  <si>
    <t>P20</t>
  </si>
  <si>
    <t>P21</t>
  </si>
  <si>
    <t>P22</t>
  </si>
  <si>
    <t>P23</t>
  </si>
  <si>
    <t>P24</t>
  </si>
  <si>
    <t>P25</t>
  </si>
  <si>
    <t>恵子</t>
  </si>
  <si>
    <t>P26</t>
  </si>
  <si>
    <t>濱田</t>
  </si>
  <si>
    <t>代表　片岡一寿</t>
  </si>
  <si>
    <t>東近江市民</t>
  </si>
  <si>
    <t>東近江市民率</t>
  </si>
  <si>
    <t>うさぎとかめの集い</t>
  </si>
  <si>
    <t>木下</t>
  </si>
  <si>
    <t>多賀町</t>
  </si>
  <si>
    <t>高瀬</t>
  </si>
  <si>
    <t>眞志</t>
  </si>
  <si>
    <t>　東近江市テニス協会</t>
  </si>
  <si>
    <t>kazutoshi-naomi-hiyori@docomo.ne.jp</t>
  </si>
  <si>
    <t>携帯アドレス</t>
  </si>
  <si>
    <t>M45</t>
  </si>
  <si>
    <t>M37</t>
  </si>
  <si>
    <t>後藤</t>
  </si>
  <si>
    <t>圭介</t>
  </si>
  <si>
    <t>M38</t>
  </si>
  <si>
    <t>晃平</t>
  </si>
  <si>
    <t>M39</t>
  </si>
  <si>
    <t>原田</t>
  </si>
  <si>
    <t>真稔</t>
  </si>
  <si>
    <t>M40</t>
  </si>
  <si>
    <t>池内</t>
  </si>
  <si>
    <t>伸介</t>
  </si>
  <si>
    <t>M41</t>
  </si>
  <si>
    <t>彰</t>
  </si>
  <si>
    <t>M42</t>
  </si>
  <si>
    <t>M43</t>
  </si>
  <si>
    <t>岩田</t>
  </si>
  <si>
    <t>光央</t>
  </si>
  <si>
    <t>M44</t>
  </si>
  <si>
    <t>村井</t>
  </si>
  <si>
    <t>典子</t>
  </si>
  <si>
    <t>北野</t>
  </si>
  <si>
    <t>智尋</t>
  </si>
  <si>
    <t>木森</t>
  </si>
  <si>
    <t>厚志</t>
  </si>
  <si>
    <t>宏樹</t>
  </si>
  <si>
    <t>坪田</t>
  </si>
  <si>
    <t>敏裕</t>
  </si>
  <si>
    <t>生岩</t>
  </si>
  <si>
    <t>寛史</t>
  </si>
  <si>
    <t>別宮</t>
  </si>
  <si>
    <t>敏朗</t>
  </si>
  <si>
    <t>坂口</t>
  </si>
  <si>
    <t>直也</t>
  </si>
  <si>
    <t>佐藤</t>
  </si>
  <si>
    <t>中田</t>
  </si>
  <si>
    <t>片岡</t>
  </si>
  <si>
    <t>清水</t>
  </si>
  <si>
    <t>鈴木</t>
  </si>
  <si>
    <t>春美</t>
  </si>
  <si>
    <t>植垣</t>
  </si>
  <si>
    <t>貴美子</t>
  </si>
  <si>
    <t>池端</t>
  </si>
  <si>
    <t>誠治</t>
  </si>
  <si>
    <t>彦根市</t>
  </si>
  <si>
    <t>佐野</t>
  </si>
  <si>
    <t>押谷</t>
  </si>
  <si>
    <t>繁樹</t>
  </si>
  <si>
    <t>太郎</t>
  </si>
  <si>
    <t>東近江市</t>
  </si>
  <si>
    <t>谷口</t>
  </si>
  <si>
    <t>友宏</t>
  </si>
  <si>
    <t>義規</t>
  </si>
  <si>
    <t>成宮</t>
  </si>
  <si>
    <t>康弘</t>
  </si>
  <si>
    <t>西川</t>
  </si>
  <si>
    <t>米原市</t>
  </si>
  <si>
    <t>西村</t>
  </si>
  <si>
    <t>橋本</t>
  </si>
  <si>
    <t>長浜市</t>
  </si>
  <si>
    <t>古市</t>
  </si>
  <si>
    <t>村上</t>
  </si>
  <si>
    <t>近江八幡市</t>
  </si>
  <si>
    <t>八木</t>
  </si>
  <si>
    <t>篤司</t>
  </si>
  <si>
    <t>正雄</t>
  </si>
  <si>
    <t>伊吹</t>
  </si>
  <si>
    <t>邦子</t>
  </si>
  <si>
    <t>女</t>
  </si>
  <si>
    <t>木村</t>
  </si>
  <si>
    <t>美香</t>
  </si>
  <si>
    <t>近藤</t>
  </si>
  <si>
    <t>直美</t>
  </si>
  <si>
    <t>佐竹</t>
  </si>
  <si>
    <t>昌子</t>
  </si>
  <si>
    <t>守山市</t>
  </si>
  <si>
    <t>中村</t>
  </si>
  <si>
    <t>千春</t>
  </si>
  <si>
    <t>田中</t>
  </si>
  <si>
    <t>藤田</t>
  </si>
  <si>
    <t>博美</t>
  </si>
  <si>
    <t>藤原</t>
  </si>
  <si>
    <t>泰子</t>
  </si>
  <si>
    <t>大津市</t>
  </si>
  <si>
    <t>川端</t>
  </si>
  <si>
    <t>文子</t>
  </si>
  <si>
    <t>京セラTC</t>
  </si>
  <si>
    <t>C01</t>
  </si>
  <si>
    <t>春己</t>
  </si>
  <si>
    <t>京セラ</t>
  </si>
  <si>
    <t>男</t>
  </si>
  <si>
    <t>C02</t>
  </si>
  <si>
    <t>竹村</t>
  </si>
  <si>
    <t>仁志</t>
  </si>
  <si>
    <t>C03</t>
  </si>
  <si>
    <t>奥田</t>
  </si>
  <si>
    <t>康博</t>
  </si>
  <si>
    <t>C04</t>
  </si>
  <si>
    <t>C05</t>
  </si>
  <si>
    <t>山本</t>
  </si>
  <si>
    <t>　真</t>
  </si>
  <si>
    <t>C06</t>
  </si>
  <si>
    <t>C07</t>
  </si>
  <si>
    <t>C08</t>
  </si>
  <si>
    <t>茂智</t>
  </si>
  <si>
    <t>C09</t>
  </si>
  <si>
    <t>秋山</t>
  </si>
  <si>
    <t>太助</t>
  </si>
  <si>
    <t>C10</t>
  </si>
  <si>
    <t>廣瀬</t>
  </si>
  <si>
    <t>C11</t>
  </si>
  <si>
    <t>玉川</t>
  </si>
  <si>
    <t>敬三</t>
  </si>
  <si>
    <t>C12</t>
  </si>
  <si>
    <t>太田</t>
  </si>
  <si>
    <t>圭亮</t>
  </si>
  <si>
    <t>C13</t>
  </si>
  <si>
    <t>C14</t>
  </si>
  <si>
    <t>憲次</t>
  </si>
  <si>
    <t>C15</t>
  </si>
  <si>
    <t>C16</t>
  </si>
  <si>
    <t>C17</t>
  </si>
  <si>
    <t>C18</t>
  </si>
  <si>
    <t>C19</t>
  </si>
  <si>
    <t>裕信</t>
  </si>
  <si>
    <t>C20</t>
  </si>
  <si>
    <t>英年</t>
  </si>
  <si>
    <t>C21</t>
  </si>
  <si>
    <t>C22</t>
  </si>
  <si>
    <t>柴谷</t>
  </si>
  <si>
    <t>義信</t>
  </si>
  <si>
    <t>C23</t>
  </si>
  <si>
    <t>善和</t>
  </si>
  <si>
    <t>C24</t>
  </si>
  <si>
    <t>C25</t>
  </si>
  <si>
    <t>湯本</t>
  </si>
  <si>
    <t>芳明</t>
  </si>
  <si>
    <t>C26</t>
  </si>
  <si>
    <t>C27</t>
  </si>
  <si>
    <t>C28</t>
  </si>
  <si>
    <t>坂元</t>
  </si>
  <si>
    <t>智成</t>
  </si>
  <si>
    <t>C29</t>
  </si>
  <si>
    <t>C30</t>
  </si>
  <si>
    <t>村尾</t>
  </si>
  <si>
    <t>彰了</t>
  </si>
  <si>
    <t>C31</t>
  </si>
  <si>
    <t>順次</t>
  </si>
  <si>
    <t>C32</t>
  </si>
  <si>
    <t>中本</t>
  </si>
  <si>
    <t>隆司</t>
  </si>
  <si>
    <t>C33</t>
  </si>
  <si>
    <t>住谷</t>
  </si>
  <si>
    <t>岳司</t>
  </si>
  <si>
    <t>C34</t>
  </si>
  <si>
    <t>永田</t>
  </si>
  <si>
    <t>寛教</t>
  </si>
  <si>
    <t>C35</t>
  </si>
  <si>
    <t>C36</t>
  </si>
  <si>
    <t>鉄川</t>
  </si>
  <si>
    <t>聡志</t>
  </si>
  <si>
    <t>C37</t>
  </si>
  <si>
    <t>C38</t>
  </si>
  <si>
    <t>C39</t>
  </si>
  <si>
    <t>高橋</t>
  </si>
  <si>
    <t>雄祐</t>
  </si>
  <si>
    <t>C40</t>
  </si>
  <si>
    <t>吉本</t>
  </si>
  <si>
    <t>泰二</t>
  </si>
  <si>
    <t>C41</t>
  </si>
  <si>
    <t>C42</t>
  </si>
  <si>
    <t>宮道</t>
  </si>
  <si>
    <t>祐介</t>
  </si>
  <si>
    <t>C43</t>
  </si>
  <si>
    <t>曽我</t>
  </si>
  <si>
    <t>卓矢</t>
  </si>
  <si>
    <t>C45</t>
  </si>
  <si>
    <t>C46</t>
  </si>
  <si>
    <t>本間</t>
  </si>
  <si>
    <t>靖教</t>
  </si>
  <si>
    <t>C47</t>
  </si>
  <si>
    <t>正行</t>
  </si>
  <si>
    <t>C48</t>
  </si>
  <si>
    <t>智加</t>
  </si>
  <si>
    <t>C50</t>
  </si>
  <si>
    <t>崇博</t>
  </si>
  <si>
    <t>　彰</t>
  </si>
  <si>
    <t>辻井</t>
  </si>
  <si>
    <t>貴大</t>
  </si>
  <si>
    <t>理和</t>
  </si>
  <si>
    <t>寺岡</t>
  </si>
  <si>
    <t>淳平</t>
  </si>
  <si>
    <t>牛尾</t>
  </si>
  <si>
    <t>紳之介</t>
  </si>
  <si>
    <t>石田</t>
  </si>
  <si>
    <t>浅田</t>
  </si>
  <si>
    <t>亜祐子</t>
  </si>
  <si>
    <t>大島</t>
  </si>
  <si>
    <t>巧也</t>
  </si>
  <si>
    <t>土肥</t>
  </si>
  <si>
    <t>将博</t>
  </si>
  <si>
    <t>鈴木</t>
  </si>
  <si>
    <t>英夫</t>
  </si>
  <si>
    <t>長谷出</t>
  </si>
  <si>
    <t xml:space="preserve">山崎 </t>
  </si>
  <si>
    <t>善弘</t>
  </si>
  <si>
    <t>三代</t>
  </si>
  <si>
    <t>康成</t>
  </si>
  <si>
    <t>水本</t>
  </si>
  <si>
    <t>淳史</t>
  </si>
  <si>
    <t>森本</t>
  </si>
  <si>
    <t>進太郎</t>
  </si>
  <si>
    <t>吉岡</t>
  </si>
  <si>
    <t>岩崎</t>
  </si>
  <si>
    <t>順子</t>
  </si>
  <si>
    <t>筒井</t>
  </si>
  <si>
    <t>布藤</t>
  </si>
  <si>
    <t>江実子</t>
  </si>
  <si>
    <t>廣部</t>
  </si>
  <si>
    <t>節恵</t>
  </si>
  <si>
    <t>松井</t>
  </si>
  <si>
    <t>美和子</t>
  </si>
  <si>
    <t>梨絵</t>
  </si>
  <si>
    <t>由美子</t>
  </si>
  <si>
    <t>祐子</t>
  </si>
  <si>
    <t>京子</t>
  </si>
  <si>
    <t>石橋</t>
  </si>
  <si>
    <t>和基</t>
  </si>
  <si>
    <t>梅本</t>
  </si>
  <si>
    <t>彬充</t>
  </si>
  <si>
    <t>浦崎</t>
  </si>
  <si>
    <t>康平</t>
  </si>
  <si>
    <t>高島市</t>
  </si>
  <si>
    <t>鍵谷</t>
  </si>
  <si>
    <t>浩太</t>
  </si>
  <si>
    <t>照幸</t>
  </si>
  <si>
    <t>北村　</t>
  </si>
  <si>
    <t>健</t>
  </si>
  <si>
    <t>東近江市</t>
  </si>
  <si>
    <t>英樹</t>
  </si>
  <si>
    <t>鶴田</t>
  </si>
  <si>
    <t>大地</t>
  </si>
  <si>
    <t>中澤</t>
  </si>
  <si>
    <t>拓馬</t>
  </si>
  <si>
    <t>羽月　</t>
  </si>
  <si>
    <t>秀</t>
  </si>
  <si>
    <t>林　</t>
  </si>
  <si>
    <t>和生</t>
  </si>
  <si>
    <t>飛鷹</t>
  </si>
  <si>
    <t>強志</t>
  </si>
  <si>
    <t>俊輔</t>
  </si>
  <si>
    <t>浜田</t>
  </si>
  <si>
    <t>湖南市</t>
  </si>
  <si>
    <t>仁史</t>
  </si>
  <si>
    <t>草津市</t>
  </si>
  <si>
    <t>三崎</t>
  </si>
  <si>
    <t>真依</t>
  </si>
  <si>
    <t>野洲市</t>
  </si>
  <si>
    <t>栗東市</t>
  </si>
  <si>
    <t>福島</t>
  </si>
  <si>
    <t>麻公</t>
  </si>
  <si>
    <t>山本</t>
  </si>
  <si>
    <t>K01</t>
  </si>
  <si>
    <t>Kテニス</t>
  </si>
  <si>
    <t>Ｋテニスカレッジ</t>
  </si>
  <si>
    <t>小笠原</t>
  </si>
  <si>
    <t>光雄</t>
  </si>
  <si>
    <t>川並</t>
  </si>
  <si>
    <t>和之</t>
  </si>
  <si>
    <t>菊居</t>
  </si>
  <si>
    <t>龍之介</t>
  </si>
  <si>
    <t>木村</t>
  </si>
  <si>
    <t>　治</t>
  </si>
  <si>
    <t>真嘉</t>
  </si>
  <si>
    <t>永里</t>
  </si>
  <si>
    <t>裕次</t>
  </si>
  <si>
    <t>喜彦</t>
  </si>
  <si>
    <t>宮嶋</t>
  </si>
  <si>
    <t>利行</t>
  </si>
  <si>
    <t>山口</t>
  </si>
  <si>
    <t>直彦</t>
  </si>
  <si>
    <t>真彦</t>
  </si>
  <si>
    <t>石原</t>
  </si>
  <si>
    <t>はる美</t>
  </si>
  <si>
    <t>容子</t>
  </si>
  <si>
    <t>梶木</t>
  </si>
  <si>
    <t>和子</t>
  </si>
  <si>
    <t>和枝</t>
  </si>
  <si>
    <t>永松</t>
  </si>
  <si>
    <t>福永</t>
  </si>
  <si>
    <t>裕美</t>
  </si>
  <si>
    <t>東近江市</t>
  </si>
  <si>
    <t>近江八幡市</t>
  </si>
  <si>
    <t>草津市</t>
  </si>
  <si>
    <t>犬上郡</t>
  </si>
  <si>
    <t>野洲市</t>
  </si>
  <si>
    <t>土田</t>
  </si>
  <si>
    <t>典人</t>
  </si>
  <si>
    <t>辰巳</t>
  </si>
  <si>
    <t>甲賀市</t>
  </si>
  <si>
    <t>愛知郡</t>
  </si>
  <si>
    <t>近江八幡市</t>
  </si>
  <si>
    <t>哲也</t>
  </si>
  <si>
    <t>和彦</t>
  </si>
  <si>
    <t>竜王町</t>
  </si>
  <si>
    <t>長谷川</t>
  </si>
  <si>
    <t>和代</t>
  </si>
  <si>
    <t>井内</t>
  </si>
  <si>
    <t>一博</t>
  </si>
  <si>
    <t>愛知郡</t>
  </si>
  <si>
    <t>竹下</t>
  </si>
  <si>
    <t>英伸</t>
  </si>
  <si>
    <t>池上</t>
  </si>
  <si>
    <t>浩幸</t>
  </si>
  <si>
    <t>京都市</t>
  </si>
  <si>
    <t>奥内</t>
  </si>
  <si>
    <t>片岡</t>
  </si>
  <si>
    <t>一寿</t>
  </si>
  <si>
    <t xml:space="preserve">片岡  </t>
  </si>
  <si>
    <t>大</t>
  </si>
  <si>
    <t>竹田</t>
  </si>
  <si>
    <t>圭佑</t>
  </si>
  <si>
    <t>山田</t>
  </si>
  <si>
    <t>智史</t>
  </si>
  <si>
    <t>昌紀</t>
  </si>
  <si>
    <t>吉村</t>
  </si>
  <si>
    <t>今井</t>
  </si>
  <si>
    <t>川崎</t>
  </si>
  <si>
    <t>悦子</t>
  </si>
  <si>
    <t>古株</t>
  </si>
  <si>
    <t>直子</t>
  </si>
  <si>
    <t>矢野</t>
  </si>
  <si>
    <t>彦根市</t>
  </si>
  <si>
    <t>登録メンバー</t>
  </si>
  <si>
    <t>登録Ｎｏ</t>
  </si>
  <si>
    <t>氏名</t>
  </si>
  <si>
    <t>クラブ名</t>
  </si>
  <si>
    <t>協会員</t>
  </si>
  <si>
    <t>非協会員</t>
  </si>
  <si>
    <t>学生</t>
  </si>
  <si>
    <t>金額</t>
  </si>
  <si>
    <t>数行</t>
  </si>
  <si>
    <t>梅田</t>
  </si>
  <si>
    <t>岡本</t>
  </si>
  <si>
    <t>小倉</t>
  </si>
  <si>
    <t>俊郎</t>
  </si>
  <si>
    <t>陽子</t>
  </si>
  <si>
    <t>貴子</t>
  </si>
  <si>
    <t>安久</t>
  </si>
  <si>
    <t>智之</t>
  </si>
  <si>
    <t>聡</t>
  </si>
  <si>
    <t>岡川</t>
  </si>
  <si>
    <t>謙二</t>
  </si>
  <si>
    <t>河野</t>
  </si>
  <si>
    <t>児玉</t>
  </si>
  <si>
    <t>雅弘</t>
  </si>
  <si>
    <t>杉山</t>
  </si>
  <si>
    <t>邦夫</t>
  </si>
  <si>
    <t>杉本</t>
  </si>
  <si>
    <t>龍平</t>
  </si>
  <si>
    <t>川上</t>
  </si>
  <si>
    <t>英二</t>
  </si>
  <si>
    <t>泉谷</t>
  </si>
  <si>
    <t>純也</t>
  </si>
  <si>
    <t>浅田</t>
  </si>
  <si>
    <t>隆昭</t>
  </si>
  <si>
    <t>前田</t>
  </si>
  <si>
    <t>雅人</t>
  </si>
  <si>
    <t>大脇</t>
  </si>
  <si>
    <t>和世</t>
  </si>
  <si>
    <t>冨田</t>
  </si>
  <si>
    <t>哲弥</t>
  </si>
  <si>
    <t>並河</t>
  </si>
  <si>
    <t>智也</t>
  </si>
  <si>
    <t>晶子</t>
  </si>
  <si>
    <t>森田</t>
  </si>
  <si>
    <t>恵美</t>
  </si>
  <si>
    <t>西田</t>
  </si>
  <si>
    <t>西澤</t>
  </si>
  <si>
    <t>友紀</t>
  </si>
  <si>
    <t>美弥子</t>
  </si>
  <si>
    <t>速水</t>
  </si>
  <si>
    <t>直美</t>
  </si>
  <si>
    <t>多田</t>
  </si>
  <si>
    <t>麻実</t>
  </si>
  <si>
    <t>中村</t>
  </si>
  <si>
    <t>純子</t>
  </si>
  <si>
    <t>田中</t>
  </si>
  <si>
    <t>堀田</t>
  </si>
  <si>
    <t>明子</t>
  </si>
  <si>
    <t>山崎</t>
  </si>
  <si>
    <t>淳子</t>
  </si>
  <si>
    <t>馬場</t>
  </si>
  <si>
    <t>B03</t>
  </si>
  <si>
    <t>B04</t>
  </si>
  <si>
    <t>B05</t>
  </si>
  <si>
    <t>B06</t>
  </si>
  <si>
    <t>B07</t>
  </si>
  <si>
    <t>B08</t>
  </si>
  <si>
    <t>B09</t>
  </si>
  <si>
    <t>B10</t>
  </si>
  <si>
    <t>B11</t>
  </si>
  <si>
    <t>B12</t>
  </si>
  <si>
    <t>B13</t>
  </si>
  <si>
    <t>B14</t>
  </si>
  <si>
    <t>B15</t>
  </si>
  <si>
    <t>B16</t>
  </si>
  <si>
    <t>B17</t>
  </si>
  <si>
    <t>B18</t>
  </si>
  <si>
    <t>B19</t>
  </si>
  <si>
    <t>B20</t>
  </si>
  <si>
    <t>B21</t>
  </si>
  <si>
    <t>B22</t>
  </si>
  <si>
    <t>B23</t>
  </si>
  <si>
    <t>B24</t>
  </si>
  <si>
    <t>B25</t>
  </si>
  <si>
    <t>B26</t>
  </si>
  <si>
    <t>B27</t>
  </si>
  <si>
    <t>B28</t>
  </si>
  <si>
    <t>K02</t>
  </si>
  <si>
    <t>K03</t>
  </si>
  <si>
    <t>K04</t>
  </si>
  <si>
    <t>K05</t>
  </si>
  <si>
    <t>K06</t>
  </si>
  <si>
    <t>K07</t>
  </si>
  <si>
    <t>K08</t>
  </si>
  <si>
    <t>K09</t>
  </si>
  <si>
    <t>K10</t>
  </si>
  <si>
    <t>K11</t>
  </si>
  <si>
    <t>K12</t>
  </si>
  <si>
    <t>K13</t>
  </si>
  <si>
    <t>K14</t>
  </si>
  <si>
    <t>K15</t>
  </si>
  <si>
    <t>K16</t>
  </si>
  <si>
    <t>K17</t>
  </si>
  <si>
    <t>K18</t>
  </si>
  <si>
    <t>K19</t>
  </si>
  <si>
    <t>K20</t>
  </si>
  <si>
    <t>K21</t>
  </si>
  <si>
    <t>K22</t>
  </si>
  <si>
    <t>K23</t>
  </si>
  <si>
    <t>K24</t>
  </si>
  <si>
    <t>K25</t>
  </si>
  <si>
    <t>K26</t>
  </si>
  <si>
    <t>K27</t>
  </si>
  <si>
    <t>K28</t>
  </si>
  <si>
    <t>K29</t>
  </si>
  <si>
    <t>K30</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</si>
  <si>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</si>
  <si>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</si>
  <si>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</si>
  <si>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</si>
  <si>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</si>
  <si>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</si>
  <si>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</si>
  <si>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</si>
  <si>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</si>
  <si>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</si>
  <si>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</si>
  <si>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</si>
  <si>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</si>
  <si>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</si>
  <si>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</si>
  <si>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</si>
  <si>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</si>
  <si>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</si>
  <si>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</si>
  <si>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</si>
  <si>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</si>
  <si>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</si>
  <si>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</si>
  <si>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</si>
  <si>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</si>
  <si>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</si>
  <si>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</si>
  <si>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</si>
  <si>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</si>
  <si>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</si>
  <si>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</si>
  <si>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</si>
  <si>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うさかめ</t>
  </si>
  <si>
    <t>栗東市</t>
  </si>
  <si>
    <t>宇治市</t>
  </si>
  <si>
    <t>俊二</t>
  </si>
  <si>
    <t>奥村</t>
  </si>
  <si>
    <t>隆広</t>
  </si>
  <si>
    <t>井上</t>
  </si>
  <si>
    <t>聖哉</t>
  </si>
  <si>
    <t>河内</t>
  </si>
  <si>
    <t>滋人</t>
  </si>
  <si>
    <t>遠藤</t>
  </si>
  <si>
    <t>深尾</t>
  </si>
  <si>
    <t>純子</t>
  </si>
  <si>
    <t>男</t>
  </si>
  <si>
    <t>女</t>
  </si>
  <si>
    <t>第2回</t>
  </si>
  <si>
    <t>羽田　昭夫・原内　敏夫
（ＪＡＣＫ・一般）</t>
  </si>
  <si>
    <t>80歳ダブルス</t>
  </si>
  <si>
    <t>川上・稲泉</t>
  </si>
  <si>
    <t>高瀬・水本</t>
  </si>
  <si>
    <t>坂口・梅田　</t>
  </si>
  <si>
    <t>（村田製作所）</t>
  </si>
  <si>
    <r>
      <t>（</t>
    </r>
    <r>
      <rPr>
        <sz val="8"/>
        <rFont val="Century"/>
        <family val="1"/>
      </rPr>
      <t>Pin</t>
    </r>
    <r>
      <rPr>
        <sz val="8"/>
        <rFont val="Lr"/>
        <family val="1"/>
      </rPr>
      <t>　</t>
    </r>
    <r>
      <rPr>
        <sz val="8"/>
        <rFont val="Century"/>
        <family val="1"/>
      </rPr>
      <t>TC</t>
    </r>
    <r>
      <rPr>
        <sz val="8"/>
        <rFont val="Lr"/>
        <family val="1"/>
      </rPr>
      <t>）</t>
    </r>
  </si>
  <si>
    <r>
      <t>（</t>
    </r>
    <r>
      <rPr>
        <sz val="8"/>
        <rFont val="Century"/>
        <family val="1"/>
      </rPr>
      <t>Dragon</t>
    </r>
    <r>
      <rPr>
        <sz val="8"/>
        <rFont val="Lr"/>
        <family val="1"/>
      </rPr>
      <t>　</t>
    </r>
    <r>
      <rPr>
        <sz val="8"/>
        <rFont val="Century"/>
        <family val="1"/>
      </rPr>
      <t>one</t>
    </r>
    <r>
      <rPr>
        <sz val="8"/>
        <rFont val="Lr"/>
        <family val="1"/>
      </rPr>
      <t>）</t>
    </r>
  </si>
  <si>
    <t>100歳ダブルス</t>
  </si>
  <si>
    <t>　田中・川並　</t>
  </si>
  <si>
    <t>坪田・梶木</t>
  </si>
  <si>
    <t>関・片岡</t>
  </si>
  <si>
    <t>（Ｋﾃﾆｽ）</t>
  </si>
  <si>
    <r>
      <t>（</t>
    </r>
    <r>
      <rPr>
        <sz val="8"/>
        <rFont val="Century"/>
        <family val="1"/>
      </rPr>
      <t>K</t>
    </r>
    <r>
      <rPr>
        <sz val="8"/>
        <rFont val="Lr"/>
        <family val="1"/>
      </rPr>
      <t>テニス）</t>
    </r>
  </si>
  <si>
    <t>（ﾋﾟｰｽ・京ｾﾗ）</t>
  </si>
  <si>
    <t>120歳ダブルス</t>
  </si>
  <si>
    <t>北村・北村</t>
  </si>
  <si>
    <t>中村・佐竹</t>
  </si>
  <si>
    <t>伊吹・吉岡</t>
  </si>
  <si>
    <t>（個人・ﾘﾗｯｸﾏ）</t>
  </si>
  <si>
    <t>（ﾌﾚﾝｽﾞ）</t>
  </si>
  <si>
    <r>
      <t>（</t>
    </r>
    <r>
      <rPr>
        <sz val="8"/>
        <rFont val="Century"/>
        <family val="1"/>
      </rPr>
      <t>Dragon</t>
    </r>
    <r>
      <rPr>
        <sz val="8"/>
        <rFont val="Lr"/>
        <family val="1"/>
      </rPr>
      <t>　</t>
    </r>
    <r>
      <rPr>
        <sz val="8"/>
        <rFont val="Century"/>
        <family val="1"/>
      </rPr>
      <t>one</t>
    </r>
    <r>
      <rPr>
        <sz val="8"/>
        <rFont val="Lr"/>
        <family val="1"/>
      </rPr>
      <t>・ピース）</t>
    </r>
  </si>
  <si>
    <r>
      <t>（Dragon　one</t>
    </r>
    <r>
      <rPr>
        <sz val="8"/>
        <rFont val="Lr"/>
        <family val="1"/>
      </rPr>
      <t>）</t>
    </r>
  </si>
  <si>
    <t>（Dragon　one）</t>
  </si>
  <si>
    <t>（ﾌﾚﾝｽﾞ・Ｋﾃﾆｽ）</t>
  </si>
  <si>
    <t>（湖東プラチナ）</t>
  </si>
  <si>
    <t>（ぼんズ）</t>
  </si>
  <si>
    <t>（うさかめ）</t>
  </si>
  <si>
    <t>（Doragon one）</t>
  </si>
  <si>
    <r>
      <t>（うさかめ</t>
    </r>
    <r>
      <rPr>
        <sz val="8"/>
        <rFont val="Lr"/>
        <family val="1"/>
      </rPr>
      <t>）</t>
    </r>
  </si>
  <si>
    <t>（あげぽん）</t>
  </si>
  <si>
    <t>（湖東プラチナ）</t>
  </si>
  <si>
    <t>（ぼんズ）</t>
  </si>
  <si>
    <t>主　　催  ： 東近江市テニス協会</t>
  </si>
  <si>
    <t>担当クラブ：うさかめ（うさぎとかめの集い）</t>
  </si>
  <si>
    <t>※小雨決行　</t>
  </si>
  <si>
    <t>[注意事項]</t>
  </si>
  <si>
    <t>1、</t>
  </si>
  <si>
    <t>試合審判は、セルフジャッジ。</t>
  </si>
  <si>
    <t>２、</t>
  </si>
  <si>
    <t>試合球は、ダンロップフォート。</t>
  </si>
  <si>
    <t>3、</t>
  </si>
  <si>
    <t>試合前の練習は、各自サーブ４球厳守。スムーズな試合運営に、ご協力ください。</t>
  </si>
  <si>
    <t>4、</t>
  </si>
  <si>
    <t>試合中の事故に関して東近江市テニス協会は一切責任を負いません。</t>
  </si>
  <si>
    <t>5、</t>
  </si>
  <si>
    <t>コートチェンジは９０秒以内に行う。フットフォルトは許されません。試合中の怪我、</t>
  </si>
  <si>
    <t>けいれん等で９０秒以上試合を中断した場合、プレイヤーは失格になります。</t>
  </si>
  <si>
    <t>6、</t>
  </si>
  <si>
    <t>試合会場に持ち込んだごみは、各自持ち帰るようお願いします。</t>
  </si>
  <si>
    <t>７、</t>
  </si>
  <si>
    <t>前の試合終了後（握手した時点から）5分以内にコートに入らないとトスの敗者に</t>
  </si>
  <si>
    <t>なり、サーブ練習が無しになります。10分以内に入らないと上記プラス1ゲーム</t>
  </si>
  <si>
    <t>失い、15分以内に入らないと失格になりますので、注意してください。</t>
  </si>
  <si>
    <t>[参加資格]</t>
  </si>
  <si>
    <t>オープン</t>
  </si>
  <si>
    <t>[試合方法]</t>
  </si>
  <si>
    <t>１セットマッチ６－６タイブレークノーアドバンテージスコアリング</t>
  </si>
  <si>
    <t>※参加人数によって、変更になる場合があります。</t>
  </si>
  <si>
    <t>[エントリー代]</t>
  </si>
  <si>
    <t>※当日払いプラス５００円</t>
  </si>
  <si>
    <t>[申し込み期日]</t>
  </si>
  <si>
    <t>[ドロー会議]</t>
  </si>
  <si>
    <t>[申し込み方法]</t>
  </si>
  <si>
    <t>各協会登録クラブ代表者が申込書に記入し、ドロー会議にエント</t>
  </si>
  <si>
    <t>リー代を添えて持参してください。（クラブごとにまとめて、エントリー）</t>
  </si>
  <si>
    <t>[お問い合わせ]</t>
  </si>
  <si>
    <t>片岡一寿　　090-3038-3139</t>
  </si>
  <si>
    <t>　　　　　　村田八日市テニスコート　　　　　砂入り人工芝　　　２面</t>
  </si>
  <si>
    <t>　　　　　（種目はペアの年齢を足した合計です。女性は自分の年齢に20歳加える）</t>
  </si>
  <si>
    <t>Eメール　　　ptkq67180@yahoo.co.jp</t>
  </si>
  <si>
    <t>守山市</t>
  </si>
  <si>
    <t>日野市</t>
  </si>
  <si>
    <t>ぼんズ</t>
  </si>
  <si>
    <t>ＮＥＷ ＭＩＸ大会歴代成績</t>
  </si>
  <si>
    <t>大会</t>
  </si>
  <si>
    <t>開催日</t>
  </si>
  <si>
    <t>種目</t>
  </si>
  <si>
    <t>優勝</t>
  </si>
  <si>
    <t>２位</t>
  </si>
  <si>
    <t>３位</t>
  </si>
  <si>
    <t>第１回</t>
  </si>
  <si>
    <t>高瀬　英彦・稲泉　聡
（Kテニス・村田製作所）</t>
  </si>
  <si>
    <t>川並　和之・田中　和枝
（Ｋテニス）</t>
  </si>
  <si>
    <t>岡田　孝夫・吉岡　京子
（Ｋテニス）</t>
  </si>
  <si>
    <t>中村　裕治・中村　晃代
（一　般）</t>
  </si>
  <si>
    <t>野口　正和・福永　裕美
（Ｋテニス）</t>
  </si>
  <si>
    <t>鷹野　泰・片岡　春巳
（ＪＡＣＫ・京セラ）</t>
  </si>
  <si>
    <t>西村　國太郎・伊崎　明
（ＪＡＣＫ）</t>
  </si>
  <si>
    <t>川上　英二・水本　淳史
（村田製作所・Pin　TC）</t>
  </si>
  <si>
    <t>川並　和之・児玉　
（Ｋﾃﾆｽ）</t>
  </si>
  <si>
    <t>140歳ダブルス</t>
  </si>
  <si>
    <t>第３回</t>
  </si>
  <si>
    <t>第４回</t>
  </si>
  <si>
    <t>第５回</t>
  </si>
  <si>
    <t>第６回</t>
  </si>
  <si>
    <t>山本・亀井</t>
  </si>
  <si>
    <t>坂口・清水　</t>
  </si>
  <si>
    <t>潤井・西野</t>
  </si>
  <si>
    <t>大倉・潤井</t>
  </si>
  <si>
    <t>皆川・大林</t>
  </si>
  <si>
    <t>浅野・石原</t>
  </si>
  <si>
    <t>高田・羽田</t>
  </si>
  <si>
    <t>佐竹・中村</t>
  </si>
  <si>
    <t>吉岡・酒井</t>
  </si>
  <si>
    <t>藤居・水谷</t>
  </si>
  <si>
    <t>第７回</t>
  </si>
  <si>
    <t>坂口・田中</t>
  </si>
  <si>
    <t>中塚・池上　</t>
  </si>
  <si>
    <t>坪田・石原　</t>
  </si>
  <si>
    <t>土肥・鈴木</t>
  </si>
  <si>
    <t>宮嶋・永松</t>
  </si>
  <si>
    <t>杉山・梶木</t>
  </si>
  <si>
    <t>鈴木・川端　</t>
  </si>
  <si>
    <t>（村田八日市・Ｋﾃﾆｽ）</t>
  </si>
  <si>
    <t>羽田・堀部</t>
  </si>
  <si>
    <t>大林・今井</t>
  </si>
  <si>
    <t>高田・前田</t>
  </si>
  <si>
    <t>第8回</t>
  </si>
  <si>
    <t>清水・北村</t>
  </si>
  <si>
    <t>坂口・佐藤　</t>
  </si>
  <si>
    <t>（Ｄ－1・グリフィンズ）</t>
  </si>
  <si>
    <t>田中・川並　</t>
  </si>
  <si>
    <t>福永・小澤</t>
  </si>
  <si>
    <t>石原・浅野</t>
  </si>
  <si>
    <t>永松・宮嶋</t>
  </si>
  <si>
    <t>杉山・片岡　</t>
  </si>
  <si>
    <t>（村田八日市・京セラ）</t>
  </si>
  <si>
    <r>
      <t xml:space="preserve">川上　英二・川端　一彦
</t>
    </r>
    <r>
      <rPr>
        <sz val="7"/>
        <rFont val="Lr oSVbN"/>
        <family val="3"/>
      </rPr>
      <t>（村田製作所・個人登録）</t>
    </r>
  </si>
  <si>
    <r>
      <rPr>
        <sz val="9"/>
        <rFont val="Lr oSVbN"/>
        <family val="3"/>
      </rPr>
      <t>湯本・柴谷</t>
    </r>
    <r>
      <rPr>
        <sz val="8"/>
        <rFont val="Lr oSVbN"/>
        <family val="3"/>
      </rPr>
      <t xml:space="preserve">
（京セラ）</t>
    </r>
  </si>
  <si>
    <r>
      <rPr>
        <sz val="9"/>
        <rFont val="Lr oSVbN"/>
        <family val="3"/>
      </rPr>
      <t>萬宮・村井</t>
    </r>
    <r>
      <rPr>
        <sz val="8"/>
        <rFont val="Lr oSVbN"/>
        <family val="3"/>
      </rPr>
      <t xml:space="preserve">
（Ｐｉｎ）</t>
    </r>
  </si>
  <si>
    <r>
      <rPr>
        <sz val="9"/>
        <rFont val="Lr oSVbN"/>
        <family val="3"/>
      </rPr>
      <t>宮村・溝川</t>
    </r>
    <r>
      <rPr>
        <sz val="8"/>
        <rFont val="Lr oSVbN"/>
        <family val="3"/>
      </rPr>
      <t xml:space="preserve">
（Ｋﾃﾆｽ）</t>
    </r>
  </si>
  <si>
    <r>
      <rPr>
        <sz val="9"/>
        <rFont val="Lr oSVbN"/>
        <family val="3"/>
      </rPr>
      <t>永沼・片岡</t>
    </r>
    <r>
      <rPr>
        <sz val="8"/>
        <rFont val="Lr oSVbN"/>
        <family val="3"/>
      </rPr>
      <t xml:space="preserve">
（Jack）</t>
    </r>
  </si>
  <si>
    <r>
      <rPr>
        <sz val="9"/>
        <rFont val="Lr oSVbN"/>
        <family val="3"/>
      </rPr>
      <t>稲毛・堀江</t>
    </r>
    <r>
      <rPr>
        <sz val="8"/>
        <rFont val="Lr oSVbN"/>
        <family val="3"/>
      </rPr>
      <t xml:space="preserve">
（一般）</t>
    </r>
  </si>
  <si>
    <r>
      <rPr>
        <sz val="9"/>
        <rFont val="Lr oSVbN"/>
        <family val="3"/>
      </rPr>
      <t>石原・村田</t>
    </r>
    <r>
      <rPr>
        <sz val="8"/>
        <rFont val="Lr oSVbN"/>
        <family val="3"/>
      </rPr>
      <t xml:space="preserve">
（Ｋﾃﾆｽ）</t>
    </r>
  </si>
  <si>
    <r>
      <t xml:space="preserve">田浦・宇野
</t>
    </r>
    <r>
      <rPr>
        <sz val="8"/>
        <rFont val="Lr oSVbN"/>
        <family val="3"/>
      </rPr>
      <t>（一　般）</t>
    </r>
  </si>
  <si>
    <r>
      <t xml:space="preserve">達川・福永
</t>
    </r>
    <r>
      <rPr>
        <sz val="8"/>
        <rFont val="Lr oSVbN"/>
        <family val="3"/>
      </rPr>
      <t>（Ｋﾃﾆｽ）</t>
    </r>
  </si>
  <si>
    <r>
      <t xml:space="preserve">稲泉・川上　
</t>
    </r>
    <r>
      <rPr>
        <sz val="8"/>
        <rFont val="Lr oSVbN"/>
        <family val="3"/>
      </rPr>
      <t>（村田製作所）</t>
    </r>
  </si>
  <si>
    <r>
      <t xml:space="preserve">田中・川並　
</t>
    </r>
    <r>
      <rPr>
        <sz val="8"/>
        <rFont val="Lr oSVbN"/>
        <family val="3"/>
      </rPr>
      <t>（Ｋﾃﾆｽ）</t>
    </r>
  </si>
  <si>
    <r>
      <t xml:space="preserve">坂口・梅田　
</t>
    </r>
    <r>
      <rPr>
        <sz val="8"/>
        <rFont val="Lr oSVbN"/>
        <family val="3"/>
      </rPr>
      <t>（個人登録・一般）</t>
    </r>
  </si>
  <si>
    <r>
      <t xml:space="preserve">清水・高瀬
</t>
    </r>
    <r>
      <rPr>
        <sz val="8"/>
        <rFont val="Lr oSVbN"/>
        <family val="3"/>
      </rPr>
      <t>（Ｐｉｎ・個人登録）</t>
    </r>
  </si>
  <si>
    <r>
      <t xml:space="preserve">羽田・原内
</t>
    </r>
    <r>
      <rPr>
        <sz val="8"/>
        <rFont val="Lr oSVbN"/>
        <family val="3"/>
      </rPr>
      <t>（ＪＡＣＫ・一般）</t>
    </r>
  </si>
  <si>
    <r>
      <t xml:space="preserve">杉山・片岡
</t>
    </r>
    <r>
      <rPr>
        <sz val="8"/>
        <rFont val="Lr oSVbN"/>
        <family val="3"/>
      </rPr>
      <t>（村田製作所・京セラ）</t>
    </r>
  </si>
  <si>
    <r>
      <t xml:space="preserve">関塚・関塚
</t>
    </r>
    <r>
      <rPr>
        <sz val="8"/>
        <rFont val="Lr oSVbN"/>
        <family val="3"/>
      </rPr>
      <t>（プラチナ）</t>
    </r>
  </si>
  <si>
    <r>
      <t xml:space="preserve">田浦・宇野
</t>
    </r>
    <r>
      <rPr>
        <sz val="8"/>
        <rFont val="Lr oSVbN"/>
        <family val="3"/>
      </rPr>
      <t>（個人登録）</t>
    </r>
  </si>
  <si>
    <r>
      <t xml:space="preserve">福永・西里　
</t>
    </r>
    <r>
      <rPr>
        <sz val="8"/>
        <rFont val="Lr oSVbN"/>
        <family val="3"/>
      </rPr>
      <t>（Ｋテニスカレッジ）</t>
    </r>
  </si>
  <si>
    <r>
      <t xml:space="preserve">川上・岡川　
</t>
    </r>
    <r>
      <rPr>
        <sz val="8"/>
        <rFont val="Lr oSVbN"/>
        <family val="3"/>
      </rPr>
      <t>（村田製作所）</t>
    </r>
  </si>
  <si>
    <r>
      <t xml:space="preserve">坪田・石原
</t>
    </r>
    <r>
      <rPr>
        <sz val="8"/>
        <rFont val="Lr oSVbN"/>
        <family val="3"/>
      </rPr>
      <t>（Ｋﾃﾆｽ）</t>
    </r>
  </si>
  <si>
    <r>
      <t xml:space="preserve">村地・福永　
</t>
    </r>
    <r>
      <rPr>
        <sz val="8"/>
        <rFont val="Lr oSVbN"/>
        <family val="3"/>
      </rPr>
      <t>（Ｋテニス）</t>
    </r>
  </si>
  <si>
    <r>
      <t xml:space="preserve">川並・田中
</t>
    </r>
    <r>
      <rPr>
        <sz val="8"/>
        <rFont val="Lr oSVbN"/>
        <family val="3"/>
      </rPr>
      <t>（Ｋテニス）</t>
    </r>
  </si>
  <si>
    <r>
      <t xml:space="preserve">原内・羽田
</t>
    </r>
    <r>
      <rPr>
        <sz val="8"/>
        <rFont val="Lr oSVbN"/>
        <family val="3"/>
      </rPr>
      <t>（湖東プラチナ）</t>
    </r>
  </si>
  <si>
    <r>
      <t xml:space="preserve">堤内・堤内
</t>
    </r>
    <r>
      <rPr>
        <sz val="8"/>
        <rFont val="Lr oSVbN"/>
        <family val="3"/>
      </rPr>
      <t>（湖東プラチナ）</t>
    </r>
  </si>
  <si>
    <r>
      <t xml:space="preserve">高田・安田　
</t>
    </r>
    <r>
      <rPr>
        <sz val="8"/>
        <rFont val="Lr oSVbN"/>
        <family val="3"/>
      </rPr>
      <t>（湖東プラチナ）</t>
    </r>
  </si>
  <si>
    <r>
      <t xml:space="preserve">鈴木・川端　
</t>
    </r>
    <r>
      <rPr>
        <sz val="8"/>
        <rFont val="Lr oSVbN"/>
        <family val="3"/>
      </rPr>
      <t>（ぽんぽこ）</t>
    </r>
  </si>
  <si>
    <r>
      <t xml:space="preserve">平野・大林　
</t>
    </r>
    <r>
      <rPr>
        <sz val="8"/>
        <rFont val="Lr oSVbN"/>
        <family val="3"/>
      </rPr>
      <t>（Ｂａｍｂｉ）</t>
    </r>
  </si>
  <si>
    <r>
      <t>田中・前田</t>
    </r>
    <r>
      <rPr>
        <sz val="8"/>
        <rFont val="Lr oSVbN"/>
        <family val="3"/>
      </rPr>
      <t xml:space="preserve">
（湖東プラチナ）</t>
    </r>
  </si>
  <si>
    <r>
      <t xml:space="preserve">北村・佐竹　
</t>
    </r>
    <r>
      <rPr>
        <sz val="8"/>
        <rFont val="Lr oSVbN"/>
        <family val="3"/>
      </rPr>
      <t>（一般・ふれんず）</t>
    </r>
  </si>
  <si>
    <r>
      <rPr>
        <sz val="8"/>
        <rFont val="Lr"/>
        <family val="1"/>
      </rPr>
      <t>（一般・</t>
    </r>
    <r>
      <rPr>
        <sz val="8"/>
        <rFont val="Century"/>
        <family val="1"/>
      </rPr>
      <t>Pin</t>
    </r>
    <r>
      <rPr>
        <sz val="8"/>
        <rFont val="Lr"/>
        <family val="1"/>
      </rPr>
      <t>　</t>
    </r>
    <r>
      <rPr>
        <sz val="8"/>
        <rFont val="Century"/>
        <family val="1"/>
      </rPr>
      <t>TC</t>
    </r>
    <r>
      <rPr>
        <sz val="8"/>
        <rFont val="Lr"/>
        <family val="1"/>
      </rPr>
      <t>）</t>
    </r>
  </si>
  <si>
    <t>第9回</t>
  </si>
  <si>
    <t>石井・山本</t>
  </si>
  <si>
    <t>稲場・秦泉寺</t>
  </si>
  <si>
    <t>岡・福島</t>
  </si>
  <si>
    <t>（うさかめ）</t>
  </si>
  <si>
    <t>（グリフィンズ・一般）</t>
  </si>
  <si>
    <t>（グリフィンズ）</t>
  </si>
  <si>
    <t>池端・土肥</t>
  </si>
  <si>
    <t>小菅・川崎</t>
  </si>
  <si>
    <t>森本・松井</t>
  </si>
  <si>
    <t>（ぼんズ・フレンズ）</t>
  </si>
  <si>
    <t>（ぼんズ・うさかめ）</t>
  </si>
  <si>
    <t>（フレンズ）</t>
  </si>
  <si>
    <t>川並・田中
（Ｋテニス）</t>
  </si>
  <si>
    <t>杉山・米倉</t>
  </si>
  <si>
    <t>浅野・安田</t>
  </si>
  <si>
    <t>（村田八日市）</t>
  </si>
  <si>
    <t>木村・近藤</t>
  </si>
  <si>
    <t>羽田・高田</t>
  </si>
  <si>
    <t>中野・堀部</t>
  </si>
  <si>
    <t>（湖東プラチナ）</t>
  </si>
  <si>
    <t>神山</t>
  </si>
  <si>
    <t>松村</t>
  </si>
  <si>
    <t>北川</t>
  </si>
  <si>
    <t>田端</t>
  </si>
  <si>
    <t>米原市</t>
  </si>
  <si>
    <t>平塚</t>
  </si>
  <si>
    <t>フレンズ</t>
  </si>
  <si>
    <t>会　　場  ： 東近江市ひばり公園テニスコート　砂入り人工芝　AM:屋内外6面 PM屋外4面</t>
  </si>
  <si>
    <t>NEW MIX参加申込書（クラスごとに）</t>
  </si>
  <si>
    <t>クラブ名：</t>
  </si>
  <si>
    <t>クラスごとに記入して下さい。</t>
  </si>
  <si>
    <t>略称</t>
  </si>
  <si>
    <t>正式名称</t>
  </si>
  <si>
    <t>金谷</t>
  </si>
  <si>
    <t>昌一</t>
  </si>
  <si>
    <t>卓志</t>
  </si>
  <si>
    <t>知孝</t>
  </si>
  <si>
    <t>山崎</t>
  </si>
  <si>
    <t>加津子</t>
  </si>
  <si>
    <t>珠世</t>
  </si>
  <si>
    <t>真理</t>
  </si>
  <si>
    <t>薫吏</t>
  </si>
  <si>
    <t>日髙</t>
  </si>
  <si>
    <t>眞規子</t>
  </si>
  <si>
    <t>荒浪</t>
  </si>
  <si>
    <t>北村</t>
  </si>
  <si>
    <t>久保田</t>
  </si>
  <si>
    <t>石川</t>
  </si>
  <si>
    <t>和洋</t>
  </si>
  <si>
    <t>蒲生郡</t>
  </si>
  <si>
    <t>孝行</t>
  </si>
  <si>
    <t>赤木</t>
  </si>
  <si>
    <t>C51</t>
  </si>
  <si>
    <t>松島</t>
  </si>
  <si>
    <t>C53</t>
  </si>
  <si>
    <t>大鳥</t>
  </si>
  <si>
    <t>有希子</t>
  </si>
  <si>
    <t>C54</t>
  </si>
  <si>
    <t>霧島市</t>
  </si>
  <si>
    <t xml:space="preserve"> 享</t>
  </si>
  <si>
    <t>将義</t>
  </si>
  <si>
    <t>明香</t>
  </si>
  <si>
    <t>松村明香</t>
  </si>
  <si>
    <t>日高・佐竹</t>
  </si>
  <si>
    <t>at2002take@yahoo.co.jp</t>
  </si>
  <si>
    <t>石井・山崎</t>
  </si>
  <si>
    <t>宮嶋・平塚</t>
  </si>
  <si>
    <t>成宮・筒井</t>
  </si>
  <si>
    <t>川上・長谷出</t>
  </si>
  <si>
    <t>（村田・フレンズ）</t>
  </si>
  <si>
    <t>川並・田中
（Ｋテニスカレッジ）</t>
  </si>
  <si>
    <t>森・林</t>
  </si>
  <si>
    <t>北野・更家</t>
  </si>
  <si>
    <t>永松・石原</t>
  </si>
  <si>
    <t>杉山・吉岡</t>
  </si>
  <si>
    <t>木下・小塩</t>
  </si>
  <si>
    <t>（うさかめ・一般）</t>
  </si>
  <si>
    <t>梶木・酒居</t>
  </si>
  <si>
    <t>１名 1000円（非協会員2000円）学生 500円</t>
  </si>
  <si>
    <t>A01</t>
  </si>
  <si>
    <t>八木　篤司</t>
  </si>
  <si>
    <t>me-me-yagirock@siren.ocn.ne.jp</t>
  </si>
  <si>
    <t xml:space="preserve"> 望</t>
  </si>
  <si>
    <t xml:space="preserve"> 聡</t>
  </si>
  <si>
    <t>好真</t>
  </si>
  <si>
    <t xml:space="preserve">森 </t>
  </si>
  <si>
    <t>代表：牛尾　紳之介</t>
  </si>
  <si>
    <t>法人会員</t>
  </si>
  <si>
    <t>井澤　</t>
  </si>
  <si>
    <t>C57</t>
  </si>
  <si>
    <t>文彦</t>
  </si>
  <si>
    <t>C55</t>
  </si>
  <si>
    <t>石田文彦</t>
  </si>
  <si>
    <t>香芝市</t>
  </si>
  <si>
    <t>澤田</t>
  </si>
  <si>
    <t>啓一</t>
  </si>
  <si>
    <t>西岡</t>
  </si>
  <si>
    <t>庸介</t>
  </si>
  <si>
    <t>吉岡　京子</t>
  </si>
  <si>
    <t>津田</t>
  </si>
  <si>
    <t>原樹</t>
  </si>
  <si>
    <t>大丸</t>
  </si>
  <si>
    <t>和輝</t>
  </si>
  <si>
    <t>脇野</t>
  </si>
  <si>
    <t>佳邦</t>
  </si>
  <si>
    <t>森本進太郎</t>
  </si>
  <si>
    <t>小路</t>
  </si>
  <si>
    <t>小路 貴</t>
  </si>
  <si>
    <t>伸子</t>
  </si>
  <si>
    <t>恵亮</t>
  </si>
  <si>
    <t>洋史</t>
  </si>
  <si>
    <t>兵庫県</t>
  </si>
  <si>
    <t>岩本</t>
  </si>
  <si>
    <t>金武</t>
  </si>
  <si>
    <t>岐阜県</t>
  </si>
  <si>
    <t>岸本</t>
  </si>
  <si>
    <t>美敬</t>
  </si>
  <si>
    <t>倉本</t>
  </si>
  <si>
    <t>亮太</t>
  </si>
  <si>
    <t>貴大</t>
  </si>
  <si>
    <t>松岡</t>
  </si>
  <si>
    <t>京都府</t>
  </si>
  <si>
    <t>宮本</t>
  </si>
  <si>
    <t>悠佑</t>
  </si>
  <si>
    <t xml:space="preserve"> 卓</t>
  </si>
  <si>
    <t>吉野</t>
  </si>
  <si>
    <t>淳也</t>
  </si>
  <si>
    <t>佐合</t>
  </si>
  <si>
    <t xml:space="preserve"> 恵</t>
  </si>
  <si>
    <t>佐々木</t>
  </si>
  <si>
    <t>山下</t>
  </si>
  <si>
    <t>莉紗</t>
  </si>
  <si>
    <t>梅森</t>
  </si>
  <si>
    <t>第11回</t>
  </si>
  <si>
    <t>（うさかめ</t>
  </si>
  <si>
    <t>（Kテニス・ぼんズ）</t>
  </si>
  <si>
    <t>（ぼんズ）</t>
  </si>
  <si>
    <t>（ぼんズ・フレンズ）</t>
  </si>
  <si>
    <t>（サプライズ）</t>
  </si>
  <si>
    <t>140歳ダブルス</t>
  </si>
  <si>
    <t>（Ｋﾃﾆｽカレッジ）</t>
  </si>
  <si>
    <t>150歳ダブルス</t>
  </si>
  <si>
    <t>中村・佐竹</t>
  </si>
  <si>
    <t>（Kﾃﾆｽ・フレンズ）</t>
  </si>
  <si>
    <t>（ぼんズ）</t>
  </si>
  <si>
    <t>　落合　良弘</t>
  </si>
  <si>
    <t>アビック</t>
  </si>
  <si>
    <t>アビックＢＢ</t>
  </si>
  <si>
    <t>水野</t>
  </si>
  <si>
    <t>圭補</t>
  </si>
  <si>
    <t>重之</t>
  </si>
  <si>
    <t>乾</t>
  </si>
  <si>
    <t>勝彦</t>
  </si>
  <si>
    <t>政之</t>
  </si>
  <si>
    <t>亨</t>
  </si>
  <si>
    <t>谷崎</t>
  </si>
  <si>
    <t>真也</t>
  </si>
  <si>
    <t>甲賀市</t>
  </si>
  <si>
    <t>齋田</t>
  </si>
  <si>
    <t>至</t>
  </si>
  <si>
    <t>平居</t>
  </si>
  <si>
    <t>崇</t>
  </si>
  <si>
    <t>多賀町</t>
  </si>
  <si>
    <t>土居</t>
  </si>
  <si>
    <t>悟</t>
  </si>
  <si>
    <t>西山</t>
  </si>
  <si>
    <t>抄千代</t>
  </si>
  <si>
    <t>三原</t>
  </si>
  <si>
    <t>啓子</t>
  </si>
  <si>
    <t>落合</t>
  </si>
  <si>
    <t>良弘</t>
  </si>
  <si>
    <t xml:space="preserve">辻 </t>
  </si>
  <si>
    <t xml:space="preserve"> 都</t>
  </si>
  <si>
    <t>千秋</t>
  </si>
  <si>
    <t>グリフィンズ</t>
  </si>
  <si>
    <t>G01</t>
  </si>
  <si>
    <t>G02</t>
  </si>
  <si>
    <t>G03</t>
  </si>
  <si>
    <t>G04</t>
  </si>
  <si>
    <t>G05</t>
  </si>
  <si>
    <t>G06</t>
  </si>
  <si>
    <t>G07</t>
  </si>
  <si>
    <t xml:space="preserve"> 龍</t>
  </si>
  <si>
    <t>G08</t>
  </si>
  <si>
    <t>G09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</si>
  <si>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</si>
  <si>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</si>
  <si>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</si>
  <si>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</si>
  <si>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</si>
  <si>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</si>
  <si>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</si>
  <si>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</si>
  <si>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</si>
  <si>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</si>
  <si>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</si>
  <si>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</si>
  <si>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</si>
  <si>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</si>
  <si>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</si>
  <si>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</si>
  <si>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</si>
  <si>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</si>
  <si>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</si>
  <si>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</si>
  <si>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</si>
  <si>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</si>
  <si>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</si>
  <si>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</si>
  <si>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</si>
  <si>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</si>
  <si>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 xml:space="preserve"> 準</t>
  </si>
  <si>
    <t>G36</t>
  </si>
  <si>
    <t>G37</t>
  </si>
  <si>
    <t>G38</t>
  </si>
  <si>
    <t>G39</t>
  </si>
  <si>
    <t>久保</t>
  </si>
  <si>
    <t>侑暉</t>
  </si>
  <si>
    <t>G40</t>
  </si>
  <si>
    <t>G41</t>
  </si>
  <si>
    <t>G42</t>
  </si>
  <si>
    <t>G43</t>
  </si>
  <si>
    <t>G44</t>
  </si>
  <si>
    <t>G45</t>
  </si>
  <si>
    <t>G46</t>
  </si>
  <si>
    <t>G47</t>
  </si>
  <si>
    <t>G48</t>
  </si>
  <si>
    <t>G49</t>
  </si>
  <si>
    <t>G50</t>
  </si>
  <si>
    <t>G51</t>
  </si>
  <si>
    <t>G52</t>
  </si>
  <si>
    <t>G53</t>
  </si>
  <si>
    <t>中山</t>
  </si>
  <si>
    <t>幸典</t>
  </si>
  <si>
    <t>G54</t>
  </si>
  <si>
    <t>塩谷</t>
  </si>
  <si>
    <t>敦彦</t>
  </si>
  <si>
    <t>G55</t>
  </si>
  <si>
    <t>良人</t>
  </si>
  <si>
    <t>G56</t>
  </si>
  <si>
    <t>由子</t>
  </si>
  <si>
    <t>G57</t>
  </si>
  <si>
    <t>伊藤</t>
  </si>
  <si>
    <t>牧子</t>
  </si>
  <si>
    <t>G58</t>
  </si>
  <si>
    <t>悠介</t>
  </si>
  <si>
    <t>男</t>
  </si>
  <si>
    <t>G59</t>
  </si>
  <si>
    <t>貴代美</t>
  </si>
  <si>
    <t>G60</t>
  </si>
  <si>
    <t>武藤</t>
  </si>
  <si>
    <t>幸宏</t>
  </si>
  <si>
    <t>京都市</t>
  </si>
  <si>
    <t>G61</t>
  </si>
  <si>
    <t>小出</t>
  </si>
  <si>
    <t>周平</t>
  </si>
  <si>
    <t>G62</t>
  </si>
  <si>
    <t>中根</t>
  </si>
  <si>
    <t>啓伍</t>
  </si>
  <si>
    <t>G63</t>
  </si>
  <si>
    <t>森田</t>
  </si>
  <si>
    <t>千瑛</t>
  </si>
  <si>
    <t>G64</t>
  </si>
  <si>
    <t>安梨佐</t>
  </si>
  <si>
    <t>G65</t>
  </si>
  <si>
    <t>G66</t>
  </si>
  <si>
    <t>太田</t>
  </si>
  <si>
    <t>恵莉</t>
  </si>
  <si>
    <t>G67</t>
  </si>
  <si>
    <t>良美</t>
  </si>
  <si>
    <t>G68</t>
  </si>
  <si>
    <t>赤谷</t>
  </si>
  <si>
    <t>恵理</t>
  </si>
  <si>
    <t>G69</t>
  </si>
  <si>
    <t>長田</t>
  </si>
  <si>
    <t>由紀子</t>
  </si>
  <si>
    <t>G70</t>
  </si>
  <si>
    <t>晃輝</t>
  </si>
  <si>
    <t>G71</t>
  </si>
  <si>
    <t>岡島</t>
  </si>
  <si>
    <t>宇史</t>
  </si>
  <si>
    <t>G72</t>
  </si>
  <si>
    <t>小林</t>
  </si>
  <si>
    <t>一成</t>
  </si>
  <si>
    <t>G73</t>
  </si>
  <si>
    <t>寺山</t>
  </si>
  <si>
    <t>愛子</t>
  </si>
  <si>
    <t>G74</t>
  </si>
  <si>
    <t>郊美</t>
  </si>
  <si>
    <t>G75</t>
  </si>
  <si>
    <t>村尾</t>
  </si>
  <si>
    <t>G76</t>
  </si>
  <si>
    <t>大家</t>
  </si>
  <si>
    <t>香</t>
  </si>
  <si>
    <t>　誠</t>
  </si>
  <si>
    <t>K39</t>
  </si>
  <si>
    <t>K40</t>
  </si>
  <si>
    <t>有紀</t>
  </si>
  <si>
    <t>竜王町</t>
  </si>
  <si>
    <t>K41</t>
  </si>
  <si>
    <t>出縄</t>
  </si>
  <si>
    <t>久子</t>
  </si>
  <si>
    <t>K42</t>
  </si>
  <si>
    <t>稲岡</t>
  </si>
  <si>
    <t>和紀</t>
  </si>
  <si>
    <t>K43</t>
  </si>
  <si>
    <t>K44</t>
  </si>
  <si>
    <t>岩渕</t>
  </si>
  <si>
    <t>光紀</t>
  </si>
  <si>
    <t>梅津</t>
  </si>
  <si>
    <t>圭</t>
  </si>
  <si>
    <t>大阪市</t>
  </si>
  <si>
    <t>泰輝</t>
  </si>
  <si>
    <t>南井</t>
  </si>
  <si>
    <t>南井まどか</t>
  </si>
  <si>
    <t>多佳美</t>
  </si>
  <si>
    <t>澤田多佳美</t>
  </si>
  <si>
    <t>M53</t>
  </si>
  <si>
    <t>春澄</t>
  </si>
  <si>
    <t>杉山春澄</t>
  </si>
  <si>
    <t>那須</t>
  </si>
  <si>
    <t>且良</t>
  </si>
  <si>
    <t>S21</t>
  </si>
  <si>
    <t>高橋</t>
  </si>
  <si>
    <t>昌平</t>
  </si>
  <si>
    <t>湖南市</t>
  </si>
  <si>
    <t>TDC</t>
  </si>
  <si>
    <t>T01</t>
  </si>
  <si>
    <t>T02</t>
  </si>
  <si>
    <t>T13</t>
  </si>
  <si>
    <t>上原</t>
  </si>
  <si>
    <t>義弘</t>
  </si>
  <si>
    <t>T14</t>
  </si>
  <si>
    <t>東山</t>
  </si>
  <si>
    <t>T15</t>
  </si>
  <si>
    <t>中尾</t>
  </si>
  <si>
    <t>大阪府</t>
  </si>
  <si>
    <t>T16</t>
  </si>
  <si>
    <t>山岡</t>
  </si>
  <si>
    <t>T17</t>
  </si>
  <si>
    <t>姫井</t>
  </si>
  <si>
    <t>T18</t>
  </si>
  <si>
    <t>片桐</t>
  </si>
  <si>
    <t>美里</t>
  </si>
  <si>
    <t>T19</t>
  </si>
  <si>
    <t>T20</t>
  </si>
  <si>
    <t>伸幸</t>
  </si>
  <si>
    <t>竹下</t>
  </si>
  <si>
    <t>野上</t>
  </si>
  <si>
    <t>亮平</t>
  </si>
  <si>
    <t>神田</t>
  </si>
  <si>
    <t>圭右</t>
  </si>
  <si>
    <t>岐阜市</t>
  </si>
  <si>
    <t>山脇</t>
  </si>
  <si>
    <t>慶子</t>
  </si>
  <si>
    <t>亀井</t>
  </si>
  <si>
    <t>雅嗣</t>
  </si>
  <si>
    <t>皓太</t>
  </si>
  <si>
    <t>Jr</t>
  </si>
  <si>
    <t>浩之</t>
  </si>
  <si>
    <t>仙波</t>
  </si>
  <si>
    <t>敬子</t>
  </si>
  <si>
    <t>近江八幡市</t>
  </si>
  <si>
    <t>山田</t>
  </si>
  <si>
    <t>和宏</t>
  </si>
  <si>
    <t>西和田</t>
  </si>
  <si>
    <t>昌恭</t>
  </si>
  <si>
    <t>西和田昌恭</t>
  </si>
  <si>
    <t>島</t>
  </si>
  <si>
    <t>新治</t>
  </si>
  <si>
    <t>山田みほ</t>
  </si>
  <si>
    <t>OK</t>
  </si>
  <si>
    <t>代表　鈴木正樹</t>
  </si>
  <si>
    <t>森下</t>
  </si>
  <si>
    <t>皓太</t>
  </si>
  <si>
    <t>TCワンダー</t>
  </si>
  <si>
    <t>悠太</t>
  </si>
  <si>
    <t>W03</t>
  </si>
  <si>
    <t>大道</t>
  </si>
  <si>
    <t>拓実</t>
  </si>
  <si>
    <t>西宮市</t>
  </si>
  <si>
    <t>W04</t>
  </si>
  <si>
    <t>正樹</t>
  </si>
  <si>
    <t>W05</t>
  </si>
  <si>
    <t>河室</t>
  </si>
  <si>
    <t>女</t>
  </si>
  <si>
    <t>W06</t>
  </si>
  <si>
    <t>梅景</t>
  </si>
  <si>
    <t>佐緒里</t>
  </si>
  <si>
    <t>W07</t>
  </si>
  <si>
    <t>麗奈</t>
  </si>
  <si>
    <t>W08</t>
  </si>
  <si>
    <t>仁美</t>
  </si>
  <si>
    <t>W09</t>
  </si>
  <si>
    <t>堤</t>
  </si>
  <si>
    <t>里奈</t>
  </si>
  <si>
    <t>W10</t>
  </si>
  <si>
    <t>小島</t>
  </si>
  <si>
    <t>千明</t>
  </si>
  <si>
    <t>津曲</t>
  </si>
  <si>
    <t>浜中</t>
  </si>
  <si>
    <t>三浦</t>
  </si>
  <si>
    <t>朱莉</t>
  </si>
  <si>
    <t>福本</t>
  </si>
  <si>
    <t>香菜実</t>
  </si>
  <si>
    <t>大野</t>
  </si>
  <si>
    <t>嶋村</t>
  </si>
  <si>
    <t>川合</t>
  </si>
  <si>
    <t>優</t>
  </si>
  <si>
    <t>拓也</t>
  </si>
  <si>
    <t>東近江市　市民率</t>
  </si>
  <si>
    <t>第13回ＮＥＷ　ＭＩＸ選手権大会　要項</t>
  </si>
  <si>
    <t>期　　日 ： 平成29年３月5日（日）　8：30～17：30</t>
  </si>
  <si>
    <t>２月２５日(土)1８時ドロー会議まで</t>
  </si>
  <si>
    <t>２月２５日(土)１８時～　中野コミュニティーセンター</t>
  </si>
  <si>
    <t>一般の方、個人登録の方は　２/２３（木）までにメールで申し込み。</t>
  </si>
  <si>
    <t>山口・中田</t>
  </si>
  <si>
    <t>宮嶋・平塚</t>
  </si>
  <si>
    <t>北村・山本</t>
  </si>
  <si>
    <t>川上・水本</t>
  </si>
  <si>
    <t>池端・土肥</t>
  </si>
  <si>
    <t>川並・田中</t>
  </si>
  <si>
    <t>小倉・別宮</t>
  </si>
  <si>
    <t>永松・石原</t>
  </si>
  <si>
    <t>藤原・近藤</t>
  </si>
  <si>
    <t>杉山・吉岡</t>
  </si>
  <si>
    <t>中村・佐竹</t>
  </si>
  <si>
    <t>（Kﾃﾆｽ・グリフィンズ）</t>
  </si>
  <si>
    <t>（Ｋテニス・ぼんズ）</t>
  </si>
  <si>
    <t>（グリフィンズ）</t>
  </si>
  <si>
    <t>（村田・フレンズ）</t>
  </si>
  <si>
    <t>（ぼんズ・フレンズ）</t>
  </si>
  <si>
    <t>（Ｋテニスカレッジ）</t>
  </si>
  <si>
    <t>（サプライズ）</t>
  </si>
  <si>
    <t>（ぼんズ）</t>
  </si>
  <si>
    <t>第12回</t>
  </si>
  <si>
    <t>140歳ダブルス</t>
  </si>
  <si>
    <t>150歳ダブルス</t>
  </si>
  <si>
    <t xml:space="preserve">chai828@nifty.com  </t>
  </si>
  <si>
    <t>A02</t>
  </si>
  <si>
    <t>A03</t>
  </si>
  <si>
    <t>A04</t>
  </si>
  <si>
    <t>A05</t>
  </si>
  <si>
    <t>A06</t>
  </si>
  <si>
    <t>A07</t>
  </si>
  <si>
    <t>A08</t>
  </si>
  <si>
    <t>A09</t>
  </si>
  <si>
    <t>A10</t>
  </si>
  <si>
    <t>A11</t>
  </si>
  <si>
    <t>ナオキ</t>
  </si>
  <si>
    <t>A12</t>
  </si>
  <si>
    <t>A13</t>
  </si>
  <si>
    <t>A14</t>
  </si>
  <si>
    <t>A15</t>
  </si>
  <si>
    <t>杉原</t>
  </si>
  <si>
    <t>徹</t>
  </si>
  <si>
    <t>ぼんズ</t>
  </si>
  <si>
    <t>B01</t>
  </si>
  <si>
    <t>ぼんズ</t>
  </si>
  <si>
    <t>B02</t>
  </si>
  <si>
    <t>ぼんズ</t>
  </si>
  <si>
    <t>ぼんズ</t>
  </si>
  <si>
    <t>Ｊｒ</t>
  </si>
  <si>
    <t>東近江市民</t>
  </si>
  <si>
    <t>東近江市民率</t>
  </si>
  <si>
    <t>京セラ</t>
  </si>
  <si>
    <t>京セラTC</t>
  </si>
  <si>
    <t>京セラTC</t>
  </si>
  <si>
    <t>京セラTC</t>
  </si>
  <si>
    <t>橘　</t>
  </si>
  <si>
    <t>薮内</t>
  </si>
  <si>
    <t>陸久</t>
  </si>
  <si>
    <t>龍村</t>
  </si>
  <si>
    <t>信</t>
  </si>
  <si>
    <t>京セラ</t>
  </si>
  <si>
    <t>兼古</t>
  </si>
  <si>
    <t>翔太</t>
  </si>
  <si>
    <t>匡志</t>
  </si>
  <si>
    <t>一色</t>
  </si>
  <si>
    <t>翼</t>
  </si>
  <si>
    <t>菊井</t>
  </si>
  <si>
    <t>鈴夏</t>
  </si>
  <si>
    <t>女</t>
  </si>
  <si>
    <t>大津市</t>
  </si>
  <si>
    <t>山本</t>
  </si>
  <si>
    <t>和樹</t>
  </si>
  <si>
    <t>島山</t>
  </si>
  <si>
    <t>莉旺</t>
  </si>
  <si>
    <t>浅田</t>
  </si>
  <si>
    <t>光</t>
  </si>
  <si>
    <t>桜井</t>
  </si>
  <si>
    <t>貴哉</t>
  </si>
  <si>
    <t>C44</t>
  </si>
  <si>
    <t>京セラ</t>
  </si>
  <si>
    <t>女</t>
  </si>
  <si>
    <t>拓</t>
  </si>
  <si>
    <t>C49</t>
  </si>
  <si>
    <t>柴田</t>
  </si>
  <si>
    <t>雅寛</t>
  </si>
  <si>
    <t>名古屋市</t>
  </si>
  <si>
    <t>京セラ</t>
  </si>
  <si>
    <t>女</t>
  </si>
  <si>
    <t>C52</t>
  </si>
  <si>
    <t>菊池</t>
  </si>
  <si>
    <t>健太郎</t>
  </si>
  <si>
    <t>宇治市</t>
  </si>
  <si>
    <t>村西</t>
  </si>
  <si>
    <t>徹</t>
  </si>
  <si>
    <t>守山市</t>
  </si>
  <si>
    <t>松本</t>
  </si>
  <si>
    <t>太一</t>
  </si>
  <si>
    <t>宇治市</t>
  </si>
  <si>
    <t>京セラ</t>
  </si>
  <si>
    <t>D</t>
  </si>
  <si>
    <t>E</t>
  </si>
  <si>
    <t>vwkt57422@nike.eonet.ne.jp</t>
  </si>
  <si>
    <t>F01</t>
  </si>
  <si>
    <t>フレンズ</t>
  </si>
  <si>
    <t>F01</t>
  </si>
  <si>
    <t>フレンズ</t>
  </si>
  <si>
    <t>フレンズ</t>
  </si>
  <si>
    <t>男</t>
  </si>
  <si>
    <t xml:space="preserve"> 浩</t>
  </si>
  <si>
    <t xml:space="preserve"> 豊</t>
  </si>
  <si>
    <t>F10</t>
  </si>
  <si>
    <t>F11</t>
  </si>
  <si>
    <t>男</t>
  </si>
  <si>
    <t>F13</t>
  </si>
  <si>
    <t>男</t>
  </si>
  <si>
    <t>F15</t>
  </si>
  <si>
    <t>フレンズ</t>
  </si>
  <si>
    <t>F17</t>
  </si>
  <si>
    <t>フレンズ</t>
  </si>
  <si>
    <t>男</t>
  </si>
  <si>
    <t>F18</t>
  </si>
  <si>
    <t xml:space="preserve"> 貴</t>
  </si>
  <si>
    <t>F19</t>
  </si>
  <si>
    <t>好真</t>
  </si>
  <si>
    <t>Jr</t>
  </si>
  <si>
    <t>フレンズ</t>
  </si>
  <si>
    <t>F20</t>
  </si>
  <si>
    <t>フレンズ</t>
  </si>
  <si>
    <t>F21</t>
  </si>
  <si>
    <t>F22</t>
  </si>
  <si>
    <t>フレンズ</t>
  </si>
  <si>
    <t>F23</t>
  </si>
  <si>
    <t>F24</t>
  </si>
  <si>
    <t>ひとみ</t>
  </si>
  <si>
    <t>Jr</t>
  </si>
  <si>
    <t>志村</t>
  </si>
  <si>
    <t xml:space="preserve"> 桃</t>
  </si>
  <si>
    <t>F29</t>
  </si>
  <si>
    <t>F30</t>
  </si>
  <si>
    <t>グリフィンズ</t>
  </si>
  <si>
    <t>東近江グリフィンズ</t>
  </si>
  <si>
    <t>グリフィンズ</t>
  </si>
  <si>
    <t>東近江グリフィンズ</t>
  </si>
  <si>
    <t>グリフィンズ</t>
  </si>
  <si>
    <t>東近江グリフィンズ</t>
  </si>
  <si>
    <t>グリフィンズ</t>
  </si>
  <si>
    <t>東近江グリフィンズ</t>
  </si>
  <si>
    <t>男</t>
  </si>
  <si>
    <t>男</t>
  </si>
  <si>
    <t>寿憲</t>
  </si>
  <si>
    <t>あづさ</t>
  </si>
  <si>
    <t>女</t>
  </si>
  <si>
    <t>女</t>
  </si>
  <si>
    <t>H</t>
  </si>
  <si>
    <r>
      <t>種　　目  ： 80歳以上・100歳以上・120歳以上</t>
    </r>
    <r>
      <rPr>
        <b/>
        <sz val="12"/>
        <color indexed="12"/>
        <rFont val="Arial Unicode MS"/>
        <family val="3"/>
      </rPr>
      <t>・１３０歳以上</t>
    </r>
    <r>
      <rPr>
        <b/>
        <sz val="12"/>
        <color indexed="10"/>
        <rFont val="Arial Unicode MS"/>
        <family val="3"/>
      </rPr>
      <t>・</t>
    </r>
    <r>
      <rPr>
        <b/>
        <sz val="12"/>
        <color indexed="8"/>
        <rFont val="Arial Unicode MS"/>
        <family val="3"/>
      </rPr>
      <t>140歳以上・150歳以上ダブルス</t>
    </r>
  </si>
  <si>
    <t>(女子・男子・ミックスを問わない）</t>
  </si>
  <si>
    <t>１３０歳以上を新設しますが、１３０歳・１２０歳が４組に満たない場合は１２０歳以上に統一します</t>
  </si>
  <si>
    <t>必ず専用の　申込書を使用して、登録ナンバー（1月26日の）を入れてください</t>
  </si>
  <si>
    <t>一般の方以外は　手書き禁止　必ず登録ナンバー（1月26日の）を入れてください</t>
  </si>
  <si>
    <t>オーダーオブプレイ</t>
  </si>
  <si>
    <t>コート</t>
  </si>
  <si>
    <t>外A</t>
  </si>
  <si>
    <t>外B</t>
  </si>
  <si>
    <t>外C</t>
  </si>
  <si>
    <t>外D</t>
  </si>
  <si>
    <t>ドームA</t>
  </si>
  <si>
    <t>ドームB</t>
  </si>
  <si>
    <t>村田A</t>
  </si>
  <si>
    <t>村田B</t>
  </si>
  <si>
    <t>すこやかA</t>
  </si>
  <si>
    <t>すこやかB</t>
  </si>
  <si>
    <t>川上・岡川　
（村田ＴＣ）</t>
  </si>
  <si>
    <t>川並・永松</t>
  </si>
  <si>
    <t>野村・片桐</t>
  </si>
  <si>
    <t>北野・更家
（サプライズ）</t>
  </si>
  <si>
    <t>（ＴＤＣ）</t>
  </si>
  <si>
    <t>辰巳・川上</t>
  </si>
  <si>
    <t>（村田ＴＣ・Ｋﾃﾆｽ）</t>
  </si>
  <si>
    <t>今井・佐藤</t>
  </si>
  <si>
    <t>（うさかめ・一般）</t>
  </si>
  <si>
    <t>近藤・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</si>
</sst>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yyyy/m/d;@"/>
    <numFmt numFmtId="178" formatCode="0&quot;円&quot;"/>
    <numFmt numFmtId="179" formatCode="0_);[Red]\(0\)"/>
  </numFmts>
  <fonts count="89">
    <font>
      <sz val="11"/>
      <color indexed="8"/>
      <name val="ＭＳ Ｐゴシック"/>
      <family val="3"/>
    </font>
    <font>
      <sz val="6"/>
      <name val="ＭＳ Ｐゴシック"/>
      <family val="3"/>
    </font>
    <font>
      <b/>
      <sz val="11"/>
      <color indexed="8"/>
      <name val="ＭＳ Ｐゴシック"/>
      <family val="3"/>
    </font>
    <font>
      <b/>
      <sz val="11"/>
      <color indexed="8"/>
      <name val="HGP平成明朝体W3"/>
      <family val="1"/>
    </font>
    <font>
      <b/>
      <sz val="12"/>
      <color indexed="8"/>
      <name val="HGP平成明朝体W3"/>
      <family val="1"/>
    </font>
    <font>
      <b/>
      <sz val="14"/>
      <color indexed="8"/>
      <name val="HGP平成明朝体W3"/>
      <family val="1"/>
    </font>
    <font>
      <b/>
      <sz val="18"/>
      <color indexed="8"/>
      <name val="ＭＳ Ｐゴシック"/>
      <family val="3"/>
    </font>
    <font>
      <b/>
      <sz val="18"/>
      <color indexed="8"/>
      <name val="HGP平成明朝体W3"/>
      <family val="1"/>
    </font>
    <font>
      <b/>
      <sz val="16"/>
      <color indexed="8"/>
      <name val="HGP平成明朝体W3"/>
      <family val="1"/>
    </font>
    <font>
      <b/>
      <sz val="24"/>
      <color indexed="8"/>
      <name val="HGP平成明朝体W3"/>
      <family val="1"/>
    </font>
    <font>
      <sz val="11"/>
      <name val="ＭＳ Ｐゴシック"/>
      <family val="3"/>
    </font>
    <font>
      <b/>
      <sz val="11"/>
      <name val="ＭＳ Ｐゴシック"/>
      <family val="3"/>
    </font>
    <font>
      <b/>
      <sz val="11"/>
      <color indexed="10"/>
      <name val="ＭＳ Ｐゴシック"/>
      <family val="3"/>
    </font>
    <font>
      <b/>
      <sz val="9"/>
      <color indexed="8"/>
      <name val="ＭＳ Ｐゴシック"/>
      <family val="3"/>
    </font>
    <font>
      <b/>
      <sz val="10"/>
      <name val="ＭＳ Ｐゴシック"/>
      <family val="3"/>
    </font>
    <font>
      <b/>
      <sz val="11"/>
      <color indexed="8"/>
      <name val="ＭＳ ゴシック"/>
      <family val="3"/>
    </font>
    <font>
      <b/>
      <sz val="11"/>
      <color indexed="10"/>
      <name val="ＭＳ ゴシック"/>
      <family val="3"/>
    </font>
    <font>
      <b/>
      <sz val="12"/>
      <color indexed="8"/>
      <name val="ＭＳ Ｐゴシック"/>
      <family val="3"/>
    </font>
    <font>
      <b/>
      <sz val="10"/>
      <color indexed="8"/>
      <name val="ＭＳ Ｐゴシック"/>
      <family val="3"/>
    </font>
    <font>
      <b/>
      <sz val="20"/>
      <color indexed="60"/>
      <name val="Lr oSVbN"/>
      <family val="3"/>
    </font>
    <font>
      <b/>
      <sz val="16"/>
      <name val="Lr oSVbN"/>
      <family val="3"/>
    </font>
    <font>
      <sz val="16"/>
      <name val="Lr oSVbN"/>
      <family val="3"/>
    </font>
    <font>
      <sz val="11"/>
      <name val="Lr oSVbN"/>
      <family val="3"/>
    </font>
    <font>
      <b/>
      <sz val="11"/>
      <name val="Lr oSVbN"/>
      <family val="3"/>
    </font>
    <font>
      <sz val="10"/>
      <name val="Lr oSVbN"/>
      <family val="3"/>
    </font>
    <font>
      <sz val="8"/>
      <name val="Lr oSVbN"/>
      <family val="3"/>
    </font>
    <font>
      <sz val="7"/>
      <name val="Lr oSVbN"/>
      <family val="3"/>
    </font>
    <font>
      <sz val="9"/>
      <name val="Lr oSVbN"/>
      <family val="3"/>
    </font>
    <font>
      <sz val="8"/>
      <name val="Century"/>
      <family val="1"/>
    </font>
    <font>
      <sz val="8"/>
      <name val="Lr"/>
      <family val="1"/>
    </font>
    <font>
      <sz val="6"/>
      <name val="Lr oSVbN"/>
      <family val="3"/>
    </font>
    <font>
      <b/>
      <sz val="12"/>
      <color indexed="8"/>
      <name val="Arial Unicode MS"/>
      <family val="3"/>
    </font>
    <font>
      <b/>
      <sz val="12"/>
      <color indexed="10"/>
      <name val="Arial Unicode MS"/>
      <family val="3"/>
    </font>
    <font>
      <b/>
      <sz val="11"/>
      <name val="Arial Unicode MS"/>
      <family val="3"/>
    </font>
    <font>
      <b/>
      <sz val="12"/>
      <name val="Arial Unicode MS"/>
      <family val="3"/>
    </font>
    <font>
      <b/>
      <sz val="11"/>
      <color indexed="8"/>
      <name val="Arial Unicode MS"/>
      <family val="3"/>
    </font>
    <font>
      <sz val="11"/>
      <color indexed="8"/>
      <name val="Arial Unicode MS"/>
      <family val="3"/>
    </font>
    <font>
      <b/>
      <sz val="16"/>
      <name val="Arial Unicode MS"/>
      <family val="3"/>
    </font>
    <font>
      <b/>
      <sz val="20"/>
      <color indexed="10"/>
      <name val="Arial Unicode MS"/>
      <family val="3"/>
    </font>
    <font>
      <b/>
      <sz val="10.5"/>
      <color indexed="8"/>
      <name val="Arial Unicode MS"/>
      <family val="3"/>
    </font>
    <font>
      <b/>
      <sz val="9"/>
      <color indexed="8"/>
      <name val="HGP平成明朝体W3"/>
      <family val="1"/>
    </font>
    <font>
      <b/>
      <sz val="10"/>
      <color indexed="8"/>
      <name val="HGP平成明朝体W3"/>
      <family val="1"/>
    </font>
    <font>
      <b/>
      <sz val="10"/>
      <color indexed="10"/>
      <name val="HGP平成明朝体W3"/>
      <family val="1"/>
    </font>
    <font>
      <b/>
      <sz val="14"/>
      <color indexed="10"/>
      <name val="HGP平成明朝体W3"/>
      <family val="1"/>
    </font>
    <font>
      <b/>
      <sz val="12"/>
      <color indexed="10"/>
      <name val="ＭＳ Ｐゴシック"/>
      <family val="3"/>
    </font>
    <font>
      <b/>
      <sz val="9"/>
      <name val="ＭＳ Ｐゴシック"/>
      <family val="3"/>
    </font>
    <font>
      <b/>
      <sz val="9"/>
      <color indexed="10"/>
      <name val="ＭＳ Ｐゴシック"/>
      <family val="3"/>
    </font>
    <font>
      <b/>
      <sz val="12"/>
      <color indexed="17"/>
      <name val="Arial Unicode MS"/>
      <family val="3"/>
    </font>
    <font>
      <sz val="11"/>
      <color indexed="10"/>
      <name val="ＭＳ Ｐゴシック"/>
      <family val="3"/>
    </font>
    <font>
      <b/>
      <sz val="12"/>
      <color indexed="12"/>
      <name val="Arial Unicode MS"/>
      <family val="3"/>
    </font>
    <font>
      <b/>
      <sz val="8"/>
      <color indexed="8"/>
      <name val="HGP平成明朝体W3"/>
      <family val="1"/>
    </font>
    <font>
      <b/>
      <sz val="12"/>
      <color indexed="10"/>
      <name val="HGP平成明朝体W3"/>
      <family val="1"/>
    </font>
    <font>
      <b/>
      <sz val="12"/>
      <color indexed="17"/>
      <name val="ＭＳ Ｐゴシック"/>
      <family val="3"/>
    </font>
    <font>
      <b/>
      <sz val="20"/>
      <color indexed="10"/>
      <name val="HGP平成明朝体W3"/>
      <family val="1"/>
    </font>
    <font>
      <b/>
      <sz val="14"/>
      <color indexed="12"/>
      <name val="HGP平成明朝体W3"/>
      <family val="1"/>
    </font>
    <font>
      <b/>
      <sz val="16"/>
      <color indexed="12"/>
      <name val="HGP平成明朝体W3"/>
      <family val="1"/>
    </font>
    <font>
      <sz val="11"/>
      <color indexed="8"/>
      <name val="Lr oSVbN"/>
      <family val="3"/>
    </font>
    <font>
      <sz val="10"/>
      <color indexed="8"/>
      <name val="Lr oSVbN"/>
      <family val="3"/>
    </font>
    <font>
      <sz val="9"/>
      <color indexed="8"/>
      <name val="Lr oSVbN"/>
      <family val="3"/>
    </font>
    <font>
      <sz val="8"/>
      <color indexed="8"/>
      <name val="Lr oSVbN"/>
      <family val="3"/>
    </font>
    <font>
      <sz val="10"/>
      <color indexed="8"/>
      <name val="Lr"/>
      <family val="1"/>
    </font>
    <font>
      <sz val="8"/>
      <color indexed="8"/>
      <name val="Lr"/>
      <family val="1"/>
    </font>
    <font>
      <b/>
      <sz val="12"/>
      <color indexed="12"/>
      <name val="ＭＳ Ｐゴシック"/>
      <family val="3"/>
    </font>
    <font>
      <u val="single"/>
      <sz val="11"/>
      <color indexed="12"/>
      <name val="ＭＳ Ｐゴシック"/>
      <family val="3"/>
    </font>
    <font>
      <sz val="10"/>
      <name val="Lr"/>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b/>
      <sz val="11"/>
      <color indexed="17"/>
      <name val="ＭＳ Ｐゴシック"/>
      <family val="3"/>
    </font>
    <font>
      <b/>
      <sz val="11"/>
      <color indexed="13"/>
      <name val="ＭＳ Ｐゴシック"/>
      <family val="3"/>
    </font>
    <font>
      <sz val="11"/>
      <color indexed="10"/>
      <name val="Lr oSVbN"/>
      <family val="3"/>
    </font>
    <font>
      <sz val="10"/>
      <color indexed="10"/>
      <name val="Lr oSVbN"/>
      <family val="3"/>
    </font>
    <font>
      <sz val="9"/>
      <color indexed="10"/>
      <name val="Lr oSVbN"/>
      <family val="3"/>
    </font>
    <font>
      <sz val="8"/>
      <color indexed="10"/>
      <name val="Lr oSVbN"/>
      <family val="3"/>
    </font>
    <font>
      <sz val="10"/>
      <color indexed="10"/>
      <name val="Lr"/>
      <family val="1"/>
    </font>
    <font>
      <sz val="8"/>
      <color indexed="10"/>
      <name val="Lr"/>
      <family val="1"/>
    </font>
    <font>
      <b/>
      <sz val="14"/>
      <color indexed="17"/>
      <name val="Arial Unicode MS"/>
      <family val="3"/>
    </font>
    <font>
      <b/>
      <sz val="2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top/>
      <bottom style="dotted"/>
    </border>
    <border>
      <left/>
      <right style="medium"/>
      <top style="thin"/>
      <bottom style="hair"/>
    </border>
    <border>
      <left style="medium"/>
      <right style="dotted"/>
      <top style="thin"/>
      <bottom style="hair"/>
    </border>
    <border>
      <left style="dotted"/>
      <right/>
      <top style="thin"/>
      <bottom style="hair"/>
    </border>
    <border>
      <left style="medium"/>
      <right style="dotted"/>
      <top/>
      <bottom style="thin"/>
    </border>
    <border>
      <left style="thin"/>
      <right style="dotted"/>
      <top style="thin"/>
      <bottom style="hair"/>
    </border>
    <border>
      <left style="dotted"/>
      <right style="dotted"/>
      <top style="thin"/>
      <bottom style="hair"/>
    </border>
    <border>
      <left style="dotted"/>
      <right style="thin"/>
      <top style="thin"/>
      <bottom style="hair"/>
    </border>
    <border>
      <left style="dotted"/>
      <right/>
      <top style="hair"/>
      <bottom style="thin"/>
    </border>
    <border>
      <left style="medium"/>
      <right style="thin"/>
      <top style="medium"/>
      <bottom/>
    </border>
    <border>
      <left/>
      <right style="thin"/>
      <top style="medium"/>
      <bottom/>
    </border>
    <border>
      <left/>
      <right style="dotted"/>
      <top style="hair"/>
      <bottom style="thin"/>
    </border>
    <border>
      <left/>
      <right style="dotted"/>
      <top style="thin"/>
      <bottom style="hair"/>
    </border>
    <border>
      <left style="dotted"/>
      <right/>
      <top style="hair"/>
      <bottom style="medium"/>
    </border>
    <border>
      <left style="medium"/>
      <right style="dotted"/>
      <top style="thin"/>
      <bottom style="thin"/>
    </border>
    <border>
      <left style="dotted"/>
      <right/>
      <top/>
      <bottom/>
    </border>
    <border>
      <left style="thin"/>
      <right style="dotted"/>
      <top/>
      <bottom/>
    </border>
    <border>
      <left style="dotted"/>
      <right style="dotted"/>
      <top/>
      <bottom/>
    </border>
    <border>
      <left style="dotted"/>
      <right style="thin"/>
      <top/>
      <bottom/>
    </border>
    <border>
      <left/>
      <right style="medium"/>
      <top/>
      <bottom/>
    </border>
    <border>
      <left/>
      <right style="dotted"/>
      <top style="thin"/>
      <bottom/>
    </border>
    <border>
      <left/>
      <right/>
      <top style="thin"/>
      <bottom style="hair"/>
    </border>
    <border>
      <left/>
      <right/>
      <top/>
      <bottom style="dotted"/>
    </border>
    <border>
      <left style="medium"/>
      <right style="dotted"/>
      <top/>
      <bottom style="medium"/>
    </border>
    <border>
      <left/>
      <right/>
      <top style="medium"/>
      <bottom style="medium"/>
    </border>
    <border>
      <left style="thin"/>
      <right style="dotted"/>
      <top style="hair"/>
      <bottom style="thin"/>
    </border>
    <border>
      <left style="dotted"/>
      <right style="dotted"/>
      <top style="hair"/>
      <bottom style="medium"/>
    </border>
    <border>
      <left style="medium"/>
      <right/>
      <top/>
      <bottom/>
    </border>
    <border>
      <left/>
      <right style="thin"/>
      <top/>
      <bottom style="medium"/>
    </border>
    <border>
      <left style="thin"/>
      <right style="thin"/>
      <top/>
      <bottom/>
    </border>
    <border>
      <left style="medium"/>
      <right style="thin"/>
      <top/>
      <bottom style="medium"/>
    </border>
    <border>
      <left/>
      <right/>
      <top style="thin"/>
      <bottom/>
    </border>
    <border>
      <left style="thin"/>
      <right style="dotted"/>
      <top/>
      <bottom style="hair"/>
    </border>
    <border>
      <left style="dotted"/>
      <right style="dotted"/>
      <top/>
      <bottom style="hair"/>
    </border>
    <border>
      <left style="dotted"/>
      <right style="thin"/>
      <top/>
      <bottom style="hair"/>
    </border>
    <border>
      <left style="thin"/>
      <right style="dotted"/>
      <top style="thin"/>
      <bottom/>
    </border>
    <border>
      <left/>
      <right style="dotted"/>
      <top/>
      <bottom style="thin"/>
    </border>
    <border>
      <left/>
      <right/>
      <top style="medium"/>
      <bottom style="thin"/>
    </border>
    <border>
      <left style="dotted"/>
      <right style="thin"/>
      <top style="hair"/>
      <bottom style="medium"/>
    </border>
    <border>
      <left/>
      <right style="dotted"/>
      <top style="hair"/>
      <bottom style="medium"/>
    </border>
    <border>
      <left/>
      <right style="dotted"/>
      <top/>
      <bottom style="hair"/>
    </border>
    <border>
      <left style="dotted"/>
      <right style="dotted"/>
      <top>
        <color indexed="63"/>
      </top>
      <bottom style="hair"/>
    </border>
    <border>
      <left style="dotted"/>
      <right style="thin"/>
      <top>
        <color indexed="63"/>
      </top>
      <bottom style="hair"/>
    </border>
    <border>
      <left style="dotted"/>
      <right style="thin"/>
      <top style="thin"/>
      <bottom>
        <color indexed="63"/>
      </bottom>
    </border>
    <border>
      <left style="dotted"/>
      <right style="dotted"/>
      <top style="thin"/>
      <bottom/>
    </border>
    <border>
      <left style="dotted"/>
      <right style="thin"/>
      <top style="thin"/>
      <bottom/>
    </border>
    <border>
      <left style="medium"/>
      <right/>
      <top/>
      <bottom style="thin"/>
    </border>
    <border>
      <left style="dotted"/>
      <right/>
      <top>
        <color indexed="63"/>
      </top>
      <bottom/>
    </border>
    <border>
      <left/>
      <right/>
      <top style="hair"/>
      <bottom style="thin"/>
    </border>
    <border>
      <left style="dotted"/>
      <right style="thin"/>
      <top style="hair"/>
      <bottom style="thin"/>
    </border>
    <border>
      <left style="dotted"/>
      <right style="dotted"/>
      <top style="hair"/>
      <bottom style="thin"/>
    </border>
    <border>
      <left style="dotted"/>
      <right style="hair"/>
      <top style="hair"/>
      <bottom style="thin"/>
    </border>
    <border>
      <left style="dotted"/>
      <right style="dotted"/>
      <top style="thin"/>
      <bottom>
        <color indexed="63"/>
      </bottom>
    </border>
    <border>
      <left style="dotted"/>
      <right/>
      <top style="thin"/>
      <bottom>
        <color indexed="63"/>
      </bottom>
    </border>
    <border>
      <left/>
      <right/>
      <top/>
      <bottom style="hair"/>
    </border>
    <border>
      <left style="dotted"/>
      <right style="dotted"/>
      <top/>
      <bottom style="medium"/>
    </border>
    <border>
      <left style="medium"/>
      <right style="dotted"/>
      <top/>
      <bottom/>
    </border>
    <border>
      <left style="dotted"/>
      <right style="dotted"/>
      <top/>
      <bottom style="dotted"/>
    </border>
    <border>
      <left style="medium"/>
      <right style="dotted"/>
      <top/>
      <bottom>
        <color indexed="63"/>
      </bottom>
    </border>
    <border>
      <left style="dotted"/>
      <right style="dotted"/>
      <top style="hair"/>
      <bottom>
        <color indexed="63"/>
      </bottom>
    </border>
    <border>
      <left/>
      <right/>
      <top style="hair"/>
      <bottom style="medium"/>
    </border>
    <border>
      <left>
        <color indexed="63"/>
      </left>
      <right>
        <color indexed="63"/>
      </right>
      <top style="medium"/>
      <bottom style="thin"/>
    </border>
    <border>
      <left/>
      <right/>
      <top>
        <color indexed="63"/>
      </top>
      <bottom style="thin"/>
    </border>
    <border>
      <left style="thin"/>
      <right style="medium"/>
      <top style="hair"/>
      <bottom style="medium"/>
    </border>
    <border>
      <left style="thin"/>
      <right style="dotted"/>
      <top style="hair"/>
      <bottom>
        <color indexed="63"/>
      </bottom>
    </border>
    <border>
      <left>
        <color indexed="63"/>
      </left>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right>
        <color indexed="63"/>
      </right>
      <top style="thin"/>
      <bottom>
        <color indexed="63"/>
      </bottom>
    </border>
    <border>
      <left/>
      <right/>
      <top/>
      <bottom style="thin"/>
    </border>
    <border>
      <left/>
      <right style="medium">
        <color indexed="8"/>
      </right>
      <top/>
      <bottom/>
    </border>
    <border>
      <left style="dotted"/>
      <right/>
      <top/>
      <bottom style="thin"/>
    </border>
    <border>
      <left/>
      <right style="medium"/>
      <top style="thin"/>
      <bottom/>
    </border>
    <border>
      <left style="medium"/>
      <right/>
      <top style="thin"/>
      <bottom/>
    </border>
    <border>
      <left>
        <color indexed="63"/>
      </left>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medium"/>
      <top/>
      <bottom style="thin"/>
    </border>
    <border>
      <left/>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dotted"/>
      <right/>
      <top/>
      <bottom style="medium"/>
    </border>
    <border>
      <left/>
      <right style="dotted"/>
      <top/>
      <bottom style="medium"/>
    </border>
    <border>
      <left style="dotted"/>
      <right/>
      <top/>
      <bottom style="hair"/>
    </border>
    <border>
      <left style="hair"/>
      <right/>
      <top style="hair"/>
      <bottom style="thin"/>
    </border>
    <border>
      <left/>
      <right style="hair"/>
      <top style="hair"/>
      <bottom style="thin"/>
    </border>
    <border>
      <left/>
      <right style="hair"/>
      <top style="hair"/>
      <bottom style="medium"/>
    </border>
    <border>
      <left style="dotted"/>
      <right/>
      <top/>
      <bottom>
        <color indexed="63"/>
      </bottom>
    </border>
    <border>
      <left/>
      <right style="dotted"/>
      <top/>
      <bottom>
        <color indexed="63"/>
      </bottom>
    </border>
    <border>
      <left style="thin"/>
      <right/>
      <top/>
      <bottom style="thin"/>
    </border>
    <border>
      <left/>
      <right style="thin"/>
      <top/>
      <bottom style="thin"/>
    </border>
    <border>
      <left style="thin"/>
      <right/>
      <top style="medium"/>
      <bottom/>
    </border>
    <border>
      <left style="thin"/>
      <right/>
      <top style="thin"/>
      <bottom/>
    </border>
    <border>
      <left/>
      <right style="thin"/>
      <top style="thin"/>
      <bottom/>
    </border>
    <border>
      <left style="thin"/>
      <right/>
      <top/>
      <bottom style="medium"/>
    </border>
    <border>
      <left style="thin"/>
      <right/>
      <top/>
      <bottom/>
    </border>
    <border>
      <left/>
      <right style="thin"/>
      <top/>
      <bottom/>
    </border>
    <border>
      <left style="medium"/>
      <right style="thin"/>
      <top/>
      <bottom/>
    </border>
    <border>
      <left style="thin"/>
      <right style="thin"/>
      <top style="medium"/>
      <bottom/>
    </border>
    <border>
      <left style="thin"/>
      <right style="thin"/>
      <top/>
      <bottom style="medium"/>
    </border>
    <border>
      <left style="thin"/>
      <right style="thin"/>
      <top style="thin"/>
      <bottom/>
    </border>
    <border>
      <left style="thin"/>
      <right style="medium"/>
      <top style="thin"/>
      <bottom/>
    </border>
    <border>
      <left style="thin"/>
      <right style="medium"/>
      <top/>
      <botto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medium"/>
      <top style="medium"/>
      <botto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border>
    <border>
      <left>
        <color indexed="63"/>
      </left>
      <right style="thin"/>
      <top style="thin"/>
      <bottom/>
    </border>
    <border>
      <left style="thin"/>
      <right>
        <color indexed="63"/>
      </right>
      <top/>
      <bottom style="thin"/>
    </border>
    <border>
      <left>
        <color indexed="63"/>
      </left>
      <right style="thin"/>
      <top/>
      <bottom style="thin"/>
    </border>
    <border>
      <left>
        <color indexed="63"/>
      </left>
      <right style="medium"/>
      <top style="medium"/>
      <bottom>
        <color indexed="63"/>
      </bottom>
    </border>
    <border>
      <left>
        <color indexed="63"/>
      </left>
      <right style="medium"/>
      <top>
        <color indexed="63"/>
      </top>
      <bottom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8" fillId="12"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0" fillId="0" borderId="0">
      <alignment vertical="center"/>
      <protection/>
    </xf>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9" borderId="0" applyNumberFormat="0" applyBorder="0" applyAlignment="0" applyProtection="0"/>
    <xf numFmtId="0" fontId="65" fillId="0" borderId="0" applyNumberFormat="0" applyFill="0" applyBorder="0" applyAlignment="0" applyProtection="0"/>
    <xf numFmtId="0" fontId="76" fillId="20" borderId="1" applyNumberFormat="0" applyAlignment="0" applyProtection="0"/>
    <xf numFmtId="0" fontId="71" fillId="21"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2" borderId="2" applyNumberFormat="0" applyFont="0" applyAlignment="0" applyProtection="0"/>
    <xf numFmtId="0" fontId="75" fillId="0" borderId="3" applyNumberFormat="0" applyFill="0" applyAlignment="0" applyProtection="0"/>
    <xf numFmtId="0" fontId="70" fillId="3" borderId="0" applyNumberFormat="0" applyBorder="0" applyAlignment="0" applyProtection="0"/>
    <xf numFmtId="0" fontId="74" fillId="23"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2" fillId="0" borderId="8" applyNumberFormat="0" applyFill="0" applyAlignment="0" applyProtection="0"/>
    <xf numFmtId="0" fontId="73" fillId="23"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2" fillId="7" borderId="4" applyNumberFormat="0" applyAlignment="0" applyProtection="0"/>
    <xf numFmtId="0" fontId="0" fillId="0" borderId="0">
      <alignment vertical="center"/>
      <protection/>
    </xf>
    <xf numFmtId="0" fontId="0" fillId="0" borderId="0">
      <alignment vertical="center"/>
      <protection/>
    </xf>
    <xf numFmtId="0" fontId="10" fillId="0" borderId="0">
      <alignment vertical="center"/>
      <protection/>
    </xf>
    <xf numFmtId="0" fontId="10" fillId="0" borderId="0" applyProtection="0">
      <alignment vertical="center"/>
    </xf>
    <xf numFmtId="0" fontId="10" fillId="0" borderId="0" applyProtection="0">
      <alignment vertical="center"/>
    </xf>
    <xf numFmtId="0" fontId="10" fillId="0" borderId="0" applyProtection="0">
      <alignment vertical="center"/>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pplyProtection="0">
      <alignment vertical="center"/>
    </xf>
    <xf numFmtId="0" fontId="10" fillId="0" borderId="0">
      <alignment/>
      <protection/>
    </xf>
    <xf numFmtId="0" fontId="10" fillId="0" borderId="0" applyProtection="0">
      <alignment/>
    </xf>
    <xf numFmtId="0" fontId="10" fillId="0" borderId="0">
      <alignment vertical="center"/>
      <protection/>
    </xf>
    <xf numFmtId="0" fontId="0" fillId="0" borderId="0">
      <alignment vertical="center"/>
      <protection/>
    </xf>
    <xf numFmtId="0" fontId="69" fillId="4" borderId="0" applyNumberFormat="0" applyBorder="0" applyAlignment="0" applyProtection="0"/>
  </cellStyleXfs>
  <cellXfs count="578">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2" fillId="0" borderId="0" xfId="0" applyFont="1" applyAlignment="1">
      <alignment vertical="center"/>
    </xf>
    <xf numFmtId="0" fontId="11" fillId="0" borderId="0" xfId="76" applyFont="1">
      <alignment vertical="center"/>
      <protection/>
    </xf>
    <xf numFmtId="0" fontId="2" fillId="0" borderId="0" xfId="0" applyNumberFormat="1" applyFont="1" applyFill="1" applyBorder="1" applyAlignment="1">
      <alignment horizontal="right"/>
    </xf>
    <xf numFmtId="176" fontId="11" fillId="0" borderId="0" xfId="77" applyNumberFormat="1" applyFont="1" applyFill="1" applyBorder="1" applyAlignment="1">
      <alignment vertical="center"/>
    </xf>
    <xf numFmtId="10" fontId="11" fillId="0" borderId="0" xfId="77" applyNumberFormat="1" applyFont="1" applyFill="1" applyBorder="1" applyAlignment="1">
      <alignment vertical="center"/>
    </xf>
    <xf numFmtId="0" fontId="2" fillId="0" borderId="0" xfId="70" applyNumberFormat="1" applyFont="1" applyFill="1" applyBorder="1" applyAlignment="1">
      <alignment horizontal="right" vertical="center"/>
    </xf>
    <xf numFmtId="0" fontId="2" fillId="0" borderId="0" xfId="69" applyFont="1" applyBorder="1">
      <alignment vertical="center"/>
      <protection/>
    </xf>
    <xf numFmtId="0" fontId="2" fillId="0" borderId="0" xfId="69" applyFont="1" applyFill="1" applyBorder="1">
      <alignment vertical="center"/>
      <protection/>
    </xf>
    <xf numFmtId="0" fontId="12" fillId="0" borderId="0" xfId="69" applyFont="1" applyBorder="1">
      <alignment vertical="center"/>
      <protection/>
    </xf>
    <xf numFmtId="0" fontId="12" fillId="0" borderId="0" xfId="69" applyFont="1" applyFill="1" applyBorder="1">
      <alignment vertical="center"/>
      <protection/>
    </xf>
    <xf numFmtId="0" fontId="2" fillId="0" borderId="0" xfId="77" applyNumberFormat="1" applyFont="1" applyFill="1" applyBorder="1" applyAlignment="1">
      <alignment horizontal="right" vertical="center"/>
    </xf>
    <xf numFmtId="0" fontId="11" fillId="0" borderId="0" xfId="77" applyNumberFormat="1" applyFont="1" applyFill="1" applyAlignment="1">
      <alignment vertical="center"/>
    </xf>
    <xf numFmtId="0" fontId="11" fillId="0" borderId="0" xfId="76" applyFont="1" applyBorder="1">
      <alignment vertical="center"/>
      <protection/>
    </xf>
    <xf numFmtId="0" fontId="12" fillId="0" borderId="0" xfId="70" applyNumberFormat="1" applyFont="1" applyFill="1" applyBorder="1" applyAlignment="1">
      <alignment vertical="center"/>
    </xf>
    <xf numFmtId="0" fontId="13" fillId="0" borderId="0" xfId="77" applyNumberFormat="1" applyFont="1" applyFill="1" applyBorder="1" applyAlignment="1">
      <alignment vertical="center"/>
    </xf>
    <xf numFmtId="0" fontId="13" fillId="0" borderId="0" xfId="77" applyNumberFormat="1" applyFont="1" applyFill="1" applyBorder="1" applyAlignment="1">
      <alignment horizontal="right" vertical="center"/>
    </xf>
    <xf numFmtId="0" fontId="11" fillId="0" borderId="0" xfId="79" applyNumberFormat="1" applyFont="1" applyFill="1" applyBorder="1" applyAlignment="1">
      <alignment/>
    </xf>
    <xf numFmtId="0" fontId="11" fillId="0" borderId="0" xfId="69" applyFont="1" applyBorder="1" applyAlignment="1">
      <alignment horizontal="center" vertical="center"/>
      <protection/>
    </xf>
    <xf numFmtId="0" fontId="2" fillId="0" borderId="0" xfId="69" applyFont="1" applyFill="1" applyBorder="1" applyAlignment="1">
      <alignment horizontal="left" vertical="center"/>
      <protection/>
    </xf>
    <xf numFmtId="0" fontId="2" fillId="0" borderId="0" xfId="69" applyFont="1" applyBorder="1" applyAlignment="1">
      <alignment horizontal="left" vertical="center"/>
      <protection/>
    </xf>
    <xf numFmtId="0" fontId="17" fillId="0" borderId="0" xfId="71" applyFont="1" applyBorder="1" applyAlignment="1">
      <alignment horizontal="center" vertical="center"/>
      <protection/>
    </xf>
    <xf numFmtId="0" fontId="2" fillId="0" borderId="0" xfId="71" applyNumberFormat="1" applyFont="1" applyFill="1" applyBorder="1" applyAlignment="1">
      <alignment horizontal="left"/>
      <protection/>
    </xf>
    <xf numFmtId="0" fontId="2" fillId="0" borderId="0" xfId="71" applyFont="1" applyBorder="1" applyAlignment="1">
      <alignment horizontal="left" vertical="center"/>
      <protection/>
    </xf>
    <xf numFmtId="0" fontId="17" fillId="0" borderId="0" xfId="71" applyFont="1" applyFill="1" applyBorder="1" applyAlignment="1">
      <alignment horizontal="center" vertical="center"/>
      <protection/>
    </xf>
    <xf numFmtId="0" fontId="2" fillId="0" borderId="0" xfId="0" applyNumberFormat="1" applyFont="1" applyFill="1" applyBorder="1" applyAlignment="1">
      <alignment vertical="center"/>
    </xf>
    <xf numFmtId="0" fontId="16" fillId="0" borderId="0" xfId="0" applyNumberFormat="1" applyFont="1" applyFill="1" applyBorder="1" applyAlignment="1">
      <alignment horizontal="left"/>
    </xf>
    <xf numFmtId="0" fontId="12" fillId="0" borderId="0" xfId="0" applyNumberFormat="1" applyFont="1" applyFill="1" applyBorder="1" applyAlignment="1">
      <alignment horizontal="left"/>
    </xf>
    <xf numFmtId="0" fontId="19" fillId="7" borderId="0" xfId="0" applyFont="1" applyFill="1" applyAlignment="1">
      <alignment/>
    </xf>
    <xf numFmtId="0" fontId="20" fillId="7" borderId="0" xfId="0" applyFont="1" applyFill="1" applyAlignment="1">
      <alignment/>
    </xf>
    <xf numFmtId="0" fontId="21" fillId="7" borderId="0" xfId="0" applyFont="1" applyFill="1" applyAlignment="1">
      <alignment/>
    </xf>
    <xf numFmtId="0" fontId="22" fillId="7" borderId="0" xfId="0" applyFont="1" applyFill="1" applyAlignment="1">
      <alignment/>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xf>
    <xf numFmtId="0" fontId="34" fillId="0" borderId="0" xfId="0" applyFont="1" applyAlignment="1">
      <alignment horizontal="left" indent="1"/>
    </xf>
    <xf numFmtId="0" fontId="35" fillId="0" borderId="0" xfId="0" applyFont="1" applyAlignment="1">
      <alignment vertical="center"/>
    </xf>
    <xf numFmtId="0" fontId="36" fillId="0" borderId="0" xfId="0" applyFont="1" applyAlignment="1">
      <alignment vertical="center"/>
    </xf>
    <xf numFmtId="0" fontId="33" fillId="0" borderId="10" xfId="0" applyFont="1" applyBorder="1" applyAlignment="1">
      <alignment/>
    </xf>
    <xf numFmtId="0" fontId="33" fillId="0" borderId="11" xfId="0" applyFont="1" applyBorder="1" applyAlignment="1">
      <alignment/>
    </xf>
    <xf numFmtId="0" fontId="33" fillId="0" borderId="12" xfId="0" applyFont="1" applyBorder="1" applyAlignment="1">
      <alignment/>
    </xf>
    <xf numFmtId="0" fontId="37" fillId="0" borderId="13" xfId="0" applyFont="1" applyBorder="1" applyAlignment="1">
      <alignment horizontal="left"/>
    </xf>
    <xf numFmtId="0" fontId="33" fillId="0" borderId="14" xfId="0" applyFont="1" applyBorder="1" applyAlignment="1">
      <alignment/>
    </xf>
    <xf numFmtId="0" fontId="33" fillId="0" borderId="14" xfId="0" applyFont="1" applyBorder="1" applyAlignment="1">
      <alignment horizontal="center"/>
    </xf>
    <xf numFmtId="0" fontId="33" fillId="0" borderId="15" xfId="0" applyFont="1" applyBorder="1" applyAlignment="1">
      <alignment/>
    </xf>
    <xf numFmtId="0" fontId="39" fillId="0" borderId="0" xfId="0" applyFont="1" applyAlignment="1">
      <alignment vertical="center"/>
    </xf>
    <xf numFmtId="0" fontId="31" fillId="0" borderId="0" xfId="0" applyNumberFormat="1" applyFont="1" applyAlignment="1">
      <alignment horizontal="right" vertical="center"/>
    </xf>
    <xf numFmtId="0" fontId="31" fillId="0" borderId="0" xfId="0" applyFont="1" applyAlignment="1">
      <alignment horizontal="right" vertical="center"/>
    </xf>
    <xf numFmtId="0" fontId="11" fillId="0" borderId="0" xfId="70" applyNumberFormat="1" applyFont="1" applyFill="1" applyBorder="1" applyAlignment="1">
      <alignment vertical="center"/>
    </xf>
    <xf numFmtId="0" fontId="40" fillId="0" borderId="0"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41" fillId="0" borderId="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4" fillId="0" borderId="0" xfId="0" applyFont="1" applyAlignment="1">
      <alignment vertical="center"/>
    </xf>
    <xf numFmtId="0" fontId="5" fillId="0" borderId="24" xfId="0" applyFont="1" applyBorder="1" applyAlignment="1">
      <alignment vertical="center"/>
    </xf>
    <xf numFmtId="0" fontId="5" fillId="0" borderId="22" xfId="0" applyFont="1" applyBorder="1" applyAlignment="1">
      <alignment vertical="center"/>
    </xf>
    <xf numFmtId="0" fontId="2" fillId="0" borderId="0" xfId="70" applyNumberFormat="1" applyFont="1" applyFill="1" applyBorder="1" applyAlignment="1">
      <alignment/>
    </xf>
    <xf numFmtId="0" fontId="2" fillId="0" borderId="0" xfId="77" applyNumberFormat="1" applyFont="1" applyFill="1" applyBorder="1" applyAlignment="1">
      <alignment horizontal="center" vertical="center"/>
    </xf>
    <xf numFmtId="0" fontId="0" fillId="7" borderId="0" xfId="0" applyFill="1" applyAlignment="1">
      <alignment vertical="center"/>
    </xf>
    <xf numFmtId="0" fontId="23" fillId="7" borderId="25" xfId="0" applyFont="1" applyFill="1" applyBorder="1" applyAlignment="1">
      <alignment horizontal="center"/>
    </xf>
    <xf numFmtId="0" fontId="23" fillId="7" borderId="26" xfId="0" applyFont="1" applyFill="1" applyBorder="1" applyAlignment="1">
      <alignment horizontal="center"/>
    </xf>
    <xf numFmtId="0" fontId="2" fillId="0" borderId="0" xfId="77" applyNumberFormat="1" applyFont="1" applyFill="1" applyBorder="1" applyAlignment="1">
      <alignment horizontal="left" vertical="center" shrinkToFit="1"/>
    </xf>
    <xf numFmtId="0" fontId="12" fillId="0" borderId="0" xfId="70" applyNumberFormat="1" applyFont="1" applyFill="1" applyBorder="1" applyAlignment="1">
      <alignment/>
    </xf>
    <xf numFmtId="0" fontId="12" fillId="0" borderId="0" xfId="77" applyNumberFormat="1" applyFont="1" applyFill="1" applyBorder="1" applyAlignment="1">
      <alignment horizontal="left" vertical="center" shrinkToFit="1"/>
    </xf>
    <xf numFmtId="0" fontId="11" fillId="0" borderId="0" xfId="77" applyNumberFormat="1" applyFont="1" applyFill="1" applyBorder="1" applyAlignment="1">
      <alignment horizontal="left" vertical="center" shrinkToFit="1"/>
    </xf>
    <xf numFmtId="0" fontId="11" fillId="0" borderId="0" xfId="81" applyFont="1" applyFill="1" applyBorder="1">
      <alignment vertical="center"/>
      <protection/>
    </xf>
    <xf numFmtId="0" fontId="11" fillId="0" borderId="0" xfId="81" applyFont="1" applyBorder="1">
      <alignment vertical="center"/>
      <protection/>
    </xf>
    <xf numFmtId="0" fontId="17" fillId="0" borderId="0" xfId="77" applyNumberFormat="1" applyFont="1" applyFill="1" applyBorder="1" applyAlignment="1">
      <alignment horizontal="center" vertical="center"/>
    </xf>
    <xf numFmtId="0" fontId="18" fillId="0" borderId="0" xfId="77"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0" xfId="0" applyFont="1" applyFill="1" applyBorder="1" applyAlignment="1">
      <alignment vertical="center"/>
    </xf>
    <xf numFmtId="0" fontId="45" fillId="0" borderId="0" xfId="77" applyNumberFormat="1" applyFont="1" applyFill="1" applyBorder="1" applyAlignment="1">
      <alignment horizontal="right" vertical="center"/>
    </xf>
    <xf numFmtId="0" fontId="12" fillId="0" borderId="0" xfId="0" applyNumberFormat="1" applyFont="1" applyFill="1" applyBorder="1" applyAlignment="1">
      <alignment vertical="center"/>
    </xf>
    <xf numFmtId="0" fontId="12" fillId="0" borderId="0" xfId="0" applyFont="1" applyFill="1" applyBorder="1" applyAlignment="1">
      <alignment vertical="center"/>
    </xf>
    <xf numFmtId="0" fontId="2" fillId="0" borderId="0" xfId="73" applyNumberFormat="1" applyFont="1" applyFill="1" applyBorder="1" applyAlignment="1">
      <alignment/>
      <protection/>
    </xf>
    <xf numFmtId="0" fontId="2" fillId="0" borderId="0" xfId="73" applyFont="1">
      <alignment vertical="center"/>
      <protection/>
    </xf>
    <xf numFmtId="0" fontId="2" fillId="0" borderId="0" xfId="73" applyFont="1" applyAlignment="1">
      <alignment horizontal="center" vertical="center"/>
      <protection/>
    </xf>
    <xf numFmtId="0" fontId="11" fillId="0" borderId="0" xfId="69" applyFont="1" applyFill="1" applyBorder="1" applyAlignment="1">
      <alignment horizontal="left" vertical="center"/>
      <protection/>
    </xf>
    <xf numFmtId="0" fontId="2" fillId="0" borderId="0" xfId="75" applyNumberFormat="1" applyFont="1" applyFill="1" applyBorder="1" applyAlignment="1">
      <alignment vertical="center"/>
      <protection/>
    </xf>
    <xf numFmtId="0" fontId="2" fillId="0" borderId="0" xfId="75" applyFont="1" applyFill="1" applyBorder="1">
      <alignment vertical="center"/>
      <protection/>
    </xf>
    <xf numFmtId="0" fontId="2" fillId="0" borderId="0" xfId="75" applyFont="1">
      <alignment vertical="center"/>
      <protection/>
    </xf>
    <xf numFmtId="0" fontId="2" fillId="0" borderId="0" xfId="63" applyFont="1">
      <alignment vertical="center"/>
      <protection/>
    </xf>
    <xf numFmtId="0" fontId="2" fillId="0" borderId="0" xfId="63" applyFont="1" applyAlignment="1">
      <alignment horizontal="center" vertical="center"/>
      <protection/>
    </xf>
    <xf numFmtId="0" fontId="2" fillId="0" borderId="0" xfId="63" applyFont="1" applyAlignment="1">
      <alignment horizontal="left"/>
      <protection/>
    </xf>
    <xf numFmtId="0" fontId="43" fillId="0" borderId="27" xfId="0" applyFont="1" applyBorder="1" applyAlignment="1">
      <alignment horizontal="center" vertical="center"/>
    </xf>
    <xf numFmtId="0" fontId="47" fillId="0" borderId="0" xfId="0" applyFont="1" applyAlignment="1">
      <alignment horizontal="left" indent="1"/>
    </xf>
    <xf numFmtId="0" fontId="5" fillId="0" borderId="28" xfId="0" applyFont="1" applyBorder="1" applyAlignment="1">
      <alignment horizontal="center" vertical="center"/>
    </xf>
    <xf numFmtId="10" fontId="11" fillId="0" borderId="0" xfId="77" applyNumberFormat="1" applyFont="1" applyFill="1" applyBorder="1" applyAlignment="1">
      <alignment horizontal="center" vertical="center"/>
    </xf>
    <xf numFmtId="0" fontId="13" fillId="0" borderId="0" xfId="77" applyNumberFormat="1" applyFont="1" applyFill="1" applyBorder="1" applyAlignment="1">
      <alignment horizontal="left" vertical="center"/>
    </xf>
    <xf numFmtId="0" fontId="11" fillId="0" borderId="0" xfId="77" applyNumberFormat="1" applyFont="1" applyFill="1" applyBorder="1" applyAlignment="1">
      <alignment horizontal="center" vertical="center"/>
    </xf>
    <xf numFmtId="0" fontId="5" fillId="0" borderId="29" xfId="0" applyFont="1" applyBorder="1" applyAlignment="1">
      <alignment vertical="center"/>
    </xf>
    <xf numFmtId="0" fontId="17" fillId="0" borderId="0" xfId="0" applyFont="1" applyAlignment="1">
      <alignment vertical="center"/>
    </xf>
    <xf numFmtId="0" fontId="42" fillId="0" borderId="30" xfId="0" applyFont="1" applyBorder="1" applyAlignment="1">
      <alignment horizontal="center" vertical="center"/>
    </xf>
    <xf numFmtId="0" fontId="50" fillId="0" borderId="0" xfId="0" applyFont="1" applyBorder="1" applyAlignment="1">
      <alignment horizontal="center" vertical="center"/>
    </xf>
    <xf numFmtId="0" fontId="4"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8"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27" xfId="0" applyFont="1" applyBorder="1" applyAlignment="1">
      <alignment horizontal="center" vertical="center"/>
    </xf>
    <xf numFmtId="0" fontId="43" fillId="0" borderId="38" xfId="0" applyFont="1" applyBorder="1" applyAlignment="1">
      <alignment horizontal="center" vertical="center"/>
    </xf>
    <xf numFmtId="0" fontId="5" fillId="0" borderId="39" xfId="0" applyFont="1" applyBorder="1" applyAlignment="1">
      <alignment vertical="center"/>
    </xf>
    <xf numFmtId="178" fontId="4" fillId="0" borderId="0" xfId="0" applyNumberFormat="1" applyFont="1" applyAlignment="1">
      <alignment vertical="center"/>
    </xf>
    <xf numFmtId="0" fontId="9"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Alignment="1">
      <alignment vertical="center"/>
    </xf>
    <xf numFmtId="0" fontId="2" fillId="0" borderId="40" xfId="0" applyFont="1" applyBorder="1" applyAlignment="1">
      <alignment vertical="center"/>
    </xf>
    <xf numFmtId="0" fontId="5" fillId="0" borderId="41" xfId="0" applyFont="1" applyBorder="1" applyAlignment="1">
      <alignment horizontal="right" vertical="center"/>
    </xf>
    <xf numFmtId="0" fontId="5" fillId="0" borderId="42" xfId="0" applyFont="1" applyBorder="1" applyAlignment="1">
      <alignment vertical="center"/>
    </xf>
    <xf numFmtId="0" fontId="11" fillId="0" borderId="0" xfId="77" applyNumberFormat="1" applyFont="1" applyFill="1" applyBorder="1" applyAlignment="1">
      <alignment horizontal="left" vertical="center"/>
    </xf>
    <xf numFmtId="0" fontId="11" fillId="0" borderId="0" xfId="70" applyNumberFormat="1" applyFont="1" applyFill="1" applyBorder="1" applyAlignment="1">
      <alignment/>
    </xf>
    <xf numFmtId="0" fontId="18" fillId="0" borderId="0" xfId="0" applyFont="1" applyAlignment="1">
      <alignment vertical="center"/>
    </xf>
    <xf numFmtId="0" fontId="11" fillId="0" borderId="0" xfId="73" applyNumberFormat="1" applyFont="1" applyFill="1" applyBorder="1" applyAlignment="1">
      <alignment/>
      <protection/>
    </xf>
    <xf numFmtId="0" fontId="0" fillId="7" borderId="35" xfId="0" applyFill="1" applyBorder="1" applyAlignment="1">
      <alignment vertical="center"/>
    </xf>
    <xf numFmtId="0" fontId="0" fillId="7" borderId="43" xfId="0" applyFill="1" applyBorder="1" applyAlignment="1">
      <alignment vertical="center"/>
    </xf>
    <xf numFmtId="0" fontId="0" fillId="7" borderId="44" xfId="0" applyFill="1" applyBorder="1" applyAlignment="1">
      <alignment vertical="center"/>
    </xf>
    <xf numFmtId="0" fontId="0" fillId="7" borderId="45" xfId="0" applyFill="1" applyBorder="1" applyAlignment="1">
      <alignment vertical="center"/>
    </xf>
    <xf numFmtId="0" fontId="0" fillId="7" borderId="46" xfId="0" applyFill="1" applyBorder="1" applyAlignment="1">
      <alignment vertical="center"/>
    </xf>
    <xf numFmtId="0" fontId="2" fillId="24" borderId="0" xfId="0" applyFont="1" applyFill="1" applyBorder="1" applyAlignment="1">
      <alignment vertical="center"/>
    </xf>
    <xf numFmtId="0" fontId="12" fillId="0" borderId="0" xfId="76" applyFont="1" applyBorder="1">
      <alignment vertical="center"/>
      <protection/>
    </xf>
    <xf numFmtId="0" fontId="11" fillId="0" borderId="0" xfId="78" applyFont="1" applyBorder="1">
      <alignment/>
      <protection/>
    </xf>
    <xf numFmtId="0" fontId="2" fillId="0" borderId="0" xfId="0" applyFont="1" applyFill="1" applyBorder="1" applyAlignment="1">
      <alignment vertical="center"/>
    </xf>
    <xf numFmtId="0" fontId="3" fillId="0" borderId="35"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horizontal="right" vertical="center"/>
    </xf>
    <xf numFmtId="0" fontId="5" fillId="0" borderId="49" xfId="0" applyFont="1" applyBorder="1" applyAlignment="1">
      <alignment horizontal="right" vertical="center"/>
    </xf>
    <xf numFmtId="0" fontId="5" fillId="0" borderId="50" xfId="0" applyFont="1" applyBorder="1" applyAlignment="1">
      <alignment horizontal="right" vertical="center"/>
    </xf>
    <xf numFmtId="0" fontId="5" fillId="0" borderId="51" xfId="0" applyFont="1" applyBorder="1" applyAlignment="1">
      <alignment horizontal="right" vertical="center"/>
    </xf>
    <xf numFmtId="0" fontId="5" fillId="0" borderId="52" xfId="0" applyFont="1" applyBorder="1" applyAlignment="1">
      <alignment horizontal="center" vertical="center"/>
    </xf>
    <xf numFmtId="0" fontId="43" fillId="0" borderId="52" xfId="0" applyFont="1" applyBorder="1" applyAlignment="1">
      <alignment horizontal="center" vertical="center"/>
    </xf>
    <xf numFmtId="0" fontId="7" fillId="0" borderId="11" xfId="0" applyFont="1" applyBorder="1" applyAlignment="1">
      <alignment horizontal="center" vertical="center"/>
    </xf>
    <xf numFmtId="0" fontId="7" fillId="0" borderId="53" xfId="0" applyFont="1" applyBorder="1" applyAlignment="1">
      <alignment horizontal="center" vertical="center"/>
    </xf>
    <xf numFmtId="0" fontId="5" fillId="0" borderId="53" xfId="0" applyFont="1" applyBorder="1" applyAlignment="1">
      <alignment vertical="center"/>
    </xf>
    <xf numFmtId="0" fontId="5" fillId="0" borderId="11" xfId="0" applyFont="1" applyBorder="1" applyAlignment="1">
      <alignment vertical="center"/>
    </xf>
    <xf numFmtId="0" fontId="5" fillId="0" borderId="33" xfId="0" applyFont="1" applyBorder="1" applyAlignment="1">
      <alignment horizontal="right" vertical="center"/>
    </xf>
    <xf numFmtId="0" fontId="4" fillId="0" borderId="23" xfId="0" applyFont="1" applyBorder="1" applyAlignment="1">
      <alignment vertical="center"/>
    </xf>
    <xf numFmtId="0" fontId="4" fillId="0" borderId="54" xfId="0" applyFont="1" applyBorder="1" applyAlignment="1">
      <alignment vertical="center"/>
    </xf>
    <xf numFmtId="49" fontId="11" fillId="0" borderId="0" xfId="77" applyNumberFormat="1" applyFont="1" applyFill="1" applyBorder="1" applyAlignment="1">
      <alignment vertical="center"/>
    </xf>
    <xf numFmtId="0" fontId="12" fillId="0" borderId="0" xfId="77" applyNumberFormat="1" applyFont="1" applyFill="1" applyBorder="1" applyAlignment="1">
      <alignment vertical="center"/>
    </xf>
    <xf numFmtId="0" fontId="2" fillId="0" borderId="0" xfId="0" applyFont="1" applyFill="1" applyAlignment="1">
      <alignment vertical="center"/>
    </xf>
    <xf numFmtId="0" fontId="11" fillId="0" borderId="0" xfId="0" applyNumberFormat="1" applyFont="1" applyFill="1" applyBorder="1" applyAlignment="1">
      <alignment/>
    </xf>
    <xf numFmtId="0" fontId="12" fillId="0" borderId="0" xfId="0" applyFont="1" applyAlignment="1">
      <alignment vertical="center"/>
    </xf>
    <xf numFmtId="0" fontId="2" fillId="24" borderId="0" xfId="0" applyFont="1" applyFill="1" applyBorder="1" applyAlignment="1">
      <alignment horizontal="left" vertical="center"/>
    </xf>
    <xf numFmtId="0" fontId="46" fillId="0" borderId="0" xfId="77" applyNumberFormat="1" applyFont="1" applyFill="1" applyBorder="1" applyAlignment="1">
      <alignment vertical="center"/>
    </xf>
    <xf numFmtId="0" fontId="12" fillId="0" borderId="0" xfId="76" applyFont="1" applyFill="1" applyBorder="1">
      <alignment vertical="center"/>
      <protection/>
    </xf>
    <xf numFmtId="0" fontId="11" fillId="0" borderId="0" xfId="76" applyFont="1" applyFill="1" applyBorder="1">
      <alignment vertical="center"/>
      <protection/>
    </xf>
    <xf numFmtId="0" fontId="11" fillId="0" borderId="0" xfId="33" applyFont="1" applyBorder="1">
      <alignment vertical="center"/>
      <protection/>
    </xf>
    <xf numFmtId="0" fontId="12" fillId="0" borderId="0" xfId="33" applyFont="1" applyBorder="1">
      <alignment vertical="center"/>
      <protection/>
    </xf>
    <xf numFmtId="0" fontId="2" fillId="0" borderId="0" xfId="70" applyNumberFormat="1" applyFont="1" applyFill="1" applyBorder="1" applyAlignment="1">
      <alignment vertical="center"/>
    </xf>
    <xf numFmtId="0" fontId="2" fillId="0" borderId="0" xfId="76" applyFont="1" applyFill="1" applyBorder="1">
      <alignment vertical="center"/>
      <protection/>
    </xf>
    <xf numFmtId="0" fontId="2" fillId="0" borderId="0" xfId="77" applyNumberFormat="1" applyFont="1" applyFill="1" applyBorder="1" applyAlignment="1">
      <alignment vertical="center"/>
    </xf>
    <xf numFmtId="0" fontId="2" fillId="0" borderId="0" xfId="76" applyFont="1" applyBorder="1">
      <alignment vertical="center"/>
      <protection/>
    </xf>
    <xf numFmtId="0" fontId="2" fillId="0" borderId="0" xfId="0" applyNumberFormat="1" applyFont="1" applyFill="1" applyBorder="1" applyAlignment="1">
      <alignment/>
    </xf>
    <xf numFmtId="0" fontId="14" fillId="0" borderId="0" xfId="78" applyFont="1" applyBorder="1">
      <alignment/>
      <protection/>
    </xf>
    <xf numFmtId="0" fontId="2" fillId="0" borderId="0" xfId="33" applyFont="1" applyFill="1" applyBorder="1">
      <alignment vertical="center"/>
      <protection/>
    </xf>
    <xf numFmtId="0" fontId="1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12" fillId="0" borderId="0" xfId="79" applyNumberFormat="1" applyFont="1" applyFill="1" applyBorder="1" applyAlignment="1">
      <alignment/>
    </xf>
    <xf numFmtId="0" fontId="11" fillId="0" borderId="0" xfId="77" applyNumberFormat="1" applyFont="1" applyFill="1" applyBorder="1" applyAlignment="1">
      <alignment vertical="center"/>
    </xf>
    <xf numFmtId="0" fontId="2" fillId="0" borderId="0" xfId="77" applyNumberFormat="1" applyFont="1" applyFill="1" applyBorder="1" applyAlignment="1">
      <alignment horizontal="left" vertical="center"/>
    </xf>
    <xf numFmtId="179" fontId="2" fillId="0" borderId="0" xfId="77" applyNumberFormat="1" applyFont="1" applyFill="1" applyBorder="1" applyAlignment="1">
      <alignment horizontal="right" vertical="center"/>
    </xf>
    <xf numFmtId="0" fontId="11" fillId="0" borderId="0" xfId="77" applyNumberFormat="1" applyFont="1" applyFill="1" applyBorder="1" applyAlignment="1">
      <alignment horizontal="right" vertical="center"/>
    </xf>
    <xf numFmtId="0" fontId="15"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71" applyNumberFormat="1" applyFont="1" applyFill="1" applyBorder="1" applyAlignment="1">
      <alignment horizontal="right"/>
      <protection/>
    </xf>
    <xf numFmtId="0" fontId="12" fillId="0" borderId="0" xfId="77" applyNumberFormat="1" applyFont="1" applyFill="1" applyBorder="1" applyAlignment="1">
      <alignment horizontal="left" vertical="center"/>
    </xf>
    <xf numFmtId="0" fontId="0" fillId="0" borderId="0" xfId="0" applyFont="1" applyAlignment="1">
      <alignment vertical="center"/>
    </xf>
    <xf numFmtId="0" fontId="11" fillId="0" borderId="0" xfId="69" applyFont="1" applyBorder="1" applyAlignment="1">
      <alignment horizontal="left" vertical="center"/>
      <protection/>
    </xf>
    <xf numFmtId="0" fontId="12" fillId="0" borderId="0" xfId="71" applyNumberFormat="1" applyFont="1" applyFill="1" applyBorder="1" applyAlignment="1">
      <alignment horizontal="left"/>
      <protection/>
    </xf>
    <xf numFmtId="0" fontId="2" fillId="0" borderId="0" xfId="71" applyFont="1" applyFill="1" applyBorder="1" applyAlignment="1">
      <alignment horizontal="left" vertical="center"/>
      <protection/>
    </xf>
    <xf numFmtId="0" fontId="12" fillId="0" borderId="0" xfId="69" applyFont="1" applyFill="1" applyBorder="1" applyAlignment="1">
      <alignment horizontal="left" vertical="center"/>
      <protection/>
    </xf>
    <xf numFmtId="0" fontId="0" fillId="7" borderId="43" xfId="0" applyFont="1" applyFill="1" applyBorder="1" applyAlignment="1">
      <alignment vertical="center"/>
    </xf>
    <xf numFmtId="0" fontId="0" fillId="7" borderId="45" xfId="0" applyFont="1" applyFill="1" applyBorder="1" applyAlignment="1">
      <alignment vertical="center"/>
    </xf>
    <xf numFmtId="0" fontId="0" fillId="7" borderId="46" xfId="0" applyFont="1" applyFill="1" applyBorder="1" applyAlignment="1">
      <alignment vertical="center"/>
    </xf>
    <xf numFmtId="0" fontId="0" fillId="7" borderId="44" xfId="0" applyFont="1" applyFill="1" applyBorder="1" applyAlignment="1">
      <alignment vertical="center"/>
    </xf>
    <xf numFmtId="0" fontId="11" fillId="0" borderId="0" xfId="0" applyFont="1" applyAlignment="1">
      <alignment vertical="center"/>
    </xf>
    <xf numFmtId="0" fontId="2" fillId="0" borderId="0" xfId="70" applyNumberFormat="1" applyFont="1" applyFill="1" applyBorder="1" applyAlignment="1">
      <alignment horizontal="center" vertical="center"/>
    </xf>
    <xf numFmtId="0" fontId="17" fillId="0" borderId="0" xfId="77" applyNumberFormat="1" applyFont="1" applyFill="1" applyBorder="1" applyAlignment="1">
      <alignment vertical="center"/>
    </xf>
    <xf numFmtId="0" fontId="45" fillId="0" borderId="0" xfId="77" applyNumberFormat="1" applyFont="1" applyFill="1" applyBorder="1" applyAlignment="1">
      <alignment vertical="center"/>
    </xf>
    <xf numFmtId="0" fontId="14" fillId="0" borderId="0" xfId="77" applyNumberFormat="1" applyFont="1" applyFill="1" applyBorder="1" applyAlignment="1">
      <alignment vertical="center"/>
    </xf>
    <xf numFmtId="0" fontId="11" fillId="0" borderId="0" xfId="0" applyNumberFormat="1" applyFont="1" applyFill="1" applyBorder="1" applyAlignment="1">
      <alignment horizontal="right"/>
    </xf>
    <xf numFmtId="176" fontId="2" fillId="0" borderId="0" xfId="73" applyNumberFormat="1" applyFont="1">
      <alignment vertical="center"/>
      <protection/>
    </xf>
    <xf numFmtId="10" fontId="2" fillId="0" borderId="0" xfId="73" applyNumberFormat="1" applyFont="1">
      <alignment vertical="center"/>
      <protection/>
    </xf>
    <xf numFmtId="0" fontId="11" fillId="0" borderId="0" xfId="71" applyNumberFormat="1" applyFont="1" applyFill="1" applyBorder="1" applyAlignment="1">
      <alignment horizontal="left"/>
      <protection/>
    </xf>
    <xf numFmtId="0" fontId="12" fillId="0" borderId="0" xfId="69" applyFont="1" applyBorder="1" applyAlignment="1">
      <alignment horizontal="left" vertical="center"/>
      <protection/>
    </xf>
    <xf numFmtId="0" fontId="43" fillId="0" borderId="55" xfId="0" applyFont="1" applyBorder="1" applyAlignment="1">
      <alignment horizontal="center" vertical="center"/>
    </xf>
    <xf numFmtId="0" fontId="10" fillId="7" borderId="43" xfId="0" applyFont="1" applyFill="1" applyBorder="1" applyAlignment="1">
      <alignment vertical="center"/>
    </xf>
    <xf numFmtId="0" fontId="10" fillId="7" borderId="45" xfId="0" applyFont="1" applyFill="1" applyBorder="1" applyAlignment="1">
      <alignment vertical="center"/>
    </xf>
    <xf numFmtId="0" fontId="10" fillId="7" borderId="46" xfId="0" applyFont="1" applyFill="1" applyBorder="1" applyAlignment="1">
      <alignment vertical="center"/>
    </xf>
    <xf numFmtId="0" fontId="10" fillId="7" borderId="44" xfId="0" applyFont="1" applyFill="1" applyBorder="1" applyAlignment="1">
      <alignment vertical="center"/>
    </xf>
    <xf numFmtId="0" fontId="9" fillId="0" borderId="35" xfId="0" applyFont="1" applyBorder="1" applyAlignment="1">
      <alignment horizontal="center" vertical="center"/>
    </xf>
    <xf numFmtId="0" fontId="5" fillId="0" borderId="56" xfId="0" applyFont="1" applyBorder="1" applyAlignment="1">
      <alignment horizontal="center" vertical="center"/>
    </xf>
    <xf numFmtId="0" fontId="5" fillId="0" borderId="55" xfId="0" applyFont="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11" fillId="25" borderId="0" xfId="0" applyFont="1" applyFill="1" applyAlignment="1">
      <alignment vertical="center"/>
    </xf>
    <xf numFmtId="0" fontId="0" fillId="0" borderId="0" xfId="0" applyFont="1" applyAlignment="1">
      <alignment vertical="center"/>
    </xf>
    <xf numFmtId="0" fontId="0" fillId="0" borderId="0" xfId="70" applyNumberFormat="1" applyFont="1" applyFill="1" applyBorder="1" applyAlignment="1">
      <alignment/>
    </xf>
    <xf numFmtId="0" fontId="0" fillId="0" borderId="0" xfId="0" applyFont="1" applyFill="1" applyAlignment="1">
      <alignment vertical="center"/>
    </xf>
    <xf numFmtId="0" fontId="0" fillId="0" borderId="0" xfId="70" applyNumberFormat="1" applyFont="1" applyFill="1" applyBorder="1" applyAlignment="1">
      <alignment/>
    </xf>
    <xf numFmtId="0" fontId="12" fillId="0" borderId="0" xfId="77" applyNumberFormat="1" applyFont="1" applyFill="1" applyBorder="1" applyAlignment="1">
      <alignment horizontal="left" vertical="center" shrinkToFit="1"/>
    </xf>
    <xf numFmtId="0" fontId="12" fillId="0" borderId="0" xfId="77" applyNumberFormat="1" applyFont="1" applyFill="1" applyBorder="1" applyAlignment="1">
      <alignment horizontal="left" vertical="center"/>
    </xf>
    <xf numFmtId="0" fontId="2" fillId="0" borderId="0" xfId="77" applyNumberFormat="1" applyFont="1" applyFill="1" applyBorder="1" applyAlignment="1">
      <alignment vertical="center"/>
    </xf>
    <xf numFmtId="0" fontId="0" fillId="0" borderId="0" xfId="70" applyNumberFormat="1" applyFont="1" applyFill="1" applyBorder="1" applyAlignment="1">
      <alignment vertical="center"/>
    </xf>
    <xf numFmtId="0" fontId="12" fillId="0" borderId="0" xfId="0" applyFont="1" applyAlignment="1">
      <alignment vertical="center"/>
    </xf>
    <xf numFmtId="0" fontId="0" fillId="0" borderId="0" xfId="0" applyBorder="1" applyAlignment="1">
      <alignment vertical="center"/>
    </xf>
    <xf numFmtId="0" fontId="46" fillId="0" borderId="0" xfId="77" applyNumberFormat="1" applyFont="1" applyFill="1" applyBorder="1" applyAlignment="1">
      <alignment vertical="center"/>
    </xf>
    <xf numFmtId="0" fontId="12" fillId="0" borderId="0" xfId="77" applyNumberFormat="1" applyFont="1" applyFill="1" applyBorder="1" applyAlignment="1">
      <alignment vertical="center"/>
    </xf>
    <xf numFmtId="0" fontId="18" fillId="0" borderId="0" xfId="77" applyNumberFormat="1" applyFont="1" applyFill="1" applyBorder="1" applyAlignment="1">
      <alignment vertical="center"/>
    </xf>
    <xf numFmtId="0" fontId="2" fillId="0" borderId="0" xfId="0" applyNumberFormat="1" applyFont="1" applyFill="1" applyBorder="1" applyAlignment="1">
      <alignment/>
    </xf>
    <xf numFmtId="0" fontId="13" fillId="0" borderId="0" xfId="77" applyNumberFormat="1" applyFont="1" applyFill="1" applyBorder="1" applyAlignment="1">
      <alignment vertical="center"/>
    </xf>
    <xf numFmtId="0" fontId="13" fillId="0" borderId="0" xfId="77" applyNumberFormat="1" applyFont="1" applyFill="1" applyBorder="1" applyAlignment="1">
      <alignment horizontal="right" vertical="center"/>
    </xf>
    <xf numFmtId="0" fontId="2" fillId="0" borderId="0" xfId="0" applyNumberFormat="1" applyFont="1" applyFill="1" applyBorder="1" applyAlignment="1">
      <alignment horizontal="right"/>
    </xf>
    <xf numFmtId="0" fontId="2" fillId="0" borderId="0" xfId="0" applyFont="1" applyAlignment="1">
      <alignment vertical="center"/>
    </xf>
    <xf numFmtId="0" fontId="48" fillId="0" borderId="0" xfId="0" applyFont="1" applyAlignment="1">
      <alignment vertical="center"/>
    </xf>
    <xf numFmtId="0" fontId="0" fillId="0" borderId="0" xfId="0" applyFont="1" applyAlignment="1">
      <alignment vertical="center"/>
    </xf>
    <xf numFmtId="0" fontId="12" fillId="0" borderId="0" xfId="77" applyNumberFormat="1" applyFont="1" applyFill="1" applyBorder="1" applyAlignment="1">
      <alignment vertical="center"/>
    </xf>
    <xf numFmtId="0" fontId="11" fillId="0" borderId="0" xfId="77" applyNumberFormat="1" applyFont="1" applyFill="1" applyBorder="1" applyAlignment="1">
      <alignment horizontal="right" vertical="center"/>
    </xf>
    <xf numFmtId="0" fontId="11" fillId="0" borderId="0" xfId="77" applyNumberFormat="1" applyFont="1" applyFill="1" applyBorder="1" applyAlignment="1">
      <alignment vertical="center"/>
    </xf>
    <xf numFmtId="0" fontId="79" fillId="0" borderId="0" xfId="77" applyNumberFormat="1" applyFont="1" applyFill="1" applyBorder="1" applyAlignment="1">
      <alignment vertical="center"/>
    </xf>
    <xf numFmtId="0" fontId="80" fillId="0" borderId="0" xfId="77" applyNumberFormat="1" applyFont="1" applyFill="1" applyBorder="1" applyAlignment="1">
      <alignment vertical="center"/>
    </xf>
    <xf numFmtId="0" fontId="11" fillId="0" borderId="0" xfId="0" applyFont="1" applyAlignment="1">
      <alignment horizontal="center" vertical="center"/>
    </xf>
    <xf numFmtId="0" fontId="2" fillId="0" borderId="0" xfId="70" applyNumberFormat="1" applyFont="1" applyFill="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12" fillId="0" borderId="0" xfId="70" applyNumberFormat="1" applyFont="1" applyFill="1" applyBorder="1" applyAlignment="1">
      <alignment vertical="center"/>
    </xf>
    <xf numFmtId="0" fontId="12" fillId="0" borderId="0" xfId="0" applyFont="1" applyBorder="1" applyAlignment="1">
      <alignment vertical="center"/>
    </xf>
    <xf numFmtId="0" fontId="2" fillId="0" borderId="0" xfId="0" applyFont="1" applyBorder="1" applyAlignment="1">
      <alignment vertical="center"/>
    </xf>
    <xf numFmtId="0" fontId="11" fillId="25" borderId="0" xfId="77" applyNumberFormat="1" applyFont="1" applyFill="1" applyBorder="1" applyAlignment="1">
      <alignment vertical="center"/>
    </xf>
    <xf numFmtId="0" fontId="15"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0" fillId="25" borderId="0" xfId="0" applyFill="1" applyAlignment="1">
      <alignment vertical="center"/>
    </xf>
    <xf numFmtId="0" fontId="2" fillId="0" borderId="0" xfId="0" applyNumberFormat="1" applyFont="1" applyFill="1" applyBorder="1" applyAlignment="1">
      <alignment horizontal="right" vertical="center"/>
    </xf>
    <xf numFmtId="0" fontId="2" fillId="0" borderId="0" xfId="0" applyNumberFormat="1" applyFont="1" applyFill="1" applyBorder="1" applyAlignment="1">
      <alignment vertical="center"/>
    </xf>
    <xf numFmtId="0" fontId="11" fillId="0" borderId="0" xfId="77" applyNumberFormat="1" applyFont="1" applyFill="1" applyBorder="1" applyAlignment="1">
      <alignment vertical="center"/>
    </xf>
    <xf numFmtId="0" fontId="2" fillId="0" borderId="0" xfId="77" applyNumberFormat="1" applyFont="1" applyFill="1" applyBorder="1" applyAlignment="1">
      <alignment horizontal="left" vertical="center"/>
    </xf>
    <xf numFmtId="0" fontId="2" fillId="0" borderId="0" xfId="77" applyNumberFormat="1" applyFont="1" applyFill="1" applyBorder="1" applyAlignment="1">
      <alignment horizontal="right" vertical="center"/>
    </xf>
    <xf numFmtId="0" fontId="2" fillId="0" borderId="0" xfId="0" applyFont="1" applyAlignment="1">
      <alignment horizontal="center" vertical="center"/>
    </xf>
    <xf numFmtId="0" fontId="0" fillId="0" borderId="0" xfId="0" applyFont="1" applyAlignment="1">
      <alignment vertical="center"/>
    </xf>
    <xf numFmtId="0" fontId="0" fillId="0" borderId="0" xfId="73" applyFont="1">
      <alignment vertical="center"/>
      <protection/>
    </xf>
    <xf numFmtId="0" fontId="2" fillId="0" borderId="0" xfId="69" applyFont="1" applyBorder="1" applyAlignment="1">
      <alignment horizontal="center" vertical="center"/>
      <protection/>
    </xf>
    <xf numFmtId="0" fontId="2" fillId="0" borderId="0" xfId="75" applyNumberFormat="1" applyFont="1" applyFill="1" applyBorder="1" applyAlignment="1">
      <alignment/>
      <protection/>
    </xf>
    <xf numFmtId="0" fontId="2" fillId="0" borderId="0" xfId="81" applyFont="1" applyFill="1" applyBorder="1">
      <alignment vertical="center"/>
      <protection/>
    </xf>
    <xf numFmtId="0" fontId="2" fillId="0" borderId="0" xfId="73" applyFont="1" applyFill="1">
      <alignment vertical="center"/>
      <protection/>
    </xf>
    <xf numFmtId="0" fontId="15" fillId="0" borderId="0" xfId="63" applyNumberFormat="1" applyFont="1" applyFill="1" applyBorder="1" applyAlignment="1">
      <alignment horizontal="left"/>
      <protection/>
    </xf>
    <xf numFmtId="0" fontId="2" fillId="0" borderId="0" xfId="63" applyNumberFormat="1" applyFont="1" applyFill="1" applyBorder="1" applyAlignment="1">
      <alignment horizontal="left"/>
      <protection/>
    </xf>
    <xf numFmtId="0" fontId="2" fillId="0" borderId="0" xfId="63" applyNumberFormat="1" applyFont="1" applyFill="1" applyBorder="1" applyAlignment="1">
      <alignment/>
      <protection/>
    </xf>
    <xf numFmtId="0" fontId="2" fillId="0" borderId="0" xfId="69" applyFont="1" applyFill="1" applyBorder="1" applyAlignment="1">
      <alignment horizontal="left" vertical="center"/>
      <protection/>
    </xf>
    <xf numFmtId="0" fontId="2" fillId="0" borderId="0" xfId="0" applyFont="1" applyFill="1" applyAlignment="1">
      <alignment vertical="center"/>
    </xf>
    <xf numFmtId="0" fontId="12" fillId="0" borderId="0" xfId="69" applyFont="1" applyFill="1" applyBorder="1" applyAlignment="1">
      <alignment horizontal="left" vertical="center"/>
      <protection/>
    </xf>
    <xf numFmtId="0" fontId="11" fillId="25" borderId="0" xfId="69" applyFont="1" applyFill="1" applyBorder="1" applyAlignment="1">
      <alignment horizontal="left" vertical="center"/>
      <protection/>
    </xf>
    <xf numFmtId="0" fontId="5"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5" fillId="0" borderId="62" xfId="0" applyFont="1" applyBorder="1" applyAlignment="1">
      <alignment vertical="center"/>
    </xf>
    <xf numFmtId="0" fontId="5" fillId="0" borderId="63" xfId="0" applyFont="1" applyBorder="1" applyAlignment="1">
      <alignment vertical="center"/>
    </xf>
    <xf numFmtId="0" fontId="43" fillId="0" borderId="64" xfId="0" applyFont="1" applyBorder="1" applyAlignment="1">
      <alignment horizontal="center" vertical="center"/>
    </xf>
    <xf numFmtId="0" fontId="4" fillId="0" borderId="65" xfId="0" applyFont="1" applyBorder="1" applyAlignment="1">
      <alignment vertical="center"/>
    </xf>
    <xf numFmtId="0" fontId="5" fillId="0" borderId="66" xfId="0" applyFont="1" applyBorder="1" applyAlignment="1">
      <alignment horizontal="right" vertical="center"/>
    </xf>
    <xf numFmtId="0" fontId="5" fillId="0" borderId="67" xfId="0" applyFont="1" applyBorder="1" applyAlignment="1">
      <alignment horizontal="righ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horizontal="center" vertical="center"/>
    </xf>
    <xf numFmtId="0" fontId="5" fillId="0" borderId="66" xfId="0" applyFont="1" applyBorder="1" applyAlignment="1">
      <alignment vertical="center"/>
    </xf>
    <xf numFmtId="0" fontId="43" fillId="0" borderId="71" xfId="0" applyFont="1" applyBorder="1" applyAlignment="1">
      <alignment horizontal="center" vertical="center"/>
    </xf>
    <xf numFmtId="0" fontId="42" fillId="0" borderId="72" xfId="0" applyFont="1" applyBorder="1" applyAlignment="1">
      <alignment horizontal="center" vertical="center"/>
    </xf>
    <xf numFmtId="0" fontId="5" fillId="0" borderId="73" xfId="0" applyFont="1" applyBorder="1" applyAlignment="1">
      <alignment horizontal="right" vertical="center"/>
    </xf>
    <xf numFmtId="0" fontId="5" fillId="0" borderId="74" xfId="0" applyFont="1" applyBorder="1" applyAlignment="1">
      <alignment vertical="center"/>
    </xf>
    <xf numFmtId="0" fontId="5" fillId="0" borderId="75" xfId="0" applyFont="1" applyBorder="1" applyAlignment="1">
      <alignment vertical="center"/>
    </xf>
    <xf numFmtId="0" fontId="43" fillId="0" borderId="76" xfId="0" applyFont="1" applyBorder="1" applyAlignment="1">
      <alignment horizontal="center" vertical="center"/>
    </xf>
    <xf numFmtId="0" fontId="5" fillId="0" borderId="34" xfId="0" applyFont="1" applyBorder="1" applyAlignment="1">
      <alignment horizontal="right" vertical="center"/>
    </xf>
    <xf numFmtId="0" fontId="5" fillId="0" borderId="35" xfId="0" applyFont="1" applyBorder="1" applyAlignment="1">
      <alignment vertical="center"/>
    </xf>
    <xf numFmtId="0" fontId="2" fillId="0" borderId="77" xfId="0" applyFont="1" applyBorder="1" applyAlignment="1">
      <alignment vertical="center"/>
    </xf>
    <xf numFmtId="0" fontId="2" fillId="0" borderId="78" xfId="0" applyFont="1" applyBorder="1" applyAlignment="1">
      <alignment vertical="center"/>
    </xf>
    <xf numFmtId="0" fontId="5" fillId="0" borderId="79" xfId="0" applyFont="1" applyBorder="1" applyAlignment="1">
      <alignment vertical="center"/>
    </xf>
    <xf numFmtId="0" fontId="5" fillId="0" borderId="80" xfId="0" applyFont="1" applyBorder="1" applyAlignment="1">
      <alignment horizontal="right" vertical="center"/>
    </xf>
    <xf numFmtId="0" fontId="2" fillId="0" borderId="0" xfId="0" applyFont="1" applyBorder="1" applyAlignment="1">
      <alignment vertical="center"/>
    </xf>
    <xf numFmtId="0" fontId="2" fillId="0" borderId="81" xfId="0" applyFont="1" applyBorder="1" applyAlignment="1">
      <alignment vertical="center"/>
    </xf>
    <xf numFmtId="0" fontId="2" fillId="0" borderId="11" xfId="0" applyFont="1" applyBorder="1" applyAlignment="1">
      <alignment vertical="center"/>
    </xf>
    <xf numFmtId="0" fontId="0" fillId="7" borderId="0" xfId="0" applyFill="1" applyAlignment="1">
      <alignment vertical="center"/>
    </xf>
    <xf numFmtId="0" fontId="0" fillId="7" borderId="82" xfId="0" applyFill="1" applyBorder="1" applyAlignment="1">
      <alignment vertical="center"/>
    </xf>
    <xf numFmtId="0" fontId="48" fillId="7" borderId="82" xfId="0" applyFont="1" applyFill="1" applyBorder="1" applyAlignment="1">
      <alignment vertical="center"/>
    </xf>
    <xf numFmtId="0" fontId="48" fillId="7" borderId="83" xfId="0" applyFont="1" applyFill="1" applyBorder="1" applyAlignment="1">
      <alignment vertical="center"/>
    </xf>
    <xf numFmtId="0" fontId="0" fillId="7" borderId="84" xfId="0" applyFill="1" applyBorder="1" applyAlignment="1">
      <alignment vertical="center"/>
    </xf>
    <xf numFmtId="0" fontId="48" fillId="7" borderId="85" xfId="0" applyFont="1" applyFill="1" applyBorder="1" applyAlignment="1">
      <alignment vertical="center"/>
    </xf>
    <xf numFmtId="0" fontId="48" fillId="7" borderId="86" xfId="0" applyFont="1" applyFill="1" applyBorder="1" applyAlignment="1">
      <alignment vertical="center"/>
    </xf>
    <xf numFmtId="0" fontId="31" fillId="0" borderId="0" xfId="0" applyFont="1" applyAlignment="1">
      <alignment horizontal="left" indent="1"/>
    </xf>
    <xf numFmtId="0" fontId="11" fillId="0" borderId="0" xfId="80" applyFont="1">
      <alignment vertical="center"/>
      <protection/>
    </xf>
    <xf numFmtId="0" fontId="55" fillId="0" borderId="87" xfId="0" applyFont="1" applyBorder="1" applyAlignment="1">
      <alignment horizontal="left" vertical="center"/>
    </xf>
    <xf numFmtId="0" fontId="55" fillId="0" borderId="88" xfId="0" applyFont="1" applyBorder="1" applyAlignment="1">
      <alignment horizontal="center" vertical="center"/>
    </xf>
    <xf numFmtId="0" fontId="54" fillId="0" borderId="88" xfId="0" applyFont="1" applyBorder="1" applyAlignment="1">
      <alignment horizontal="right" vertical="center"/>
    </xf>
    <xf numFmtId="0" fontId="55" fillId="0" borderId="47" xfId="0" applyFont="1" applyBorder="1" applyAlignment="1">
      <alignment horizontal="center" vertical="center"/>
    </xf>
    <xf numFmtId="0" fontId="54" fillId="0" borderId="47" xfId="0" applyFont="1" applyBorder="1" applyAlignment="1">
      <alignment horizontal="right" vertical="center"/>
    </xf>
    <xf numFmtId="0" fontId="54" fillId="0" borderId="62" xfId="0" applyFont="1" applyBorder="1" applyAlignment="1">
      <alignment horizontal="right" vertical="center"/>
    </xf>
    <xf numFmtId="0" fontId="87" fillId="0" borderId="0" xfId="0" applyFont="1" applyAlignment="1">
      <alignment horizontal="center" vertical="center"/>
    </xf>
    <xf numFmtId="0" fontId="37" fillId="0" borderId="43" xfId="0" applyFont="1" applyBorder="1" applyAlignment="1">
      <alignment horizontal="center"/>
    </xf>
    <xf numFmtId="0" fontId="37" fillId="0" borderId="0" xfId="0" applyFont="1" applyBorder="1" applyAlignment="1">
      <alignment horizontal="center"/>
    </xf>
    <xf numFmtId="0" fontId="37" fillId="0" borderId="89" xfId="0" applyFont="1" applyBorder="1" applyAlignment="1">
      <alignment horizontal="center"/>
    </xf>
    <xf numFmtId="0" fontId="38" fillId="0" borderId="43" xfId="0" applyFont="1" applyBorder="1" applyAlignment="1">
      <alignment horizontal="center"/>
    </xf>
    <xf numFmtId="0" fontId="38" fillId="0" borderId="0" xfId="0" applyFont="1" applyBorder="1" applyAlignment="1">
      <alignment horizontal="center"/>
    </xf>
    <xf numFmtId="0" fontId="38" fillId="0" borderId="89" xfId="0" applyFont="1" applyBorder="1" applyAlignment="1">
      <alignment horizontal="center"/>
    </xf>
    <xf numFmtId="0" fontId="32" fillId="0" borderId="0" xfId="0" applyFont="1" applyAlignment="1">
      <alignment horizontal="center"/>
    </xf>
    <xf numFmtId="0" fontId="32" fillId="0" borderId="0" xfId="0" applyFont="1" applyAlignment="1">
      <alignment horizontal="left" vertical="center"/>
    </xf>
    <xf numFmtId="0" fontId="47" fillId="0" borderId="0" xfId="0" applyFont="1" applyAlignment="1">
      <alignment horizontal="left" vertical="center"/>
    </xf>
    <xf numFmtId="0" fontId="49" fillId="0" borderId="0" xfId="0" applyFont="1" applyAlignment="1">
      <alignment horizontal="center"/>
    </xf>
    <xf numFmtId="0" fontId="49" fillId="0" borderId="0" xfId="0" applyFont="1" applyAlignment="1">
      <alignment horizontal="center" vertical="center"/>
    </xf>
    <xf numFmtId="0" fontId="8" fillId="0" borderId="90" xfId="0" applyFont="1" applyBorder="1" applyAlignment="1">
      <alignment horizontal="center" vertical="center"/>
    </xf>
    <xf numFmtId="0" fontId="8" fillId="0" borderId="52" xfId="0" applyFont="1" applyBorder="1" applyAlignment="1">
      <alignment horizontal="center" vertical="center"/>
    </xf>
    <xf numFmtId="0" fontId="9" fillId="0" borderId="35"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0" fillId="0" borderId="47" xfId="0" applyFont="1" applyBorder="1" applyAlignment="1">
      <alignment horizontal="center" vertical="center"/>
    </xf>
    <xf numFmtId="0" fontId="50" fillId="0" borderId="91" xfId="0" applyFont="1" applyBorder="1" applyAlignment="1">
      <alignment horizontal="center" vertical="center"/>
    </xf>
    <xf numFmtId="178" fontId="4" fillId="0" borderId="43" xfId="0" applyNumberFormat="1" applyFont="1" applyBorder="1" applyAlignment="1">
      <alignment horizontal="center" vertical="center"/>
    </xf>
    <xf numFmtId="0" fontId="54" fillId="0" borderId="92" xfId="0" applyFont="1" applyBorder="1" applyAlignment="1">
      <alignment horizontal="right" vertical="center"/>
    </xf>
    <xf numFmtId="0" fontId="55" fillId="0" borderId="93" xfId="0" applyFont="1" applyBorder="1" applyAlignment="1">
      <alignment horizontal="left" vertical="center"/>
    </xf>
    <xf numFmtId="0" fontId="55" fillId="0" borderId="94" xfId="0" applyFont="1" applyBorder="1" applyAlignment="1">
      <alignment horizontal="left" vertical="center"/>
    </xf>
    <xf numFmtId="0" fontId="55" fillId="0" borderId="95" xfId="0" applyFont="1" applyBorder="1" applyAlignment="1">
      <alignment horizontal="left" vertical="center"/>
    </xf>
    <xf numFmtId="0" fontId="55" fillId="0" borderId="96" xfId="0" applyFont="1" applyBorder="1" applyAlignment="1">
      <alignment horizontal="left" vertical="center"/>
    </xf>
    <xf numFmtId="0" fontId="55" fillId="0" borderId="97" xfId="0" applyFont="1" applyBorder="1" applyAlignment="1">
      <alignment horizontal="left" vertical="center"/>
    </xf>
    <xf numFmtId="0" fontId="51" fillId="0" borderId="88" xfId="0" applyFont="1" applyBorder="1" applyAlignment="1">
      <alignment horizontal="center" vertical="center"/>
    </xf>
    <xf numFmtId="0" fontId="51" fillId="0" borderId="98" xfId="0" applyFont="1" applyBorder="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62" xfId="0" applyFont="1" applyBorder="1" applyAlignment="1">
      <alignment horizontal="center" vertical="center"/>
    </xf>
    <xf numFmtId="0" fontId="53" fillId="0" borderId="88" xfId="0" applyFont="1" applyBorder="1" applyAlignment="1">
      <alignment horizontal="center" vertical="center"/>
    </xf>
    <xf numFmtId="0" fontId="40" fillId="0" borderId="11" xfId="0" applyFont="1" applyBorder="1" applyAlignment="1">
      <alignment horizontal="center" vertical="center"/>
    </xf>
    <xf numFmtId="0" fontId="40" fillId="0" borderId="88" xfId="0" applyFont="1" applyBorder="1" applyAlignment="1">
      <alignment horizontal="center" vertical="center"/>
    </xf>
    <xf numFmtId="0" fontId="55" fillId="0" borderId="99" xfId="0" applyFont="1" applyBorder="1" applyAlignment="1">
      <alignment horizontal="left" vertical="center"/>
    </xf>
    <xf numFmtId="0" fontId="55" fillId="0" borderId="100" xfId="0" applyFont="1" applyBorder="1" applyAlignment="1">
      <alignment horizontal="left" vertical="center"/>
    </xf>
    <xf numFmtId="0" fontId="55" fillId="0" borderId="101" xfId="0" applyFont="1" applyBorder="1" applyAlignment="1">
      <alignment horizontal="left" vertical="center"/>
    </xf>
    <xf numFmtId="0" fontId="18" fillId="0" borderId="0" xfId="0" applyFont="1" applyBorder="1" applyAlignment="1">
      <alignment horizontal="center" vertical="center"/>
    </xf>
    <xf numFmtId="0" fontId="44" fillId="0" borderId="0" xfId="0" applyFont="1" applyBorder="1" applyAlignment="1">
      <alignment horizontal="center" vertical="center"/>
    </xf>
    <xf numFmtId="0" fontId="52" fillId="0" borderId="0" xfId="0" applyFont="1" applyBorder="1" applyAlignment="1">
      <alignment horizontal="center" vertical="center"/>
    </xf>
    <xf numFmtId="0" fontId="62" fillId="25" borderId="102" xfId="0" applyFont="1" applyFill="1" applyBorder="1" applyAlignment="1">
      <alignment horizontal="center" vertical="center"/>
    </xf>
    <xf numFmtId="0" fontId="40" fillId="0" borderId="12" xfId="0" applyFont="1" applyBorder="1" applyAlignment="1">
      <alignment horizontal="center" vertical="center"/>
    </xf>
    <xf numFmtId="0" fontId="40" fillId="0" borderId="9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56"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29"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9" fillId="7" borderId="111" xfId="0" applyFont="1" applyFill="1" applyBorder="1" applyAlignment="1">
      <alignment horizontal="center"/>
    </xf>
    <xf numFmtId="0" fontId="59" fillId="7" borderId="112" xfId="0" applyFont="1" applyFill="1" applyBorder="1" applyAlignment="1">
      <alignment horizontal="center"/>
    </xf>
    <xf numFmtId="0" fontId="59" fillId="7" borderId="98" xfId="0" applyFont="1" applyFill="1" applyBorder="1" applyAlignment="1">
      <alignment horizontal="center"/>
    </xf>
    <xf numFmtId="0" fontId="58" fillId="7" borderId="113" xfId="0" applyFont="1" applyFill="1" applyBorder="1" applyAlignment="1">
      <alignment horizontal="center"/>
    </xf>
    <xf numFmtId="0" fontId="58" fillId="7" borderId="26" xfId="0" applyFont="1" applyFill="1" applyBorder="1" applyAlignment="1">
      <alignment horizontal="center"/>
    </xf>
    <xf numFmtId="0" fontId="58" fillId="7" borderId="12" xfId="0" applyFont="1" applyFill="1" applyBorder="1" applyAlignment="1">
      <alignment horizontal="center"/>
    </xf>
    <xf numFmtId="0" fontId="24" fillId="7" borderId="114" xfId="0" applyFont="1" applyFill="1" applyBorder="1" applyAlignment="1">
      <alignment horizontal="center" vertical="center"/>
    </xf>
    <xf numFmtId="0" fontId="24" fillId="7" borderId="115" xfId="0" applyFont="1" applyFill="1" applyBorder="1" applyAlignment="1">
      <alignment horizontal="center" vertical="center"/>
    </xf>
    <xf numFmtId="0" fontId="24" fillId="7" borderId="116" xfId="0" applyFont="1" applyFill="1" applyBorder="1" applyAlignment="1">
      <alignment horizontal="center" vertical="center"/>
    </xf>
    <xf numFmtId="0" fontId="24" fillId="7" borderId="44" xfId="0" applyFont="1" applyFill="1" applyBorder="1" applyAlignment="1">
      <alignment horizontal="center" vertical="center"/>
    </xf>
    <xf numFmtId="0" fontId="27" fillId="7" borderId="117" xfId="0" applyFont="1" applyFill="1" applyBorder="1" applyAlignment="1">
      <alignment horizontal="center"/>
    </xf>
    <xf numFmtId="0" fontId="27" fillId="7" borderId="118" xfId="0" applyFont="1" applyFill="1" applyBorder="1" applyAlignment="1">
      <alignment horizontal="center"/>
    </xf>
    <xf numFmtId="0" fontId="27" fillId="7" borderId="114" xfId="0" applyFont="1" applyFill="1" applyBorder="1" applyAlignment="1">
      <alignment horizontal="center"/>
    </xf>
    <xf numFmtId="0" fontId="27" fillId="7" borderId="115" xfId="0" applyFont="1" applyFill="1" applyBorder="1" applyAlignment="1">
      <alignment horizontal="center"/>
    </xf>
    <xf numFmtId="0" fontId="27" fillId="7" borderId="91" xfId="0" applyFont="1" applyFill="1" applyBorder="1" applyAlignment="1">
      <alignment horizontal="center"/>
    </xf>
    <xf numFmtId="0" fontId="29" fillId="7" borderId="116" xfId="0" applyFont="1" applyFill="1" applyBorder="1" applyAlignment="1">
      <alignment horizontal="center"/>
    </xf>
    <xf numFmtId="0" fontId="29" fillId="7" borderId="44" xfId="0" applyFont="1" applyFill="1" applyBorder="1" applyAlignment="1">
      <alignment horizontal="center"/>
    </xf>
    <xf numFmtId="0" fontId="25" fillId="7" borderId="116" xfId="0" applyFont="1" applyFill="1" applyBorder="1" applyAlignment="1">
      <alignment horizontal="center"/>
    </xf>
    <xf numFmtId="0" fontId="25" fillId="7" borderId="44" xfId="0" applyFont="1" applyFill="1" applyBorder="1" applyAlignment="1">
      <alignment horizontal="center"/>
    </xf>
    <xf numFmtId="0" fontId="25" fillId="7" borderId="15" xfId="0" applyFont="1" applyFill="1" applyBorder="1" applyAlignment="1">
      <alignment horizontal="center"/>
    </xf>
    <xf numFmtId="0" fontId="25" fillId="7" borderId="111" xfId="0" applyFont="1" applyFill="1" applyBorder="1" applyAlignment="1">
      <alignment horizontal="center"/>
    </xf>
    <xf numFmtId="0" fontId="25" fillId="7" borderId="112" xfId="0" applyFont="1" applyFill="1" applyBorder="1" applyAlignment="1">
      <alignment horizontal="center"/>
    </xf>
    <xf numFmtId="0" fontId="25" fillId="7" borderId="98" xfId="0" applyFont="1" applyFill="1" applyBorder="1" applyAlignment="1">
      <alignment horizontal="center"/>
    </xf>
    <xf numFmtId="0" fontId="29" fillId="7" borderId="111" xfId="0" applyFont="1" applyFill="1" applyBorder="1" applyAlignment="1">
      <alignment horizontal="center"/>
    </xf>
    <xf numFmtId="0" fontId="29" fillId="7" borderId="112" xfId="0" applyFont="1" applyFill="1" applyBorder="1" applyAlignment="1">
      <alignment horizontal="center"/>
    </xf>
    <xf numFmtId="0" fontId="27" fillId="7" borderId="114" xfId="0" applyFont="1" applyFill="1" applyBorder="1" applyAlignment="1">
      <alignment horizontal="center" wrapText="1"/>
    </xf>
    <xf numFmtId="0" fontId="27" fillId="7" borderId="115" xfId="0" applyFont="1" applyFill="1" applyBorder="1" applyAlignment="1">
      <alignment horizontal="center" wrapText="1"/>
    </xf>
    <xf numFmtId="0" fontId="29" fillId="7" borderId="117" xfId="0" applyFont="1" applyFill="1" applyBorder="1" applyAlignment="1">
      <alignment horizontal="center"/>
    </xf>
    <xf numFmtId="0" fontId="29" fillId="7" borderId="118" xfId="0" applyFont="1" applyFill="1" applyBorder="1" applyAlignment="1">
      <alignment horizontal="center"/>
    </xf>
    <xf numFmtId="0" fontId="25" fillId="7" borderId="117" xfId="0" applyFont="1" applyFill="1" applyBorder="1" applyAlignment="1">
      <alignment horizontal="center"/>
    </xf>
    <xf numFmtId="0" fontId="25" fillId="7" borderId="35" xfId="0" applyFont="1" applyFill="1" applyBorder="1" applyAlignment="1">
      <alignment horizontal="center"/>
    </xf>
    <xf numFmtId="0" fontId="59" fillId="7" borderId="88" xfId="0" applyFont="1" applyFill="1" applyBorder="1" applyAlignment="1">
      <alignment horizontal="center"/>
    </xf>
    <xf numFmtId="0" fontId="58" fillId="7" borderId="114" xfId="0" applyFont="1" applyFill="1" applyBorder="1" applyAlignment="1">
      <alignment horizontal="center"/>
    </xf>
    <xf numFmtId="0" fontId="58" fillId="7" borderId="115" xfId="0" applyFont="1" applyFill="1" applyBorder="1" applyAlignment="1">
      <alignment horizontal="center"/>
    </xf>
    <xf numFmtId="0" fontId="58" fillId="7" borderId="91" xfId="0" applyFont="1" applyFill="1" applyBorder="1" applyAlignment="1">
      <alignment horizontal="center"/>
    </xf>
    <xf numFmtId="0" fontId="27" fillId="7" borderId="113" xfId="0" applyFont="1" applyFill="1" applyBorder="1" applyAlignment="1">
      <alignment horizontal="center"/>
    </xf>
    <xf numFmtId="0" fontId="27" fillId="7" borderId="26" xfId="0" applyFont="1" applyFill="1" applyBorder="1" applyAlignment="1">
      <alignment horizontal="center"/>
    </xf>
    <xf numFmtId="0" fontId="27" fillId="7" borderId="12" xfId="0" applyFont="1" applyFill="1" applyBorder="1" applyAlignment="1">
      <alignment horizontal="center"/>
    </xf>
    <xf numFmtId="0" fontId="22" fillId="7" borderId="25" xfId="0" applyFont="1" applyFill="1" applyBorder="1" applyAlignment="1">
      <alignment horizontal="center" vertical="center"/>
    </xf>
    <xf numFmtId="0" fontId="22" fillId="7" borderId="119" xfId="0" applyFont="1" applyFill="1" applyBorder="1" applyAlignment="1">
      <alignment horizontal="center" vertical="center"/>
    </xf>
    <xf numFmtId="177" fontId="24" fillId="7" borderId="120" xfId="0" applyNumberFormat="1" applyFont="1" applyFill="1" applyBorder="1" applyAlignment="1">
      <alignment horizontal="center" vertical="center"/>
    </xf>
    <xf numFmtId="177" fontId="24" fillId="7" borderId="45" xfId="0" applyNumberFormat="1" applyFont="1" applyFill="1" applyBorder="1" applyAlignment="1">
      <alignment horizontal="center" vertical="center"/>
    </xf>
    <xf numFmtId="0" fontId="24" fillId="7" borderId="113" xfId="0" applyFont="1" applyFill="1" applyBorder="1" applyAlignment="1">
      <alignment horizontal="center" vertical="center"/>
    </xf>
    <xf numFmtId="0" fontId="24" fillId="7" borderId="26" xfId="0" applyFont="1" applyFill="1" applyBorder="1" applyAlignment="1">
      <alignment horizontal="center" vertical="center"/>
    </xf>
    <xf numFmtId="0" fontId="24" fillId="7" borderId="111" xfId="0" applyFont="1" applyFill="1" applyBorder="1" applyAlignment="1">
      <alignment horizontal="center" vertical="center"/>
    </xf>
    <xf numFmtId="0" fontId="24" fillId="7" borderId="112" xfId="0" applyFont="1" applyFill="1" applyBorder="1" applyAlignment="1">
      <alignment horizontal="center" vertical="center"/>
    </xf>
    <xf numFmtId="0" fontId="27" fillId="7" borderId="111" xfId="0" applyFont="1" applyFill="1" applyBorder="1" applyAlignment="1">
      <alignment horizontal="center" wrapText="1"/>
    </xf>
    <xf numFmtId="0" fontId="27" fillId="7" borderId="112" xfId="0" applyFont="1" applyFill="1" applyBorder="1" applyAlignment="1">
      <alignment horizontal="center" wrapText="1"/>
    </xf>
    <xf numFmtId="0" fontId="24" fillId="7" borderId="117" xfId="0" applyFont="1" applyFill="1" applyBorder="1" applyAlignment="1">
      <alignment horizontal="center" vertical="center"/>
    </xf>
    <xf numFmtId="0" fontId="24" fillId="7" borderId="118" xfId="0" applyFont="1" applyFill="1" applyBorder="1" applyAlignment="1">
      <alignment horizontal="center" vertical="center"/>
    </xf>
    <xf numFmtId="0" fontId="22" fillId="7" borderId="46" xfId="0" applyFont="1" applyFill="1" applyBorder="1" applyAlignment="1">
      <alignment horizontal="center" vertical="center"/>
    </xf>
    <xf numFmtId="177" fontId="24" fillId="7" borderId="121" xfId="0" applyNumberFormat="1" applyFont="1" applyFill="1" applyBorder="1" applyAlignment="1">
      <alignment horizontal="center" vertical="center"/>
    </xf>
    <xf numFmtId="0" fontId="27" fillId="7" borderId="122" xfId="0" applyFont="1" applyFill="1" applyBorder="1" applyAlignment="1">
      <alignment horizontal="center"/>
    </xf>
    <xf numFmtId="0" fontId="27" fillId="7" borderId="123" xfId="0" applyFont="1" applyFill="1" applyBorder="1" applyAlignment="1">
      <alignment horizontal="center"/>
    </xf>
    <xf numFmtId="0" fontId="27" fillId="7" borderId="124" xfId="0" applyFont="1" applyFill="1" applyBorder="1" applyAlignment="1">
      <alignment horizontal="center"/>
    </xf>
    <xf numFmtId="0" fontId="27" fillId="7" borderId="35" xfId="0" applyFont="1" applyFill="1" applyBorder="1" applyAlignment="1">
      <alignment horizontal="center"/>
    </xf>
    <xf numFmtId="0" fontId="25" fillId="7" borderId="114" xfId="0" applyFont="1" applyFill="1" applyBorder="1" applyAlignment="1">
      <alignment horizontal="center"/>
    </xf>
    <xf numFmtId="0" fontId="25" fillId="7" borderId="115" xfId="0" applyFont="1" applyFill="1" applyBorder="1" applyAlignment="1">
      <alignment horizontal="center"/>
    </xf>
    <xf numFmtId="0" fontId="25" fillId="7" borderId="122" xfId="0" applyFont="1" applyFill="1" applyBorder="1" applyAlignment="1">
      <alignment horizontal="center"/>
    </xf>
    <xf numFmtId="0" fontId="25" fillId="7" borderId="123" xfId="0" applyFont="1" applyFill="1" applyBorder="1" applyAlignment="1">
      <alignment horizontal="center"/>
    </xf>
    <xf numFmtId="0" fontId="25" fillId="7" borderId="91" xfId="0" applyFont="1" applyFill="1" applyBorder="1" applyAlignment="1">
      <alignment horizontal="center"/>
    </xf>
    <xf numFmtId="0" fontId="24" fillId="7" borderId="125" xfId="0" applyFont="1" applyFill="1" applyBorder="1" applyAlignment="1">
      <alignment horizontal="center" vertical="center"/>
    </xf>
    <xf numFmtId="0" fontId="27" fillId="7" borderId="125" xfId="0" applyFont="1" applyFill="1" applyBorder="1" applyAlignment="1">
      <alignment horizontal="center" vertical="center" wrapText="1"/>
    </xf>
    <xf numFmtId="0" fontId="27" fillId="7" borderId="126" xfId="0" applyFont="1" applyFill="1" applyBorder="1" applyAlignment="1">
      <alignment horizontal="center" vertical="center" wrapText="1"/>
    </xf>
    <xf numFmtId="0" fontId="27" fillId="7" borderId="127" xfId="0" applyFont="1" applyFill="1" applyBorder="1" applyAlignment="1">
      <alignment horizontal="center" vertical="center" wrapText="1"/>
    </xf>
    <xf numFmtId="0" fontId="27" fillId="7" borderId="128" xfId="0" applyFont="1" applyFill="1" applyBorder="1" applyAlignment="1">
      <alignment horizontal="center" vertical="center" wrapText="1"/>
    </xf>
    <xf numFmtId="0" fontId="24" fillId="7" borderId="127" xfId="0" applyFont="1" applyFill="1" applyBorder="1" applyAlignment="1">
      <alignment horizontal="center" vertical="center"/>
    </xf>
    <xf numFmtId="0" fontId="24" fillId="7" borderId="129" xfId="0" applyFont="1" applyFill="1" applyBorder="1" applyAlignment="1">
      <alignment horizontal="center" vertical="center"/>
    </xf>
    <xf numFmtId="0" fontId="27" fillId="7" borderId="129" xfId="0" applyFont="1" applyFill="1" applyBorder="1" applyAlignment="1">
      <alignment horizontal="center" vertical="center" wrapText="1"/>
    </xf>
    <xf numFmtId="0" fontId="27" fillId="7" borderId="130" xfId="0" applyFont="1" applyFill="1" applyBorder="1" applyAlignment="1">
      <alignment horizontal="center" vertical="center" wrapText="1"/>
    </xf>
    <xf numFmtId="0" fontId="24" fillId="7" borderId="121" xfId="0" applyFont="1" applyFill="1" applyBorder="1" applyAlignment="1">
      <alignment horizontal="center" vertical="center"/>
    </xf>
    <xf numFmtId="0" fontId="27" fillId="7" borderId="125" xfId="0" applyFont="1" applyFill="1" applyBorder="1" applyAlignment="1">
      <alignment horizontal="center" vertical="center"/>
    </xf>
    <xf numFmtId="0" fontId="27" fillId="7" borderId="126" xfId="0" applyFont="1" applyFill="1" applyBorder="1" applyAlignment="1">
      <alignment horizontal="center" vertical="center"/>
    </xf>
    <xf numFmtId="0" fontId="25" fillId="7" borderId="127" xfId="0" applyFont="1" applyFill="1" applyBorder="1" applyAlignment="1">
      <alignment horizontal="center" vertical="center" wrapText="1"/>
    </xf>
    <xf numFmtId="0" fontId="25" fillId="7" borderId="128" xfId="0" applyFont="1" applyFill="1" applyBorder="1" applyAlignment="1">
      <alignment horizontal="center" vertical="center" wrapText="1"/>
    </xf>
    <xf numFmtId="0" fontId="25" fillId="7" borderId="129" xfId="0" applyFont="1" applyFill="1" applyBorder="1" applyAlignment="1">
      <alignment horizontal="center" vertical="center" wrapText="1"/>
    </xf>
    <xf numFmtId="0" fontId="25" fillId="7" borderId="130" xfId="0" applyFont="1" applyFill="1" applyBorder="1" applyAlignment="1">
      <alignment horizontal="center" vertical="center" wrapText="1"/>
    </xf>
    <xf numFmtId="0" fontId="25" fillId="7" borderId="125" xfId="0" applyFont="1" applyFill="1" applyBorder="1" applyAlignment="1">
      <alignment horizontal="center" vertical="center" wrapText="1"/>
    </xf>
    <xf numFmtId="0" fontId="25" fillId="7" borderId="126" xfId="0" applyFont="1" applyFill="1" applyBorder="1" applyAlignment="1">
      <alignment horizontal="center" vertical="center" wrapText="1"/>
    </xf>
    <xf numFmtId="0" fontId="23" fillId="7" borderId="120" xfId="0" applyFont="1" applyFill="1" applyBorder="1" applyAlignment="1">
      <alignment horizontal="center"/>
    </xf>
    <xf numFmtId="0" fontId="23" fillId="7" borderId="131" xfId="0" applyFont="1" applyFill="1" applyBorder="1" applyAlignment="1">
      <alignment horizontal="center"/>
    </xf>
    <xf numFmtId="0" fontId="56" fillId="7" borderId="25" xfId="0" applyFont="1" applyFill="1" applyBorder="1" applyAlignment="1">
      <alignment horizontal="center" vertical="center"/>
    </xf>
    <xf numFmtId="0" fontId="56" fillId="7" borderId="119" xfId="0" applyFont="1" applyFill="1" applyBorder="1" applyAlignment="1">
      <alignment horizontal="center" vertical="center"/>
    </xf>
    <xf numFmtId="177" fontId="57" fillId="7" borderId="120" xfId="0" applyNumberFormat="1" applyFont="1" applyFill="1" applyBorder="1" applyAlignment="1">
      <alignment horizontal="center" vertical="center"/>
    </xf>
    <xf numFmtId="177" fontId="57" fillId="7" borderId="45" xfId="0" applyNumberFormat="1" applyFont="1" applyFill="1" applyBorder="1" applyAlignment="1">
      <alignment horizontal="center" vertical="center"/>
    </xf>
    <xf numFmtId="0" fontId="57" fillId="7" borderId="113" xfId="0" applyFont="1" applyFill="1" applyBorder="1" applyAlignment="1">
      <alignment horizontal="center" vertical="center"/>
    </xf>
    <xf numFmtId="0" fontId="57" fillId="7" borderId="26" xfId="0" applyFont="1" applyFill="1" applyBorder="1" applyAlignment="1">
      <alignment horizontal="center" vertical="center"/>
    </xf>
    <xf numFmtId="0" fontId="57" fillId="7" borderId="111" xfId="0" applyFont="1" applyFill="1" applyBorder="1" applyAlignment="1">
      <alignment horizontal="center" vertical="center"/>
    </xf>
    <xf numFmtId="0" fontId="57" fillId="7" borderId="112" xfId="0" applyFont="1" applyFill="1" applyBorder="1" applyAlignment="1">
      <alignment horizontal="center" vertical="center"/>
    </xf>
    <xf numFmtId="0" fontId="57" fillId="7" borderId="114" xfId="0" applyFont="1" applyFill="1" applyBorder="1" applyAlignment="1">
      <alignment horizontal="center" vertical="center"/>
    </xf>
    <xf numFmtId="0" fontId="57" fillId="7" borderId="115" xfId="0" applyFont="1" applyFill="1" applyBorder="1" applyAlignment="1">
      <alignment horizontal="center" vertical="center"/>
    </xf>
    <xf numFmtId="0" fontId="58" fillId="7" borderId="114" xfId="0" applyFont="1" applyFill="1" applyBorder="1" applyAlignment="1">
      <alignment horizontal="center" wrapText="1"/>
    </xf>
    <xf numFmtId="0" fontId="58" fillId="7" borderId="115" xfId="0" applyFont="1" applyFill="1" applyBorder="1" applyAlignment="1">
      <alignment horizontal="center" wrapText="1"/>
    </xf>
    <xf numFmtId="0" fontId="58" fillId="7" borderId="111" xfId="0" applyFont="1" applyFill="1" applyBorder="1" applyAlignment="1">
      <alignment horizontal="center" wrapText="1"/>
    </xf>
    <xf numFmtId="0" fontId="58" fillId="7" borderId="112" xfId="0" applyFont="1" applyFill="1" applyBorder="1" applyAlignment="1">
      <alignment horizontal="center" wrapText="1"/>
    </xf>
    <xf numFmtId="0" fontId="57" fillId="7" borderId="117" xfId="0" applyFont="1" applyFill="1" applyBorder="1" applyAlignment="1">
      <alignment horizontal="center" vertical="center"/>
    </xf>
    <xf numFmtId="0" fontId="57" fillId="7" borderId="118" xfId="0" applyFont="1" applyFill="1" applyBorder="1" applyAlignment="1">
      <alignment horizontal="center" vertical="center"/>
    </xf>
    <xf numFmtId="0" fontId="59" fillId="7" borderId="117" xfId="0" applyFont="1" applyFill="1" applyBorder="1" applyAlignment="1">
      <alignment horizontal="center"/>
    </xf>
    <xf numFmtId="0" fontId="59" fillId="7" borderId="35" xfId="0" applyFont="1" applyFill="1" applyBorder="1" applyAlignment="1">
      <alignment horizontal="center"/>
    </xf>
    <xf numFmtId="0" fontId="57" fillId="7" borderId="116" xfId="0" applyFont="1" applyFill="1" applyBorder="1" applyAlignment="1">
      <alignment horizontal="center" vertical="center"/>
    </xf>
    <xf numFmtId="0" fontId="57" fillId="7" borderId="44" xfId="0" applyFont="1" applyFill="1" applyBorder="1" applyAlignment="1">
      <alignment horizontal="center" vertical="center"/>
    </xf>
    <xf numFmtId="0" fontId="58" fillId="7" borderId="117" xfId="0" applyFont="1" applyFill="1" applyBorder="1" applyAlignment="1">
      <alignment horizontal="center"/>
    </xf>
    <xf numFmtId="0" fontId="58" fillId="7" borderId="118" xfId="0" applyFont="1" applyFill="1" applyBorder="1" applyAlignment="1">
      <alignment horizontal="center"/>
    </xf>
    <xf numFmtId="0" fontId="61" fillId="7" borderId="116" xfId="0" applyFont="1" applyFill="1" applyBorder="1" applyAlignment="1">
      <alignment horizontal="center"/>
    </xf>
    <xf numFmtId="0" fontId="61" fillId="7" borderId="44" xfId="0" applyFont="1" applyFill="1" applyBorder="1" applyAlignment="1">
      <alignment horizontal="center"/>
    </xf>
    <xf numFmtId="0" fontId="59" fillId="7" borderId="116" xfId="0" applyFont="1" applyFill="1" applyBorder="1" applyAlignment="1">
      <alignment horizontal="center"/>
    </xf>
    <xf numFmtId="0" fontId="59" fillId="7" borderId="44" xfId="0" applyFont="1" applyFill="1" applyBorder="1" applyAlignment="1">
      <alignment horizontal="center"/>
    </xf>
    <xf numFmtId="0" fontId="59" fillId="7" borderId="15" xfId="0" applyFont="1" applyFill="1" applyBorder="1" applyAlignment="1">
      <alignment horizontal="center"/>
    </xf>
    <xf numFmtId="0" fontId="27" fillId="7" borderId="47" xfId="0" applyFont="1" applyFill="1" applyBorder="1" applyAlignment="1">
      <alignment horizontal="center"/>
    </xf>
    <xf numFmtId="0" fontId="27" fillId="7" borderId="111" xfId="0" applyFont="1" applyFill="1" applyBorder="1" applyAlignment="1">
      <alignment horizontal="center"/>
    </xf>
    <xf numFmtId="0" fontId="27" fillId="7" borderId="112" xfId="0" applyFont="1" applyFill="1" applyBorder="1" applyAlignment="1">
      <alignment horizontal="center"/>
    </xf>
    <xf numFmtId="0" fontId="58" fillId="7" borderId="47" xfId="0" applyFont="1" applyFill="1" applyBorder="1" applyAlignment="1">
      <alignment horizontal="center"/>
    </xf>
    <xf numFmtId="0" fontId="60" fillId="7" borderId="111" xfId="0" applyFont="1" applyFill="1" applyBorder="1" applyAlignment="1">
      <alignment horizontal="center"/>
    </xf>
    <xf numFmtId="0" fontId="60" fillId="7" borderId="112" xfId="0" applyFont="1" applyFill="1" applyBorder="1" applyAlignment="1">
      <alignment horizontal="center"/>
    </xf>
    <xf numFmtId="0" fontId="61" fillId="7" borderId="117" xfId="0" applyFont="1" applyFill="1" applyBorder="1" applyAlignment="1">
      <alignment horizontal="center"/>
    </xf>
    <xf numFmtId="0" fontId="61" fillId="7" borderId="118" xfId="0" applyFont="1" applyFill="1" applyBorder="1" applyAlignment="1">
      <alignment horizontal="center"/>
    </xf>
    <xf numFmtId="0" fontId="27" fillId="7" borderId="11" xfId="0" applyFont="1" applyFill="1" applyBorder="1" applyAlignment="1">
      <alignment horizontal="center"/>
    </xf>
    <xf numFmtId="0" fontId="27" fillId="7" borderId="88" xfId="0" applyFont="1" applyFill="1" applyBorder="1" applyAlignment="1">
      <alignment horizontal="center"/>
    </xf>
    <xf numFmtId="0" fontId="24" fillId="7" borderId="111" xfId="0" applyFont="1" applyFill="1" applyBorder="1" applyAlignment="1">
      <alignment horizontal="center"/>
    </xf>
    <xf numFmtId="0" fontId="24" fillId="7" borderId="98" xfId="0" applyFont="1" applyFill="1" applyBorder="1" applyAlignment="1">
      <alignment horizontal="center"/>
    </xf>
    <xf numFmtId="0" fontId="64" fillId="7" borderId="117" xfId="0" applyFont="1" applyFill="1" applyBorder="1" applyAlignment="1">
      <alignment horizontal="center"/>
    </xf>
    <xf numFmtId="0" fontId="64" fillId="7" borderId="118" xfId="0" applyFont="1" applyFill="1" applyBorder="1" applyAlignment="1">
      <alignment horizontal="center"/>
    </xf>
    <xf numFmtId="0" fontId="25" fillId="7" borderId="88" xfId="0" applyFont="1" applyFill="1" applyBorder="1" applyAlignment="1">
      <alignment horizontal="center"/>
    </xf>
    <xf numFmtId="0" fontId="64" fillId="7" borderId="116" xfId="0" applyFont="1" applyFill="1" applyBorder="1" applyAlignment="1">
      <alignment horizontal="center"/>
    </xf>
    <xf numFmtId="0" fontId="64" fillId="7" borderId="44" xfId="0" applyFont="1" applyFill="1" applyBorder="1" applyAlignment="1">
      <alignment horizontal="center"/>
    </xf>
    <xf numFmtId="0" fontId="81" fillId="7" borderId="25" xfId="0" applyFont="1" applyFill="1" applyBorder="1" applyAlignment="1">
      <alignment horizontal="center" vertical="center"/>
    </xf>
    <xf numFmtId="0" fontId="81" fillId="7" borderId="119" xfId="0" applyFont="1" applyFill="1" applyBorder="1" applyAlignment="1">
      <alignment horizontal="center" vertical="center"/>
    </xf>
    <xf numFmtId="177" fontId="82" fillId="7" borderId="120" xfId="0" applyNumberFormat="1" applyFont="1" applyFill="1" applyBorder="1" applyAlignment="1">
      <alignment horizontal="center" vertical="center"/>
    </xf>
    <xf numFmtId="177" fontId="82" fillId="7" borderId="83" xfId="0" applyNumberFormat="1" applyFont="1" applyFill="1" applyBorder="1" applyAlignment="1">
      <alignment horizontal="center" vertical="center"/>
    </xf>
    <xf numFmtId="0" fontId="82" fillId="7" borderId="132" xfId="0" applyFont="1" applyFill="1" applyBorder="1" applyAlignment="1">
      <alignment horizontal="center" vertical="center"/>
    </xf>
    <xf numFmtId="0" fontId="82" fillId="7" borderId="101" xfId="0" applyFont="1" applyFill="1" applyBorder="1" applyAlignment="1">
      <alignment horizontal="center" vertical="center"/>
    </xf>
    <xf numFmtId="0" fontId="82" fillId="7" borderId="133" xfId="0" applyFont="1" applyFill="1" applyBorder="1" applyAlignment="1">
      <alignment horizontal="center" vertical="center"/>
    </xf>
    <xf numFmtId="0" fontId="82" fillId="7" borderId="97" xfId="0" applyFont="1" applyFill="1" applyBorder="1" applyAlignment="1">
      <alignment horizontal="center" vertical="center"/>
    </xf>
    <xf numFmtId="0" fontId="82" fillId="7" borderId="134" xfId="0" applyFont="1" applyFill="1" applyBorder="1" applyAlignment="1">
      <alignment horizontal="center" vertical="center"/>
    </xf>
    <xf numFmtId="0" fontId="82" fillId="7" borderId="94" xfId="0" applyFont="1" applyFill="1" applyBorder="1" applyAlignment="1">
      <alignment horizontal="center" vertical="center"/>
    </xf>
    <xf numFmtId="0" fontId="83" fillId="7" borderId="134" xfId="0" applyFont="1" applyFill="1" applyBorder="1" applyAlignment="1">
      <alignment horizontal="center"/>
    </xf>
    <xf numFmtId="0" fontId="83" fillId="7" borderId="94" xfId="0" applyFont="1" applyFill="1" applyBorder="1" applyAlignment="1">
      <alignment horizontal="center"/>
    </xf>
    <xf numFmtId="0" fontId="82" fillId="7" borderId="135" xfId="0" applyFont="1" applyFill="1" applyBorder="1" applyAlignment="1">
      <alignment horizontal="center" vertical="center"/>
    </xf>
    <xf numFmtId="0" fontId="82" fillId="7" borderId="136" xfId="0" applyFont="1" applyFill="1" applyBorder="1" applyAlignment="1">
      <alignment horizontal="center" vertical="center"/>
    </xf>
    <xf numFmtId="0" fontId="84" fillId="7" borderId="133" xfId="0" applyFont="1" applyFill="1" applyBorder="1" applyAlignment="1">
      <alignment horizontal="center"/>
    </xf>
    <xf numFmtId="0" fontId="84" fillId="7" borderId="96" xfId="0" applyFont="1" applyFill="1" applyBorder="1" applyAlignment="1">
      <alignment horizontal="center"/>
    </xf>
    <xf numFmtId="0" fontId="83" fillId="7" borderId="93" xfId="0" applyFont="1" applyFill="1" applyBorder="1" applyAlignment="1">
      <alignment horizontal="center"/>
    </xf>
    <xf numFmtId="0" fontId="83" fillId="7" borderId="137" xfId="0" applyFont="1" applyFill="1" applyBorder="1" applyAlignment="1">
      <alignment horizontal="center"/>
    </xf>
    <xf numFmtId="0" fontId="85" fillId="7" borderId="133" xfId="0" applyFont="1" applyFill="1" applyBorder="1" applyAlignment="1">
      <alignment horizontal="center"/>
    </xf>
    <xf numFmtId="0" fontId="85" fillId="7" borderId="97" xfId="0" applyFont="1" applyFill="1" applyBorder="1" applyAlignment="1">
      <alignment horizontal="center"/>
    </xf>
    <xf numFmtId="0" fontId="86" fillId="7" borderId="135" xfId="0" applyFont="1" applyFill="1" applyBorder="1" applyAlignment="1">
      <alignment horizontal="center"/>
    </xf>
    <xf numFmtId="0" fontId="86" fillId="7" borderId="136" xfId="0" applyFont="1" applyFill="1" applyBorder="1" applyAlignment="1">
      <alignment horizontal="center"/>
    </xf>
    <xf numFmtId="0" fontId="84" fillId="7" borderId="135" xfId="0" applyFont="1" applyFill="1" applyBorder="1" applyAlignment="1">
      <alignment horizontal="center"/>
    </xf>
    <xf numFmtId="0" fontId="84" fillId="7" borderId="84" xfId="0" applyFont="1" applyFill="1" applyBorder="1" applyAlignment="1">
      <alignment horizontal="center"/>
    </xf>
    <xf numFmtId="0" fontId="84" fillId="7" borderId="138" xfId="0" applyFont="1" applyFill="1" applyBorder="1" applyAlignment="1">
      <alignment horizontal="center"/>
    </xf>
    <xf numFmtId="0" fontId="84" fillId="7" borderId="86" xfId="0" applyFont="1" applyFill="1" applyBorder="1" applyAlignment="1">
      <alignment horizontal="center"/>
    </xf>
    <xf numFmtId="0" fontId="84" fillId="7" borderId="139" xfId="0" applyFont="1" applyFill="1" applyBorder="1" applyAlignment="1">
      <alignment horizontal="center"/>
    </xf>
    <xf numFmtId="0" fontId="82" fillId="7" borderId="138" xfId="0" applyFont="1" applyFill="1" applyBorder="1" applyAlignment="1">
      <alignment horizontal="center" vertical="center"/>
    </xf>
    <xf numFmtId="0" fontId="82" fillId="7" borderId="86" xfId="0" applyFont="1" applyFill="1" applyBorder="1" applyAlignment="1">
      <alignment horizontal="center" vertical="center"/>
    </xf>
    <xf numFmtId="0" fontId="11" fillId="0" borderId="127" xfId="80" applyFont="1" applyBorder="1" applyAlignment="1">
      <alignment horizontal="center" vertical="center"/>
      <protection/>
    </xf>
    <xf numFmtId="0" fontId="11" fillId="0" borderId="125" xfId="80" applyFont="1" applyBorder="1" applyAlignment="1">
      <alignment horizontal="center" vertical="center"/>
      <protection/>
    </xf>
    <xf numFmtId="0" fontId="11" fillId="0" borderId="128" xfId="80" applyFont="1" applyBorder="1" applyAlignment="1">
      <alignment horizontal="center" vertical="center"/>
      <protection/>
    </xf>
    <xf numFmtId="0" fontId="11" fillId="0" borderId="126" xfId="80" applyFont="1" applyBorder="1" applyAlignment="1">
      <alignment horizontal="center" vertical="center"/>
      <protection/>
    </xf>
    <xf numFmtId="0" fontId="88" fillId="0" borderId="0" xfId="80" applyFont="1" applyAlignment="1">
      <alignment horizontal="right" vertical="center"/>
      <protection/>
    </xf>
    <xf numFmtId="0" fontId="11" fillId="0" borderId="140" xfId="80" applyFont="1" applyBorder="1" applyAlignment="1">
      <alignment horizontal="center" vertical="center"/>
      <protection/>
    </xf>
    <xf numFmtId="0" fontId="11" fillId="0" borderId="129" xfId="80" applyFont="1" applyBorder="1" applyAlignment="1">
      <alignment horizontal="center" vertical="center"/>
      <protection/>
    </xf>
    <xf numFmtId="0" fontId="11" fillId="0" borderId="141" xfId="80" applyFont="1" applyBorder="1" applyAlignment="1">
      <alignment horizontal="center" vertical="center"/>
      <protection/>
    </xf>
    <xf numFmtId="0" fontId="12" fillId="0" borderId="129" xfId="80" applyFont="1" applyBorder="1" applyAlignment="1">
      <alignment horizontal="center" vertical="center"/>
      <protection/>
    </xf>
    <xf numFmtId="0" fontId="12" fillId="0" borderId="127" xfId="80" applyFont="1" applyBorder="1" applyAlignment="1">
      <alignment horizontal="center" vertical="center"/>
      <protection/>
    </xf>
    <xf numFmtId="0" fontId="79" fillId="0" borderId="129" xfId="80" applyFont="1" applyBorder="1" applyAlignment="1">
      <alignment horizontal="center" vertical="center"/>
      <protection/>
    </xf>
    <xf numFmtId="0" fontId="79" fillId="0" borderId="127" xfId="80" applyFont="1" applyBorder="1" applyAlignment="1">
      <alignment horizontal="center" vertical="center"/>
      <protection/>
    </xf>
    <xf numFmtId="0" fontId="79" fillId="0" borderId="130" xfId="80" applyFont="1" applyBorder="1" applyAlignment="1">
      <alignment horizontal="center" vertical="center"/>
      <protection/>
    </xf>
    <xf numFmtId="0" fontId="79" fillId="0" borderId="128" xfId="80" applyFont="1" applyBorder="1" applyAlignment="1">
      <alignment horizontal="center" vertical="center"/>
      <protection/>
    </xf>
    <xf numFmtId="20" fontId="11" fillId="0" borderId="141" xfId="80" applyNumberFormat="1" applyFont="1" applyBorder="1" applyAlignment="1">
      <alignment horizontal="center" vertical="center"/>
      <protection/>
    </xf>
    <xf numFmtId="0" fontId="11" fillId="0" borderId="142" xfId="80" applyFont="1" applyBorder="1" applyAlignment="1">
      <alignment horizontal="center" vertical="center"/>
      <protection/>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center"/>
    </xf>
    <xf numFmtId="0" fontId="11" fillId="0" borderId="0" xfId="77" applyNumberFormat="1" applyFont="1" applyFill="1" applyBorder="1" applyAlignment="1">
      <alignment horizontal="center" vertical="center"/>
    </xf>
    <xf numFmtId="0" fontId="12" fillId="0" borderId="0" xfId="77" applyNumberFormat="1" applyFont="1" applyFill="1" applyBorder="1" applyAlignment="1">
      <alignment horizontal="center" vertical="center"/>
    </xf>
    <xf numFmtId="0" fontId="11" fillId="0" borderId="0" xfId="0" applyFont="1" applyFill="1" applyAlignment="1">
      <alignment vertical="center"/>
    </xf>
    <xf numFmtId="10" fontId="11" fillId="0" borderId="0" xfId="77" applyNumberFormat="1" applyFont="1" applyFill="1" applyBorder="1" applyAlignment="1">
      <alignment horizontal="center" vertical="center"/>
    </xf>
    <xf numFmtId="0" fontId="13" fillId="0" borderId="0" xfId="77" applyNumberFormat="1" applyFont="1" applyFill="1" applyBorder="1" applyAlignment="1">
      <alignment horizontal="left" vertical="center"/>
    </xf>
    <xf numFmtId="0" fontId="11" fillId="0" borderId="0" xfId="69" applyFont="1" applyBorder="1" applyAlignment="1">
      <alignment horizontal="center" vertical="center"/>
      <protection/>
    </xf>
    <xf numFmtId="0" fontId="11" fillId="0" borderId="0" xfId="0" applyFont="1" applyBorder="1" applyAlignment="1">
      <alignment vertical="center"/>
    </xf>
    <xf numFmtId="0" fontId="11" fillId="0" borderId="0" xfId="0" applyFont="1" applyAlignment="1">
      <alignment horizontal="center" vertical="center"/>
    </xf>
    <xf numFmtId="10" fontId="11" fillId="0" borderId="0" xfId="0" applyNumberFormat="1" applyFont="1" applyAlignment="1">
      <alignment horizontal="center" vertical="center"/>
    </xf>
    <xf numFmtId="0" fontId="2" fillId="0" borderId="0" xfId="77" applyNumberFormat="1" applyFont="1" applyFill="1" applyBorder="1" applyAlignment="1">
      <alignment horizontal="center" vertical="center"/>
    </xf>
    <xf numFmtId="0" fontId="2" fillId="0" borderId="0" xfId="70" applyNumberFormat="1" applyFont="1" applyFill="1" applyBorder="1" applyAlignment="1">
      <alignment horizontal="left" vertical="center"/>
    </xf>
    <xf numFmtId="0" fontId="2" fillId="0" borderId="0" xfId="0" applyFont="1" applyAlignment="1">
      <alignment horizontal="center" vertical="center"/>
    </xf>
    <xf numFmtId="0" fontId="11" fillId="0" borderId="0" xfId="0" applyFont="1" applyBorder="1" applyAlignment="1">
      <alignment horizontal="center" vertical="center"/>
    </xf>
    <xf numFmtId="176" fontId="12" fillId="0" borderId="0" xfId="70" applyNumberFormat="1" applyFont="1" applyFill="1" applyBorder="1" applyAlignment="1">
      <alignment horizontal="center"/>
    </xf>
    <xf numFmtId="0" fontId="2" fillId="0" borderId="0" xfId="0" applyFont="1" applyAlignment="1">
      <alignment horizontal="center" vertical="center"/>
    </xf>
    <xf numFmtId="0" fontId="17" fillId="0" borderId="0" xfId="77" applyNumberFormat="1"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49" fontId="11" fillId="0" borderId="0" xfId="77" applyNumberFormat="1" applyFont="1" applyFill="1" applyBorder="1" applyAlignment="1">
      <alignment horizontal="center" vertical="center"/>
    </xf>
    <xf numFmtId="0" fontId="12" fillId="0" borderId="0" xfId="70" applyNumberFormat="1" applyFont="1" applyFill="1" applyBorder="1" applyAlignment="1">
      <alignment horizontal="center"/>
    </xf>
    <xf numFmtId="176" fontId="11" fillId="0" borderId="0" xfId="77" applyNumberFormat="1" applyFont="1" applyFill="1" applyBorder="1" applyAlignment="1">
      <alignment horizontal="center" vertical="center"/>
    </xf>
    <xf numFmtId="10" fontId="12" fillId="0" borderId="0" xfId="70" applyNumberFormat="1" applyFont="1" applyFill="1" applyBorder="1" applyAlignment="1">
      <alignment horizontal="center"/>
    </xf>
    <xf numFmtId="0" fontId="27" fillId="7" borderId="143" xfId="0" applyFont="1" applyFill="1" applyBorder="1" applyAlignment="1">
      <alignment horizontal="center" wrapText="1"/>
    </xf>
    <xf numFmtId="0" fontId="27" fillId="7" borderId="144" xfId="0" applyFont="1" applyFill="1" applyBorder="1" applyAlignment="1">
      <alignment horizontal="center" wrapText="1"/>
    </xf>
    <xf numFmtId="0" fontId="27" fillId="7" borderId="145" xfId="0" applyFont="1" applyFill="1" applyBorder="1" applyAlignment="1">
      <alignment horizontal="center" wrapText="1"/>
    </xf>
    <xf numFmtId="0" fontId="27" fillId="7" borderId="146" xfId="0" applyFont="1" applyFill="1" applyBorder="1" applyAlignment="1">
      <alignment horizontal="center" wrapText="1"/>
    </xf>
    <xf numFmtId="0" fontId="24" fillId="7" borderId="145" xfId="0" applyFont="1" applyFill="1" applyBorder="1" applyAlignment="1">
      <alignment horizontal="center"/>
    </xf>
    <xf numFmtId="0" fontId="24" fillId="7" borderId="146" xfId="0" applyFont="1" applyFill="1" applyBorder="1" applyAlignment="1">
      <alignment horizontal="center"/>
    </xf>
    <xf numFmtId="0" fontId="27" fillId="7" borderId="143" xfId="0" applyFont="1" applyFill="1" applyBorder="1" applyAlignment="1">
      <alignment horizontal="center"/>
    </xf>
    <xf numFmtId="0" fontId="27" fillId="7" borderId="144" xfId="0" applyFont="1" applyFill="1" applyBorder="1" applyAlignment="1">
      <alignment horizontal="center"/>
    </xf>
    <xf numFmtId="0" fontId="0" fillId="7" borderId="134" xfId="0" applyFill="1" applyBorder="1" applyAlignment="1">
      <alignment horizontal="center" vertical="center" wrapText="1"/>
    </xf>
    <xf numFmtId="0" fontId="0" fillId="7" borderId="94" xfId="0" applyFill="1" applyBorder="1" applyAlignment="1">
      <alignment horizontal="center" vertical="center"/>
    </xf>
    <xf numFmtId="0" fontId="0" fillId="7" borderId="135" xfId="0" applyFill="1" applyBorder="1" applyAlignment="1">
      <alignment horizontal="center" vertical="center"/>
    </xf>
    <xf numFmtId="0" fontId="0" fillId="7" borderId="136" xfId="0" applyFill="1" applyBorder="1" applyAlignment="1">
      <alignment horizontal="center" vertical="center"/>
    </xf>
    <xf numFmtId="0" fontId="27" fillId="7" borderId="134" xfId="0" applyFont="1" applyFill="1" applyBorder="1" applyAlignment="1">
      <alignment horizontal="center" wrapText="1"/>
    </xf>
    <xf numFmtId="0" fontId="27" fillId="7" borderId="94" xfId="0" applyFont="1" applyFill="1" applyBorder="1" applyAlignment="1">
      <alignment horizontal="center" wrapText="1"/>
    </xf>
    <xf numFmtId="0" fontId="27" fillId="7" borderId="133" xfId="0" applyFont="1" applyFill="1" applyBorder="1" applyAlignment="1">
      <alignment horizontal="center" wrapText="1"/>
    </xf>
    <xf numFmtId="0" fontId="27" fillId="7" borderId="97" xfId="0" applyFont="1" applyFill="1" applyBorder="1" applyAlignment="1">
      <alignment horizontal="center" wrapText="1"/>
    </xf>
    <xf numFmtId="0" fontId="58" fillId="7" borderId="132" xfId="0" applyFont="1" applyFill="1" applyBorder="1" applyAlignment="1">
      <alignment horizontal="center"/>
    </xf>
    <xf numFmtId="0" fontId="58" fillId="7" borderId="147" xfId="0" applyFont="1" applyFill="1" applyBorder="1" applyAlignment="1">
      <alignment horizontal="center"/>
    </xf>
    <xf numFmtId="0" fontId="59" fillId="7" borderId="133" xfId="0" applyFont="1" applyFill="1" applyBorder="1" applyAlignment="1">
      <alignment horizontal="center"/>
    </xf>
    <xf numFmtId="0" fontId="59" fillId="7" borderId="148" xfId="0" applyFont="1" applyFill="1" applyBorder="1" applyAlignment="1">
      <alignment horizont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10" xfId="63"/>
    <cellStyle name="標準 2" xfId="64"/>
    <cellStyle name="標準 2 2" xfId="65"/>
    <cellStyle name="標準 2 2 2" xfId="66"/>
    <cellStyle name="標準 2 2_2013NewMixkekka" xfId="67"/>
    <cellStyle name="標準 2_2013NewMixkekka" xfId="68"/>
    <cellStyle name="標準 3" xfId="69"/>
    <cellStyle name="標準 3_登録ナンバー" xfId="70"/>
    <cellStyle name="標準 4" xfId="71"/>
    <cellStyle name="標準 5" xfId="72"/>
    <cellStyle name="標準 6" xfId="73"/>
    <cellStyle name="標準 7" xfId="74"/>
    <cellStyle name="標準 9" xfId="75"/>
    <cellStyle name="標準_Book2" xfId="76"/>
    <cellStyle name="標準_Book2_登録ナンバー" xfId="77"/>
    <cellStyle name="標準_Sheet1" xfId="78"/>
    <cellStyle name="標準_Sheet1_登録ナンバー" xfId="79"/>
    <cellStyle name="標準_オーダーオブプレイ原紙" xfId="80"/>
    <cellStyle name="標準_登録ナンバー"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524</xdr:row>
      <xdr:rowOff>114300</xdr:rowOff>
    </xdr:from>
    <xdr:to>
      <xdr:col>2</xdr:col>
      <xdr:colOff>38100</xdr:colOff>
      <xdr:row>524</xdr:row>
      <xdr:rowOff>114300</xdr:rowOff>
    </xdr:to>
    <xdr:sp>
      <xdr:nvSpPr>
        <xdr:cNvPr id="1" name="Line 8"/>
        <xdr:cNvSpPr>
          <a:spLocks/>
        </xdr:cNvSpPr>
      </xdr:nvSpPr>
      <xdr:spPr>
        <a:xfrm flipH="1">
          <a:off x="1123950" y="89963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421</xdr:row>
      <xdr:rowOff>114300</xdr:rowOff>
    </xdr:from>
    <xdr:to>
      <xdr:col>2</xdr:col>
      <xdr:colOff>38100</xdr:colOff>
      <xdr:row>421</xdr:row>
      <xdr:rowOff>114300</xdr:rowOff>
    </xdr:to>
    <xdr:sp>
      <xdr:nvSpPr>
        <xdr:cNvPr id="2" name="Line 8"/>
        <xdr:cNvSpPr>
          <a:spLocks/>
        </xdr:cNvSpPr>
      </xdr:nvSpPr>
      <xdr:spPr>
        <a:xfrm flipH="1">
          <a:off x="1123950" y="72304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512</xdr:row>
      <xdr:rowOff>114300</xdr:rowOff>
    </xdr:from>
    <xdr:to>
      <xdr:col>2</xdr:col>
      <xdr:colOff>57150</xdr:colOff>
      <xdr:row>512</xdr:row>
      <xdr:rowOff>114300</xdr:rowOff>
    </xdr:to>
    <xdr:sp>
      <xdr:nvSpPr>
        <xdr:cNvPr id="3" name="Line 8"/>
        <xdr:cNvSpPr>
          <a:spLocks/>
        </xdr:cNvSpPr>
      </xdr:nvSpPr>
      <xdr:spPr>
        <a:xfrm flipH="1">
          <a:off x="1123950" y="87906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407</xdr:row>
      <xdr:rowOff>114300</xdr:rowOff>
    </xdr:from>
    <xdr:to>
      <xdr:col>2</xdr:col>
      <xdr:colOff>57150</xdr:colOff>
      <xdr:row>407</xdr:row>
      <xdr:rowOff>114300</xdr:rowOff>
    </xdr:to>
    <xdr:sp>
      <xdr:nvSpPr>
        <xdr:cNvPr id="4" name="Line 8"/>
        <xdr:cNvSpPr>
          <a:spLocks/>
        </xdr:cNvSpPr>
      </xdr:nvSpPr>
      <xdr:spPr>
        <a:xfrm flipH="1">
          <a:off x="1123950" y="69903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522</xdr:row>
      <xdr:rowOff>114300</xdr:rowOff>
    </xdr:from>
    <xdr:to>
      <xdr:col>2</xdr:col>
      <xdr:colOff>57150</xdr:colOff>
      <xdr:row>522</xdr:row>
      <xdr:rowOff>114300</xdr:rowOff>
    </xdr:to>
    <xdr:sp>
      <xdr:nvSpPr>
        <xdr:cNvPr id="5" name="Line 8"/>
        <xdr:cNvSpPr>
          <a:spLocks/>
        </xdr:cNvSpPr>
      </xdr:nvSpPr>
      <xdr:spPr>
        <a:xfrm flipH="1">
          <a:off x="1123950" y="89620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413</xdr:row>
      <xdr:rowOff>114300</xdr:rowOff>
    </xdr:from>
    <xdr:to>
      <xdr:col>2</xdr:col>
      <xdr:colOff>57150</xdr:colOff>
      <xdr:row>413</xdr:row>
      <xdr:rowOff>114300</xdr:rowOff>
    </xdr:to>
    <xdr:sp>
      <xdr:nvSpPr>
        <xdr:cNvPr id="6" name="Line 8"/>
        <xdr:cNvSpPr>
          <a:spLocks/>
        </xdr:cNvSpPr>
      </xdr:nvSpPr>
      <xdr:spPr>
        <a:xfrm flipH="1">
          <a:off x="1123950" y="70932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597</xdr:row>
      <xdr:rowOff>114300</xdr:rowOff>
    </xdr:from>
    <xdr:to>
      <xdr:col>2</xdr:col>
      <xdr:colOff>57150</xdr:colOff>
      <xdr:row>597</xdr:row>
      <xdr:rowOff>114300</xdr:rowOff>
    </xdr:to>
    <xdr:sp>
      <xdr:nvSpPr>
        <xdr:cNvPr id="7" name="Line 8"/>
        <xdr:cNvSpPr>
          <a:spLocks/>
        </xdr:cNvSpPr>
      </xdr:nvSpPr>
      <xdr:spPr>
        <a:xfrm flipH="1">
          <a:off x="1123950" y="102765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462</xdr:row>
      <xdr:rowOff>114300</xdr:rowOff>
    </xdr:from>
    <xdr:to>
      <xdr:col>2</xdr:col>
      <xdr:colOff>57150</xdr:colOff>
      <xdr:row>462</xdr:row>
      <xdr:rowOff>114300</xdr:rowOff>
    </xdr:to>
    <xdr:sp>
      <xdr:nvSpPr>
        <xdr:cNvPr id="8" name="Line 8"/>
        <xdr:cNvSpPr>
          <a:spLocks/>
        </xdr:cNvSpPr>
      </xdr:nvSpPr>
      <xdr:spPr>
        <a:xfrm flipH="1">
          <a:off x="1123950" y="79333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598</xdr:row>
      <xdr:rowOff>0</xdr:rowOff>
    </xdr:from>
    <xdr:to>
      <xdr:col>2</xdr:col>
      <xdr:colOff>57150</xdr:colOff>
      <xdr:row>598</xdr:row>
      <xdr:rowOff>0</xdr:rowOff>
    </xdr:to>
    <xdr:sp>
      <xdr:nvSpPr>
        <xdr:cNvPr id="9" name="Line 8"/>
        <xdr:cNvSpPr>
          <a:spLocks/>
        </xdr:cNvSpPr>
      </xdr:nvSpPr>
      <xdr:spPr>
        <a:xfrm flipH="1">
          <a:off x="1123950" y="102831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451</xdr:row>
      <xdr:rowOff>114300</xdr:rowOff>
    </xdr:from>
    <xdr:to>
      <xdr:col>2</xdr:col>
      <xdr:colOff>57150</xdr:colOff>
      <xdr:row>451</xdr:row>
      <xdr:rowOff>114300</xdr:rowOff>
    </xdr:to>
    <xdr:sp>
      <xdr:nvSpPr>
        <xdr:cNvPr id="10" name="Line 8"/>
        <xdr:cNvSpPr>
          <a:spLocks/>
        </xdr:cNvSpPr>
      </xdr:nvSpPr>
      <xdr:spPr>
        <a:xfrm flipH="1">
          <a:off x="1123950" y="774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480</xdr:row>
      <xdr:rowOff>95250</xdr:rowOff>
    </xdr:from>
    <xdr:to>
      <xdr:col>2</xdr:col>
      <xdr:colOff>38100</xdr:colOff>
      <xdr:row>480</xdr:row>
      <xdr:rowOff>104775</xdr:rowOff>
    </xdr:to>
    <xdr:sp>
      <xdr:nvSpPr>
        <xdr:cNvPr id="11" name="Line 7"/>
        <xdr:cNvSpPr>
          <a:spLocks/>
        </xdr:cNvSpPr>
      </xdr:nvSpPr>
      <xdr:spPr>
        <a:xfrm flipH="1" flipV="1">
          <a:off x="1123950" y="824007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481</xdr:row>
      <xdr:rowOff>114300</xdr:rowOff>
    </xdr:from>
    <xdr:to>
      <xdr:col>2</xdr:col>
      <xdr:colOff>0</xdr:colOff>
      <xdr:row>481</xdr:row>
      <xdr:rowOff>114300</xdr:rowOff>
    </xdr:to>
    <xdr:sp>
      <xdr:nvSpPr>
        <xdr:cNvPr id="12" name="Line 8"/>
        <xdr:cNvSpPr>
          <a:spLocks/>
        </xdr:cNvSpPr>
      </xdr:nvSpPr>
      <xdr:spPr>
        <a:xfrm flipH="1">
          <a:off x="1123950" y="82591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Desktop\&#12456;&#12463;&#12475;&#12523;&#12501;&#12449;&#12452;&#12523;\201403NMY%20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603newmixyouko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申込書"/>
      <sheetName val="歴代入賞者"/>
      <sheetName val="登録ナンバー"/>
    </sheetNames>
    <sheetDataSet>
      <sheetData sheetId="3">
        <row r="4">
          <cell r="B4" t="str">
            <v>安土ＴＣ</v>
          </cell>
          <cell r="G4">
            <v>0</v>
          </cell>
          <cell r="H4">
            <v>0</v>
          </cell>
        </row>
        <row r="5">
          <cell r="A5" t="str">
            <v>A01</v>
          </cell>
          <cell r="B5" t="str">
            <v>塩田</v>
          </cell>
          <cell r="C5" t="str">
            <v>浩三</v>
          </cell>
          <cell r="D5" t="str">
            <v>安土ＴＣ</v>
          </cell>
          <cell r="F5" t="str">
            <v>A01</v>
          </cell>
          <cell r="G5" t="str">
            <v>塩田浩三</v>
          </cell>
          <cell r="H5" t="str">
            <v>安土ＴＣ</v>
          </cell>
        </row>
        <row r="6">
          <cell r="A6" t="str">
            <v>A02</v>
          </cell>
          <cell r="B6" t="str">
            <v>寺田</v>
          </cell>
          <cell r="C6" t="str">
            <v>昌登</v>
          </cell>
          <cell r="D6" t="str">
            <v>安土ＴＣ</v>
          </cell>
          <cell r="F6" t="str">
            <v>A02</v>
          </cell>
          <cell r="G6" t="str">
            <v>寺田昌登</v>
          </cell>
          <cell r="H6" t="str">
            <v>安土ＴＣ</v>
          </cell>
        </row>
        <row r="7">
          <cell r="A7" t="str">
            <v>A03</v>
          </cell>
          <cell r="B7" t="str">
            <v>神山</v>
          </cell>
          <cell r="C7" t="str">
            <v>勝治</v>
          </cell>
          <cell r="D7" t="str">
            <v>安土ＴＣ</v>
          </cell>
          <cell r="F7" t="str">
            <v>A03</v>
          </cell>
          <cell r="G7" t="str">
            <v>神山勝治</v>
          </cell>
          <cell r="H7" t="str">
            <v>安土ＴＣ</v>
          </cell>
        </row>
        <row r="8">
          <cell r="A8" t="str">
            <v>A04</v>
          </cell>
          <cell r="B8" t="str">
            <v>片山</v>
          </cell>
          <cell r="C8" t="str">
            <v>光紀</v>
          </cell>
          <cell r="D8" t="str">
            <v>安土ＴＣ</v>
          </cell>
          <cell r="F8" t="str">
            <v>A04</v>
          </cell>
          <cell r="G8" t="str">
            <v>片山光紀</v>
          </cell>
          <cell r="H8" t="str">
            <v>安土ＴＣ</v>
          </cell>
        </row>
        <row r="9">
          <cell r="A9" t="str">
            <v>A05</v>
          </cell>
          <cell r="B9" t="str">
            <v>濱邊</v>
          </cell>
          <cell r="C9" t="str">
            <v>皓彦</v>
          </cell>
          <cell r="D9" t="str">
            <v>安土ＴＣ</v>
          </cell>
          <cell r="F9" t="str">
            <v>A05</v>
          </cell>
          <cell r="G9" t="str">
            <v>濱邊皓彦</v>
          </cell>
          <cell r="H9" t="str">
            <v>安土ＴＣ</v>
          </cell>
        </row>
        <row r="10">
          <cell r="A10" t="str">
            <v>A06</v>
          </cell>
          <cell r="B10" t="str">
            <v>河村</v>
          </cell>
          <cell r="C10" t="str">
            <v>能裕</v>
          </cell>
          <cell r="D10" t="str">
            <v>安土ＴＣ</v>
          </cell>
          <cell r="F10" t="str">
            <v>A06</v>
          </cell>
          <cell r="G10" t="str">
            <v>河村能裕</v>
          </cell>
          <cell r="H10" t="str">
            <v>安土ＴＣ</v>
          </cell>
        </row>
        <row r="11">
          <cell r="A11" t="str">
            <v>A07</v>
          </cell>
          <cell r="B11" t="str">
            <v>松村</v>
          </cell>
          <cell r="C11" t="str">
            <v>友二</v>
          </cell>
          <cell r="D11" t="str">
            <v>安土ＴＣ</v>
          </cell>
          <cell r="F11" t="str">
            <v>A07</v>
          </cell>
          <cell r="G11" t="str">
            <v>松村友二</v>
          </cell>
          <cell r="H11" t="str">
            <v>安土ＴＣ</v>
          </cell>
        </row>
        <row r="12">
          <cell r="A12" t="str">
            <v>A08</v>
          </cell>
          <cell r="B12" t="str">
            <v>住田</v>
          </cell>
          <cell r="C12" t="str">
            <v>安司</v>
          </cell>
          <cell r="D12" t="str">
            <v>安土ＴＣ</v>
          </cell>
          <cell r="F12" t="str">
            <v>A08</v>
          </cell>
          <cell r="G12" t="str">
            <v>住田安司</v>
          </cell>
          <cell r="H12" t="str">
            <v>安土ＴＣ</v>
          </cell>
        </row>
        <row r="13">
          <cell r="A13" t="str">
            <v>A09</v>
          </cell>
          <cell r="B13" t="str">
            <v>北川</v>
          </cell>
          <cell r="C13" t="str">
            <v>栄治</v>
          </cell>
          <cell r="D13" t="str">
            <v>安土ＴＣ</v>
          </cell>
          <cell r="F13" t="str">
            <v>A09</v>
          </cell>
          <cell r="G13" t="str">
            <v>北川栄治</v>
          </cell>
          <cell r="H13" t="str">
            <v>安土ＴＣ</v>
          </cell>
        </row>
        <row r="14">
          <cell r="A14" t="str">
            <v>A10</v>
          </cell>
          <cell r="B14" t="str">
            <v>脇野</v>
          </cell>
          <cell r="C14" t="str">
            <v>佳邦</v>
          </cell>
          <cell r="D14" t="str">
            <v>安土ＴＣ</v>
          </cell>
          <cell r="F14" t="str">
            <v>A10</v>
          </cell>
          <cell r="G14" t="str">
            <v>脇野佳邦</v>
          </cell>
          <cell r="H14" t="str">
            <v>安土ＴＣ</v>
          </cell>
        </row>
        <row r="17">
          <cell r="B17" t="str">
            <v>代表　八木篤司</v>
          </cell>
          <cell r="D17" t="str">
            <v>me-me-yagirock@siren.ocn.ne.jp</v>
          </cell>
        </row>
        <row r="19">
          <cell r="B19" t="str">
            <v>ぼんズ</v>
          </cell>
          <cell r="G19" t="str">
            <v>東近江市民</v>
          </cell>
          <cell r="H19" t="str">
            <v>東近江市民率</v>
          </cell>
        </row>
        <row r="20">
          <cell r="B20" t="str">
            <v>ぼんｽﾞ</v>
          </cell>
          <cell r="G20">
            <v>1</v>
          </cell>
          <cell r="H20">
            <v>0.02631578947368421</v>
          </cell>
        </row>
        <row r="21">
          <cell r="A21" t="str">
            <v>B01</v>
          </cell>
          <cell r="B21" t="str">
            <v>池端</v>
          </cell>
          <cell r="C21" t="str">
            <v>誠治</v>
          </cell>
          <cell r="D21" t="str">
            <v>ぼんズ</v>
          </cell>
          <cell r="F21" t="str">
            <v>B01</v>
          </cell>
          <cell r="G21" t="str">
            <v>池端誠治</v>
          </cell>
          <cell r="H21" t="str">
            <v>ぼんズ</v>
          </cell>
        </row>
        <row r="22">
          <cell r="A22" t="str">
            <v>B02</v>
          </cell>
          <cell r="B22" t="str">
            <v>上野</v>
          </cell>
          <cell r="C22" t="str">
            <v>和彦</v>
          </cell>
          <cell r="D22" t="str">
            <v>ぼんズ</v>
          </cell>
          <cell r="F22" t="str">
            <v>B02</v>
          </cell>
          <cell r="G22" t="str">
            <v>上野和彦</v>
          </cell>
          <cell r="H22" t="str">
            <v>ぼんズ</v>
          </cell>
        </row>
        <row r="23">
          <cell r="A23" t="str">
            <v>B03</v>
          </cell>
          <cell r="B23" t="str">
            <v>押谷</v>
          </cell>
          <cell r="C23" t="str">
            <v>繁樹</v>
          </cell>
          <cell r="D23" t="str">
            <v>ぼんズ</v>
          </cell>
          <cell r="F23" t="str">
            <v>B03</v>
          </cell>
          <cell r="G23" t="str">
            <v>押谷繁樹</v>
          </cell>
          <cell r="H23" t="str">
            <v>ぼんズ</v>
          </cell>
        </row>
        <row r="24">
          <cell r="A24" t="str">
            <v>B04</v>
          </cell>
          <cell r="B24" t="str">
            <v>金山</v>
          </cell>
          <cell r="C24" t="str">
            <v>載亨</v>
          </cell>
          <cell r="D24" t="str">
            <v>ぼんズ</v>
          </cell>
          <cell r="F24" t="str">
            <v>B04</v>
          </cell>
          <cell r="G24" t="str">
            <v>金山載亨</v>
          </cell>
          <cell r="H24" t="str">
            <v>ぼんズ</v>
          </cell>
        </row>
        <row r="25">
          <cell r="A25" t="str">
            <v>B05</v>
          </cell>
          <cell r="B25" t="str">
            <v>金谷</v>
          </cell>
          <cell r="C25" t="str">
            <v>太郎</v>
          </cell>
          <cell r="D25" t="str">
            <v>ぼんズ</v>
          </cell>
          <cell r="F25" t="str">
            <v>B05</v>
          </cell>
          <cell r="G25" t="str">
            <v>金谷太郎</v>
          </cell>
          <cell r="H25" t="str">
            <v>ぼんズ</v>
          </cell>
        </row>
        <row r="26">
          <cell r="A26" t="str">
            <v>B06</v>
          </cell>
          <cell r="B26" t="str">
            <v>清川</v>
          </cell>
          <cell r="C26" t="str">
            <v>智輝</v>
          </cell>
          <cell r="D26" t="str">
            <v>ぼんズ</v>
          </cell>
          <cell r="F26" t="str">
            <v>B06</v>
          </cell>
          <cell r="G26" t="str">
            <v>清川智輝</v>
          </cell>
          <cell r="H26" t="str">
            <v>ぼんズ</v>
          </cell>
        </row>
        <row r="27">
          <cell r="A27" t="str">
            <v>B07</v>
          </cell>
          <cell r="B27" t="str">
            <v>小菅</v>
          </cell>
          <cell r="C27" t="str">
            <v>真一</v>
          </cell>
          <cell r="D27" t="str">
            <v>ぼんズ</v>
          </cell>
          <cell r="F27" t="str">
            <v>B07</v>
          </cell>
          <cell r="G27" t="str">
            <v>小菅真一</v>
          </cell>
          <cell r="H27" t="str">
            <v>ぼんズ</v>
          </cell>
        </row>
        <row r="28">
          <cell r="A28" t="str">
            <v>B08</v>
          </cell>
          <cell r="B28" t="str">
            <v>佐野</v>
          </cell>
          <cell r="C28" t="str">
            <v>　望</v>
          </cell>
          <cell r="D28" t="str">
            <v>ぼんズ</v>
          </cell>
          <cell r="F28" t="str">
            <v>B08</v>
          </cell>
          <cell r="G28" t="str">
            <v>佐野　望</v>
          </cell>
          <cell r="H28" t="str">
            <v>ぼんズ</v>
          </cell>
        </row>
        <row r="29">
          <cell r="A29" t="str">
            <v>B09</v>
          </cell>
          <cell r="B29" t="str">
            <v>谷口</v>
          </cell>
          <cell r="C29" t="str">
            <v>友宏</v>
          </cell>
          <cell r="D29" t="str">
            <v>ぼんズ</v>
          </cell>
          <cell r="F29" t="str">
            <v>B09</v>
          </cell>
          <cell r="G29" t="str">
            <v>谷口友宏</v>
          </cell>
          <cell r="H29" t="str">
            <v>ぼんズ</v>
          </cell>
        </row>
        <row r="30">
          <cell r="A30" t="str">
            <v>B10</v>
          </cell>
          <cell r="B30" t="str">
            <v>田端</v>
          </cell>
          <cell r="C30" t="str">
            <v>英樹</v>
          </cell>
          <cell r="D30" t="str">
            <v>ぼんズ</v>
          </cell>
          <cell r="F30" t="str">
            <v>B10</v>
          </cell>
          <cell r="G30" t="str">
            <v>田端英樹</v>
          </cell>
          <cell r="H30" t="str">
            <v>ぼんズ</v>
          </cell>
        </row>
        <row r="31">
          <cell r="A31" t="str">
            <v>B11</v>
          </cell>
          <cell r="B31" t="str">
            <v>辻 </v>
          </cell>
          <cell r="C31" t="str">
            <v>義規</v>
          </cell>
          <cell r="D31" t="str">
            <v>ぼんズ</v>
          </cell>
          <cell r="F31" t="str">
            <v>B11</v>
          </cell>
          <cell r="G31" t="str">
            <v>辻 義規</v>
          </cell>
          <cell r="H31" t="str">
            <v>ぼんズ</v>
          </cell>
        </row>
        <row r="32">
          <cell r="A32" t="str">
            <v>B12</v>
          </cell>
          <cell r="B32" t="str">
            <v>土田</v>
          </cell>
          <cell r="C32" t="str">
            <v>哲也</v>
          </cell>
          <cell r="D32" t="str">
            <v>ぼんズ</v>
          </cell>
          <cell r="F32" t="str">
            <v>B12</v>
          </cell>
          <cell r="G32" t="str">
            <v>土田哲也</v>
          </cell>
          <cell r="H32" t="str">
            <v>ぼんズ</v>
          </cell>
        </row>
        <row r="33">
          <cell r="A33" t="str">
            <v>B13</v>
          </cell>
          <cell r="B33" t="str">
            <v>成宮</v>
          </cell>
          <cell r="C33" t="str">
            <v>康弘</v>
          </cell>
          <cell r="D33" t="str">
            <v>ぼんズ</v>
          </cell>
          <cell r="F33" t="str">
            <v>B13</v>
          </cell>
          <cell r="G33" t="str">
            <v>成宮康弘</v>
          </cell>
          <cell r="H33" t="str">
            <v>ぼんズ</v>
          </cell>
        </row>
        <row r="34">
          <cell r="A34" t="str">
            <v>B14</v>
          </cell>
          <cell r="B34" t="str">
            <v>西川</v>
          </cell>
          <cell r="C34" t="str">
            <v>昌一</v>
          </cell>
          <cell r="D34" t="str">
            <v>ぼんズ</v>
          </cell>
          <cell r="F34" t="str">
            <v>B14</v>
          </cell>
          <cell r="G34" t="str">
            <v>西川昌一</v>
          </cell>
          <cell r="H34" t="str">
            <v>ぼんズ</v>
          </cell>
        </row>
        <row r="35">
          <cell r="A35" t="str">
            <v>B15</v>
          </cell>
          <cell r="B35" t="str">
            <v>西村</v>
          </cell>
          <cell r="C35" t="str">
            <v>康二郎</v>
          </cell>
          <cell r="D35" t="str">
            <v>ぼんズ</v>
          </cell>
          <cell r="F35" t="str">
            <v>B15</v>
          </cell>
          <cell r="G35" t="str">
            <v>西村康二郎</v>
          </cell>
          <cell r="H35" t="str">
            <v>ぼんズ</v>
          </cell>
        </row>
        <row r="36">
          <cell r="A36" t="str">
            <v>B16</v>
          </cell>
          <cell r="B36" t="str">
            <v>橋本</v>
          </cell>
          <cell r="C36" t="str">
            <v>一紀</v>
          </cell>
          <cell r="D36" t="str">
            <v>ぼんズ</v>
          </cell>
          <cell r="F36" t="str">
            <v>B16</v>
          </cell>
          <cell r="G36" t="str">
            <v>橋本一紀</v>
          </cell>
          <cell r="H36" t="str">
            <v>ぼんズ</v>
          </cell>
        </row>
        <row r="37">
          <cell r="A37" t="str">
            <v>B17</v>
          </cell>
          <cell r="B37" t="str">
            <v>平塚</v>
          </cell>
          <cell r="C37" t="str">
            <v>聡</v>
          </cell>
          <cell r="D37" t="str">
            <v>ぼんズ</v>
          </cell>
          <cell r="F37" t="str">
            <v>B17</v>
          </cell>
          <cell r="G37" t="str">
            <v>平塚聡</v>
          </cell>
          <cell r="H37" t="str">
            <v>ぼんズ</v>
          </cell>
        </row>
        <row r="38">
          <cell r="A38" t="str">
            <v>B18</v>
          </cell>
          <cell r="B38" t="str">
            <v>古市</v>
          </cell>
          <cell r="C38" t="str">
            <v>卓志</v>
          </cell>
          <cell r="D38" t="str">
            <v>ぼんズ</v>
          </cell>
          <cell r="F38" t="str">
            <v>B18</v>
          </cell>
          <cell r="G38" t="str">
            <v>古市卓志</v>
          </cell>
          <cell r="H38" t="str">
            <v>ぼんズ</v>
          </cell>
        </row>
        <row r="39">
          <cell r="A39" t="str">
            <v>B19</v>
          </cell>
          <cell r="B39" t="str">
            <v>村上</v>
          </cell>
          <cell r="C39" t="str">
            <v>知孝</v>
          </cell>
          <cell r="D39" t="str">
            <v>ぼんズ</v>
          </cell>
          <cell r="F39" t="str">
            <v>B19</v>
          </cell>
          <cell r="G39" t="str">
            <v>村上知孝</v>
          </cell>
          <cell r="H39" t="str">
            <v>ぼんズ</v>
          </cell>
        </row>
        <row r="40">
          <cell r="A40" t="str">
            <v>B20</v>
          </cell>
          <cell r="B40" t="str">
            <v>八木</v>
          </cell>
          <cell r="C40" t="str">
            <v>篤司</v>
          </cell>
          <cell r="D40" t="str">
            <v>ぼんズ</v>
          </cell>
          <cell r="F40" t="str">
            <v>B20</v>
          </cell>
          <cell r="G40" t="str">
            <v>八木篤司</v>
          </cell>
          <cell r="H40" t="str">
            <v>ぼんズ</v>
          </cell>
        </row>
        <row r="41">
          <cell r="A41" t="str">
            <v>B21</v>
          </cell>
          <cell r="B41" t="str">
            <v>山口</v>
          </cell>
          <cell r="C41" t="str">
            <v>和雄</v>
          </cell>
          <cell r="D41" t="str">
            <v>ぼんズ</v>
          </cell>
          <cell r="F41" t="str">
            <v>B21</v>
          </cell>
          <cell r="G41" t="str">
            <v>山口和雄</v>
          </cell>
          <cell r="H41" t="str">
            <v>ぼんズ</v>
          </cell>
        </row>
        <row r="42">
          <cell r="A42" t="str">
            <v>B22</v>
          </cell>
          <cell r="B42" t="str">
            <v>山﨑</v>
          </cell>
          <cell r="C42" t="str">
            <v>正雄</v>
          </cell>
          <cell r="D42" t="str">
            <v>ぼんズ</v>
          </cell>
          <cell r="F42" t="str">
            <v>B22</v>
          </cell>
          <cell r="G42" t="str">
            <v>山﨑正雄</v>
          </cell>
          <cell r="H42" t="str">
            <v>ぼんズ</v>
          </cell>
        </row>
        <row r="43">
          <cell r="A43" t="str">
            <v>B23</v>
          </cell>
          <cell r="B43" t="str">
            <v>伊吹</v>
          </cell>
          <cell r="C43" t="str">
            <v>邦子</v>
          </cell>
          <cell r="D43" t="str">
            <v>ぼんズ</v>
          </cell>
          <cell r="F43" t="str">
            <v>B23</v>
          </cell>
          <cell r="G43" t="str">
            <v>伊吹邦子</v>
          </cell>
          <cell r="H43" t="str">
            <v>ぼんズ</v>
          </cell>
        </row>
        <row r="44">
          <cell r="A44" t="str">
            <v>B24</v>
          </cell>
          <cell r="B44" t="str">
            <v>木村</v>
          </cell>
          <cell r="C44" t="str">
            <v>美香</v>
          </cell>
          <cell r="D44" t="str">
            <v>ぼんズ</v>
          </cell>
          <cell r="F44" t="str">
            <v>B24</v>
          </cell>
          <cell r="G44" t="str">
            <v>木村美香</v>
          </cell>
          <cell r="H44" t="str">
            <v>ぼんズ</v>
          </cell>
        </row>
        <row r="45">
          <cell r="A45" t="str">
            <v>B25</v>
          </cell>
          <cell r="B45" t="str">
            <v>近藤</v>
          </cell>
          <cell r="C45" t="str">
            <v>直美</v>
          </cell>
          <cell r="D45" t="str">
            <v>ぼんズ</v>
          </cell>
          <cell r="F45" t="str">
            <v>B25</v>
          </cell>
          <cell r="G45" t="str">
            <v>近藤直美</v>
          </cell>
          <cell r="H45" t="str">
            <v>ぼんズ</v>
          </cell>
        </row>
        <row r="46">
          <cell r="A46" t="str">
            <v>B26</v>
          </cell>
          <cell r="B46" t="str">
            <v>佐竹</v>
          </cell>
          <cell r="C46" t="str">
            <v>昌子</v>
          </cell>
          <cell r="D46" t="str">
            <v>ぼんズ</v>
          </cell>
          <cell r="F46" t="str">
            <v>B26</v>
          </cell>
          <cell r="G46" t="str">
            <v>佐竹昌子</v>
          </cell>
          <cell r="H46" t="str">
            <v>ぼんズ</v>
          </cell>
        </row>
        <row r="47">
          <cell r="A47" t="str">
            <v>B27</v>
          </cell>
          <cell r="B47" t="str">
            <v>茶谷</v>
          </cell>
          <cell r="C47" t="str">
            <v>なおみ</v>
          </cell>
          <cell r="D47" t="str">
            <v>ぼんズ</v>
          </cell>
          <cell r="F47" t="str">
            <v>B27</v>
          </cell>
          <cell r="G47" t="str">
            <v>茶谷なおみ</v>
          </cell>
          <cell r="H47" t="str">
            <v>ぼんズ</v>
          </cell>
        </row>
        <row r="48">
          <cell r="A48" t="str">
            <v>B28</v>
          </cell>
          <cell r="B48" t="str">
            <v>中村</v>
          </cell>
          <cell r="C48" t="str">
            <v>千春</v>
          </cell>
          <cell r="D48" t="str">
            <v>ぼんズ</v>
          </cell>
          <cell r="F48" t="str">
            <v>B28</v>
          </cell>
          <cell r="G48" t="str">
            <v>中村千春</v>
          </cell>
          <cell r="H48" t="str">
            <v>ぼんズ</v>
          </cell>
        </row>
        <row r="49">
          <cell r="A49" t="str">
            <v>B29</v>
          </cell>
          <cell r="B49" t="str">
            <v>西村 </v>
          </cell>
          <cell r="C49" t="str">
            <v>操</v>
          </cell>
          <cell r="D49" t="str">
            <v>ぼんズ</v>
          </cell>
          <cell r="F49" t="str">
            <v>B29</v>
          </cell>
          <cell r="G49" t="str">
            <v>西村 操</v>
          </cell>
          <cell r="H49" t="str">
            <v>ぼんズ</v>
          </cell>
        </row>
        <row r="50">
          <cell r="A50" t="str">
            <v>B30</v>
          </cell>
          <cell r="B50" t="str">
            <v>田端</v>
          </cell>
          <cell r="C50" t="str">
            <v>加津子</v>
          </cell>
          <cell r="D50" t="str">
            <v>ぼんズ</v>
          </cell>
          <cell r="F50" t="str">
            <v>B30</v>
          </cell>
          <cell r="G50" t="str">
            <v>田端加津子</v>
          </cell>
          <cell r="H50" t="str">
            <v>ぼんズ</v>
          </cell>
        </row>
        <row r="51">
          <cell r="A51" t="str">
            <v>B31</v>
          </cell>
          <cell r="B51" t="str">
            <v>橋本</v>
          </cell>
          <cell r="C51" t="str">
            <v>真里</v>
          </cell>
          <cell r="D51" t="str">
            <v>ぼんズ</v>
          </cell>
          <cell r="F51" t="str">
            <v>B31</v>
          </cell>
          <cell r="G51" t="str">
            <v>橋本真里</v>
          </cell>
          <cell r="H51" t="str">
            <v>ぼんズ</v>
          </cell>
        </row>
        <row r="52">
          <cell r="A52" t="str">
            <v>B32</v>
          </cell>
          <cell r="B52" t="str">
            <v>田中</v>
          </cell>
          <cell r="C52" t="str">
            <v>　都　</v>
          </cell>
          <cell r="D52" t="str">
            <v>ぼんズ</v>
          </cell>
          <cell r="F52" t="str">
            <v>B32</v>
          </cell>
          <cell r="G52" t="str">
            <v>田中　都　</v>
          </cell>
          <cell r="H52" t="str">
            <v>ぼんズ</v>
          </cell>
        </row>
        <row r="53">
          <cell r="A53" t="str">
            <v>B33</v>
          </cell>
          <cell r="B53" t="str">
            <v>藤田</v>
          </cell>
          <cell r="C53" t="str">
            <v>博美</v>
          </cell>
          <cell r="D53" t="str">
            <v>ぼんズ</v>
          </cell>
          <cell r="F53" t="str">
            <v>B33</v>
          </cell>
          <cell r="G53" t="str">
            <v>藤田博美</v>
          </cell>
          <cell r="H53" t="str">
            <v>ぼんズ</v>
          </cell>
        </row>
        <row r="54">
          <cell r="A54" t="str">
            <v>B34</v>
          </cell>
          <cell r="B54" t="str">
            <v>藤原</v>
          </cell>
          <cell r="C54" t="str">
            <v>泰子</v>
          </cell>
          <cell r="D54" t="str">
            <v>ぼんズ</v>
          </cell>
          <cell r="F54" t="str">
            <v>B34</v>
          </cell>
          <cell r="G54" t="str">
            <v>藤原泰子</v>
          </cell>
          <cell r="H54" t="str">
            <v>ぼんズ</v>
          </cell>
        </row>
        <row r="55">
          <cell r="A55" t="str">
            <v>B35</v>
          </cell>
          <cell r="B55" t="str">
            <v>村田</v>
          </cell>
          <cell r="C55" t="str">
            <v>由子</v>
          </cell>
          <cell r="D55" t="str">
            <v>ぼんズ</v>
          </cell>
          <cell r="F55" t="str">
            <v>B35</v>
          </cell>
          <cell r="G55" t="str">
            <v>村田由子</v>
          </cell>
          <cell r="H55" t="str">
            <v>ぼんズ</v>
          </cell>
        </row>
        <row r="56">
          <cell r="A56" t="str">
            <v>B36</v>
          </cell>
          <cell r="B56" t="str">
            <v>森 </v>
          </cell>
          <cell r="C56" t="str">
            <v>薫吏</v>
          </cell>
          <cell r="D56" t="str">
            <v>ぼんズ</v>
          </cell>
          <cell r="F56" t="str">
            <v>B36</v>
          </cell>
          <cell r="G56" t="str">
            <v>森 薫吏</v>
          </cell>
          <cell r="H56" t="str">
            <v>ぼんズ</v>
          </cell>
        </row>
        <row r="57">
          <cell r="A57" t="str">
            <v>B37</v>
          </cell>
          <cell r="B57" t="str">
            <v>川端</v>
          </cell>
          <cell r="C57" t="str">
            <v>文子</v>
          </cell>
          <cell r="D57" t="str">
            <v>ぼんズ</v>
          </cell>
          <cell r="F57" t="str">
            <v>B37</v>
          </cell>
          <cell r="G57" t="str">
            <v>川端文子</v>
          </cell>
          <cell r="H57" t="str">
            <v>ぼんズ</v>
          </cell>
        </row>
        <row r="58">
          <cell r="A58" t="str">
            <v>B38</v>
          </cell>
          <cell r="B58" t="str">
            <v>日高</v>
          </cell>
          <cell r="C58" t="str">
            <v>眞紀子</v>
          </cell>
          <cell r="D58" t="str">
            <v>ぼんズ</v>
          </cell>
          <cell r="F58" t="str">
            <v>B38</v>
          </cell>
          <cell r="G58" t="str">
            <v>日高眞紀子</v>
          </cell>
          <cell r="H58" t="str">
            <v>ぼんズ</v>
          </cell>
        </row>
        <row r="71">
          <cell r="C71" t="str">
            <v>代表：上村　武</v>
          </cell>
          <cell r="E71" t="str">
            <v>daiyonsyoutai@yahoo.co.jp</v>
          </cell>
        </row>
        <row r="73">
          <cell r="B73" t="str">
            <v>京セラTC</v>
          </cell>
          <cell r="G73" t="str">
            <v>東近江市民</v>
          </cell>
          <cell r="H73" t="str">
            <v>東近江市民率</v>
          </cell>
        </row>
        <row r="74">
          <cell r="B74" t="str">
            <v>京セラ</v>
          </cell>
          <cell r="G74">
            <v>26</v>
          </cell>
          <cell r="H74">
            <v>0.52</v>
          </cell>
        </row>
        <row r="75">
          <cell r="A75" t="str">
            <v>C01</v>
          </cell>
          <cell r="B75" t="str">
            <v>片岡</v>
          </cell>
          <cell r="C75" t="str">
            <v>春己</v>
          </cell>
          <cell r="D75" t="str">
            <v>京セラ</v>
          </cell>
          <cell r="F75" t="str">
            <v>C01</v>
          </cell>
          <cell r="G75" t="str">
            <v>片岡春己</v>
          </cell>
          <cell r="H75" t="str">
            <v>京セラTC</v>
          </cell>
        </row>
        <row r="76">
          <cell r="A76" t="str">
            <v>C02</v>
          </cell>
          <cell r="B76" t="str">
            <v>竹村</v>
          </cell>
          <cell r="C76" t="str">
            <v>仁志</v>
          </cell>
          <cell r="D76" t="str">
            <v>京セラ</v>
          </cell>
          <cell r="F76" t="str">
            <v>C02</v>
          </cell>
          <cell r="G76" t="str">
            <v>竹村仁志</v>
          </cell>
          <cell r="H76" t="str">
            <v>京セラTC</v>
          </cell>
        </row>
        <row r="77">
          <cell r="A77" t="str">
            <v>C03</v>
          </cell>
          <cell r="B77" t="str">
            <v>奥田</v>
          </cell>
          <cell r="C77" t="str">
            <v>康博</v>
          </cell>
          <cell r="D77" t="str">
            <v>京セラ</v>
          </cell>
          <cell r="F77" t="str">
            <v>C03</v>
          </cell>
          <cell r="G77" t="str">
            <v>奥田康博</v>
          </cell>
          <cell r="H77" t="str">
            <v>京セラTC</v>
          </cell>
        </row>
        <row r="78">
          <cell r="A78" t="str">
            <v>C04</v>
          </cell>
          <cell r="B78" t="str">
            <v>山村</v>
          </cell>
          <cell r="C78" t="str">
            <v>直樹</v>
          </cell>
          <cell r="D78" t="str">
            <v>京セラ</v>
          </cell>
          <cell r="F78" t="str">
            <v>C04</v>
          </cell>
          <cell r="G78" t="str">
            <v>山村直樹</v>
          </cell>
          <cell r="H78" t="str">
            <v>京セラTC</v>
          </cell>
        </row>
        <row r="79">
          <cell r="A79" t="str">
            <v>C05</v>
          </cell>
          <cell r="B79" t="str">
            <v>山本</v>
          </cell>
          <cell r="C79" t="str">
            <v>　真</v>
          </cell>
          <cell r="D79" t="str">
            <v>京セラ</v>
          </cell>
          <cell r="F79" t="str">
            <v>C05</v>
          </cell>
          <cell r="G79" t="str">
            <v>山本　真</v>
          </cell>
          <cell r="H79" t="str">
            <v>京セラTC</v>
          </cell>
        </row>
        <row r="80">
          <cell r="A80" t="str">
            <v>C06</v>
          </cell>
          <cell r="B80" t="str">
            <v>上戸</v>
          </cell>
          <cell r="C80" t="str">
            <v>幸次</v>
          </cell>
          <cell r="D80" t="str">
            <v>京セラ</v>
          </cell>
          <cell r="F80" t="str">
            <v>C06</v>
          </cell>
          <cell r="G80" t="str">
            <v>上戸幸次</v>
          </cell>
          <cell r="H80" t="str">
            <v>京セラTC</v>
          </cell>
        </row>
        <row r="81">
          <cell r="A81" t="str">
            <v>C07</v>
          </cell>
          <cell r="B81" t="str">
            <v>山崎</v>
          </cell>
          <cell r="C81" t="str">
            <v>茂智</v>
          </cell>
          <cell r="D81" t="str">
            <v>京セラ</v>
          </cell>
          <cell r="F81" t="str">
            <v>C07</v>
          </cell>
          <cell r="G81" t="str">
            <v>山崎茂智</v>
          </cell>
          <cell r="H81" t="str">
            <v>京セラTC</v>
          </cell>
        </row>
        <row r="82">
          <cell r="A82" t="str">
            <v>C08</v>
          </cell>
          <cell r="B82" t="str">
            <v>秋山</v>
          </cell>
          <cell r="C82" t="str">
            <v>太助</v>
          </cell>
          <cell r="D82" t="str">
            <v>京セラ</v>
          </cell>
          <cell r="F82" t="str">
            <v>C08</v>
          </cell>
          <cell r="G82" t="str">
            <v>秋山太助</v>
          </cell>
          <cell r="H82" t="str">
            <v>京セラTC</v>
          </cell>
        </row>
        <row r="83">
          <cell r="A83" t="str">
            <v>C09</v>
          </cell>
          <cell r="B83" t="str">
            <v>廣瀬</v>
          </cell>
          <cell r="C83" t="str">
            <v>智也</v>
          </cell>
          <cell r="D83" t="str">
            <v>京セラ</v>
          </cell>
          <cell r="F83" t="str">
            <v>C09</v>
          </cell>
          <cell r="G83" t="str">
            <v>廣瀬智也</v>
          </cell>
          <cell r="H83" t="str">
            <v>京セラTC</v>
          </cell>
        </row>
        <row r="84">
          <cell r="A84" t="str">
            <v>C10</v>
          </cell>
          <cell r="B84" t="str">
            <v>玉川</v>
          </cell>
          <cell r="C84" t="str">
            <v>敬三</v>
          </cell>
          <cell r="D84" t="str">
            <v>京セラ</v>
          </cell>
          <cell r="F84" t="str">
            <v>C10</v>
          </cell>
          <cell r="G84" t="str">
            <v>玉川敬三</v>
          </cell>
          <cell r="H84" t="str">
            <v>京セラTC</v>
          </cell>
        </row>
        <row r="85">
          <cell r="A85" t="str">
            <v>C11</v>
          </cell>
          <cell r="B85" t="str">
            <v>太田</v>
          </cell>
          <cell r="C85" t="str">
            <v>圭亮</v>
          </cell>
          <cell r="D85" t="str">
            <v>京セラ</v>
          </cell>
          <cell r="F85" t="str">
            <v>C11</v>
          </cell>
          <cell r="G85" t="str">
            <v>太田圭亮</v>
          </cell>
          <cell r="H85" t="str">
            <v>京セラTC</v>
          </cell>
        </row>
        <row r="86">
          <cell r="A86" t="str">
            <v>C12</v>
          </cell>
          <cell r="B86" t="str">
            <v>園田</v>
          </cell>
          <cell r="C86" t="str">
            <v>智明</v>
          </cell>
          <cell r="D86" t="str">
            <v>京セラ</v>
          </cell>
          <cell r="F86" t="str">
            <v>C12</v>
          </cell>
          <cell r="G86" t="str">
            <v>園田智明</v>
          </cell>
          <cell r="H86" t="str">
            <v>京セラTC</v>
          </cell>
        </row>
        <row r="87">
          <cell r="A87" t="str">
            <v>C13</v>
          </cell>
          <cell r="B87" t="str">
            <v>松田</v>
          </cell>
          <cell r="C87" t="str">
            <v>憲次</v>
          </cell>
          <cell r="D87" t="str">
            <v>京セラ</v>
          </cell>
          <cell r="F87" t="str">
            <v>C13</v>
          </cell>
          <cell r="G87" t="str">
            <v>松田憲次</v>
          </cell>
          <cell r="H87" t="str">
            <v>京セラTC</v>
          </cell>
        </row>
        <row r="88">
          <cell r="A88" t="str">
            <v>C14</v>
          </cell>
          <cell r="B88" t="str">
            <v>児玉</v>
          </cell>
          <cell r="C88" t="str">
            <v>　真</v>
          </cell>
          <cell r="D88" t="str">
            <v>京セラ</v>
          </cell>
          <cell r="F88" t="str">
            <v>C14</v>
          </cell>
          <cell r="G88" t="str">
            <v>児玉　真</v>
          </cell>
          <cell r="H88" t="str">
            <v>京セラTC</v>
          </cell>
        </row>
        <row r="89">
          <cell r="A89" t="str">
            <v>C15</v>
          </cell>
          <cell r="B89" t="str">
            <v>山本</v>
          </cell>
          <cell r="C89" t="str">
            <v>　諭</v>
          </cell>
          <cell r="D89" t="str">
            <v>京セラ</v>
          </cell>
          <cell r="F89" t="str">
            <v>C15</v>
          </cell>
          <cell r="G89" t="str">
            <v>山本　諭</v>
          </cell>
          <cell r="H89" t="str">
            <v>京セラTC</v>
          </cell>
        </row>
        <row r="90">
          <cell r="A90" t="str">
            <v>C16</v>
          </cell>
          <cell r="B90" t="str">
            <v>上村</v>
          </cell>
          <cell r="C90" t="str">
            <v>　武</v>
          </cell>
          <cell r="D90" t="str">
            <v>京セラ</v>
          </cell>
          <cell r="F90" t="str">
            <v>C16</v>
          </cell>
          <cell r="G90" t="str">
            <v>上村　武</v>
          </cell>
          <cell r="H90" t="str">
            <v>京セラTC</v>
          </cell>
        </row>
        <row r="91">
          <cell r="A91" t="str">
            <v>C17</v>
          </cell>
          <cell r="B91" t="str">
            <v>西田</v>
          </cell>
          <cell r="C91" t="str">
            <v>裕信</v>
          </cell>
          <cell r="D91" t="str">
            <v>京セラ</v>
          </cell>
          <cell r="F91" t="str">
            <v>C17</v>
          </cell>
          <cell r="G91" t="str">
            <v>西田裕信</v>
          </cell>
          <cell r="H91" t="str">
            <v>京セラTC</v>
          </cell>
        </row>
        <row r="92">
          <cell r="A92" t="str">
            <v>C18</v>
          </cell>
          <cell r="B92" t="str">
            <v>馬場</v>
          </cell>
          <cell r="C92" t="str">
            <v>英年</v>
          </cell>
          <cell r="D92" t="str">
            <v>京セラ</v>
          </cell>
          <cell r="F92" t="str">
            <v>C18</v>
          </cell>
          <cell r="G92" t="str">
            <v>馬場英年</v>
          </cell>
          <cell r="H92" t="str">
            <v>京セラTC</v>
          </cell>
        </row>
        <row r="93">
          <cell r="A93" t="str">
            <v>C19</v>
          </cell>
          <cell r="B93" t="str">
            <v>柴谷</v>
          </cell>
          <cell r="C93" t="str">
            <v>義信</v>
          </cell>
          <cell r="D93" t="str">
            <v>京セラ</v>
          </cell>
          <cell r="F93" t="str">
            <v>C19</v>
          </cell>
          <cell r="G93" t="str">
            <v>柴谷義信</v>
          </cell>
          <cell r="H93" t="str">
            <v>京セラTC</v>
          </cell>
        </row>
        <row r="94">
          <cell r="A94" t="str">
            <v>C20</v>
          </cell>
          <cell r="B94" t="str">
            <v>井尻</v>
          </cell>
          <cell r="C94" t="str">
            <v>善和</v>
          </cell>
          <cell r="D94" t="str">
            <v>京セラ</v>
          </cell>
          <cell r="F94" t="str">
            <v>C20</v>
          </cell>
          <cell r="G94" t="str">
            <v>井尻善和</v>
          </cell>
          <cell r="H94" t="str">
            <v>京セラTC</v>
          </cell>
        </row>
        <row r="95">
          <cell r="A95" t="str">
            <v>C21</v>
          </cell>
          <cell r="B95" t="str">
            <v>湯本</v>
          </cell>
          <cell r="C95" t="str">
            <v>芳明</v>
          </cell>
          <cell r="D95" t="str">
            <v>京セラ</v>
          </cell>
          <cell r="F95" t="str">
            <v>C21</v>
          </cell>
          <cell r="G95" t="str">
            <v>湯本芳明</v>
          </cell>
          <cell r="H95" t="str">
            <v>京セラTC</v>
          </cell>
        </row>
        <row r="96">
          <cell r="A96" t="str">
            <v>C22</v>
          </cell>
          <cell r="B96" t="str">
            <v>坂元</v>
          </cell>
          <cell r="C96" t="str">
            <v>智成</v>
          </cell>
          <cell r="D96" t="str">
            <v>京セラ</v>
          </cell>
          <cell r="F96" t="str">
            <v>C22</v>
          </cell>
          <cell r="G96" t="str">
            <v>坂元智成</v>
          </cell>
          <cell r="H96" t="str">
            <v>京セラTC</v>
          </cell>
        </row>
        <row r="97">
          <cell r="A97" t="str">
            <v>C23</v>
          </cell>
          <cell r="B97" t="str">
            <v>村尾</v>
          </cell>
          <cell r="C97" t="str">
            <v>彰了</v>
          </cell>
          <cell r="D97" t="str">
            <v>京セラ</v>
          </cell>
          <cell r="F97" t="str">
            <v>C23</v>
          </cell>
          <cell r="G97" t="str">
            <v>村尾彰了</v>
          </cell>
          <cell r="H97" t="str">
            <v>京セラTC</v>
          </cell>
        </row>
        <row r="98">
          <cell r="A98" t="str">
            <v>C24</v>
          </cell>
          <cell r="B98" t="str">
            <v>荒波</v>
          </cell>
          <cell r="C98" t="str">
            <v>順次</v>
          </cell>
          <cell r="D98" t="str">
            <v>京セラ</v>
          </cell>
          <cell r="F98" t="str">
            <v>C24</v>
          </cell>
          <cell r="G98" t="str">
            <v>荒波順次</v>
          </cell>
          <cell r="H98" t="str">
            <v>京セラTC</v>
          </cell>
        </row>
        <row r="99">
          <cell r="A99" t="str">
            <v>C25</v>
          </cell>
          <cell r="B99" t="str">
            <v>中本</v>
          </cell>
          <cell r="C99" t="str">
            <v>隆司</v>
          </cell>
          <cell r="D99" t="str">
            <v>京セラ</v>
          </cell>
          <cell r="F99" t="str">
            <v>C25</v>
          </cell>
          <cell r="G99" t="str">
            <v>中本隆司</v>
          </cell>
          <cell r="H99" t="str">
            <v>京セラTC</v>
          </cell>
        </row>
        <row r="100">
          <cell r="A100" t="str">
            <v>C26</v>
          </cell>
          <cell r="B100" t="str">
            <v>住谷</v>
          </cell>
          <cell r="C100" t="str">
            <v>岳司</v>
          </cell>
          <cell r="D100" t="str">
            <v>京セラ</v>
          </cell>
          <cell r="F100" t="str">
            <v>C26</v>
          </cell>
          <cell r="G100" t="str">
            <v>住谷岳司</v>
          </cell>
          <cell r="H100" t="str">
            <v>京セラTC</v>
          </cell>
        </row>
        <row r="101">
          <cell r="A101" t="str">
            <v>C27</v>
          </cell>
          <cell r="B101" t="str">
            <v>永田</v>
          </cell>
          <cell r="C101" t="str">
            <v>寛教</v>
          </cell>
          <cell r="D101" t="str">
            <v>京セラ</v>
          </cell>
          <cell r="F101" t="str">
            <v>C27</v>
          </cell>
          <cell r="G101" t="str">
            <v>永田寛教</v>
          </cell>
          <cell r="H101" t="str">
            <v>京セラTC</v>
          </cell>
        </row>
        <row r="102">
          <cell r="A102" t="str">
            <v>C28</v>
          </cell>
          <cell r="B102" t="str">
            <v>小山</v>
          </cell>
          <cell r="C102" t="str">
            <v>　嶺</v>
          </cell>
          <cell r="D102" t="str">
            <v>京セラ</v>
          </cell>
          <cell r="F102" t="str">
            <v>C28</v>
          </cell>
          <cell r="G102" t="str">
            <v>小山　嶺</v>
          </cell>
          <cell r="H102" t="str">
            <v>京セラTC</v>
          </cell>
        </row>
        <row r="103">
          <cell r="A103" t="str">
            <v>C29</v>
          </cell>
          <cell r="B103" t="str">
            <v>鉄川</v>
          </cell>
          <cell r="C103" t="str">
            <v>聡志</v>
          </cell>
          <cell r="D103" t="str">
            <v>京セラ</v>
          </cell>
          <cell r="F103" t="str">
            <v>C29</v>
          </cell>
          <cell r="G103" t="str">
            <v>鉄川聡志</v>
          </cell>
          <cell r="H103" t="str">
            <v>京セラTC</v>
          </cell>
        </row>
        <row r="104">
          <cell r="A104" t="str">
            <v>C30</v>
          </cell>
          <cell r="B104" t="str">
            <v>牟田</v>
          </cell>
          <cell r="C104" t="str">
            <v>真人</v>
          </cell>
          <cell r="D104" t="str">
            <v>京セラ</v>
          </cell>
          <cell r="F104" t="str">
            <v>C30</v>
          </cell>
          <cell r="G104" t="str">
            <v>牟田真人</v>
          </cell>
          <cell r="H104" t="str">
            <v>京セラTC</v>
          </cell>
        </row>
        <row r="105">
          <cell r="A105" t="str">
            <v>C31</v>
          </cell>
          <cell r="B105" t="str">
            <v>高橋</v>
          </cell>
          <cell r="C105" t="str">
            <v>雄祐</v>
          </cell>
          <cell r="D105" t="str">
            <v>京セラ</v>
          </cell>
          <cell r="F105" t="str">
            <v>C31</v>
          </cell>
          <cell r="G105" t="str">
            <v>高橋雄祐</v>
          </cell>
          <cell r="H105" t="str">
            <v>京セラTC</v>
          </cell>
        </row>
        <row r="106">
          <cell r="A106" t="str">
            <v>C32</v>
          </cell>
          <cell r="B106" t="str">
            <v>吉本</v>
          </cell>
          <cell r="C106" t="str">
            <v>泰二</v>
          </cell>
          <cell r="D106" t="str">
            <v>京セラ</v>
          </cell>
          <cell r="F106" t="str">
            <v>C32</v>
          </cell>
          <cell r="G106" t="str">
            <v>吉本泰二</v>
          </cell>
          <cell r="H106" t="str">
            <v>京セラTC</v>
          </cell>
        </row>
        <row r="107">
          <cell r="A107" t="str">
            <v>C33</v>
          </cell>
          <cell r="B107" t="str">
            <v>名合</v>
          </cell>
          <cell r="C107" t="str">
            <v>佑介</v>
          </cell>
          <cell r="D107" t="str">
            <v>京セラ</v>
          </cell>
          <cell r="F107" t="str">
            <v>C33</v>
          </cell>
          <cell r="G107" t="str">
            <v>名合佑介</v>
          </cell>
          <cell r="H107" t="str">
            <v>京セラTC</v>
          </cell>
        </row>
        <row r="108">
          <cell r="A108" t="str">
            <v>C34</v>
          </cell>
          <cell r="B108" t="str">
            <v>宮道</v>
          </cell>
          <cell r="C108" t="str">
            <v>祐介</v>
          </cell>
          <cell r="D108" t="str">
            <v>京セラ</v>
          </cell>
          <cell r="F108" t="str">
            <v>C34</v>
          </cell>
          <cell r="G108" t="str">
            <v>宮道祐介</v>
          </cell>
          <cell r="H108" t="str">
            <v>京セラTC</v>
          </cell>
        </row>
        <row r="109">
          <cell r="A109" t="str">
            <v>C35</v>
          </cell>
          <cell r="B109" t="str">
            <v>曽我</v>
          </cell>
          <cell r="C109" t="str">
            <v>卓矢</v>
          </cell>
          <cell r="D109" t="str">
            <v>京セラ</v>
          </cell>
          <cell r="F109" t="str">
            <v>C35</v>
          </cell>
          <cell r="G109" t="str">
            <v>曽我卓矢</v>
          </cell>
          <cell r="H109" t="str">
            <v>京セラTC</v>
          </cell>
        </row>
        <row r="110">
          <cell r="A110" t="str">
            <v>C36</v>
          </cell>
          <cell r="B110" t="str">
            <v>本間</v>
          </cell>
          <cell r="C110" t="str">
            <v>靖教</v>
          </cell>
          <cell r="D110" t="str">
            <v>京セラ</v>
          </cell>
          <cell r="F110" t="str">
            <v>C36</v>
          </cell>
          <cell r="G110" t="str">
            <v>本間靖教</v>
          </cell>
          <cell r="H110" t="str">
            <v>京セラTC</v>
          </cell>
        </row>
        <row r="111">
          <cell r="A111" t="str">
            <v>C37</v>
          </cell>
          <cell r="B111" t="str">
            <v>田中</v>
          </cell>
          <cell r="C111" t="str">
            <v>正行</v>
          </cell>
          <cell r="D111" t="str">
            <v>京セラ</v>
          </cell>
          <cell r="F111" t="str">
            <v>C37</v>
          </cell>
          <cell r="G111" t="str">
            <v>田中正行</v>
          </cell>
          <cell r="H111" t="str">
            <v>京セラTC</v>
          </cell>
        </row>
        <row r="112">
          <cell r="A112" t="str">
            <v>C38</v>
          </cell>
          <cell r="B112" t="str">
            <v>並河</v>
          </cell>
          <cell r="C112" t="str">
            <v>智加</v>
          </cell>
          <cell r="D112" t="str">
            <v>京セラ</v>
          </cell>
          <cell r="F112" t="str">
            <v>C38</v>
          </cell>
          <cell r="G112" t="str">
            <v>並河智加</v>
          </cell>
          <cell r="H112" t="str">
            <v>京セラTC</v>
          </cell>
        </row>
        <row r="113">
          <cell r="A113" t="str">
            <v>C39</v>
          </cell>
          <cell r="B113" t="str">
            <v>坂居</v>
          </cell>
          <cell r="C113" t="str">
            <v>優介</v>
          </cell>
          <cell r="D113" t="str">
            <v>京セラ</v>
          </cell>
          <cell r="F113" t="str">
            <v>C39</v>
          </cell>
          <cell r="G113" t="str">
            <v>坂居優介</v>
          </cell>
          <cell r="H113" t="str">
            <v>京セラTC</v>
          </cell>
        </row>
        <row r="114">
          <cell r="A114" t="str">
            <v>C40</v>
          </cell>
          <cell r="B114" t="str">
            <v>橘　</v>
          </cell>
          <cell r="C114" t="str">
            <v>崇博</v>
          </cell>
          <cell r="D114" t="str">
            <v>京セラ</v>
          </cell>
          <cell r="F114" t="str">
            <v>C40</v>
          </cell>
          <cell r="G114" t="str">
            <v>橘　崇博</v>
          </cell>
          <cell r="H114" t="str">
            <v>京セラTC</v>
          </cell>
        </row>
        <row r="115">
          <cell r="A115" t="str">
            <v>C41</v>
          </cell>
          <cell r="B115" t="str">
            <v>岡本</v>
          </cell>
          <cell r="C115" t="str">
            <v>　彰</v>
          </cell>
          <cell r="D115" t="str">
            <v>京セラ</v>
          </cell>
          <cell r="F115" t="str">
            <v>C41</v>
          </cell>
          <cell r="G115" t="str">
            <v>岡本　彰</v>
          </cell>
          <cell r="H115" t="str">
            <v>京セラTC</v>
          </cell>
        </row>
        <row r="116">
          <cell r="A116" t="str">
            <v>C42</v>
          </cell>
          <cell r="B116" t="str">
            <v>辻井</v>
          </cell>
          <cell r="C116" t="str">
            <v>貴大</v>
          </cell>
          <cell r="D116" t="str">
            <v>京セラ</v>
          </cell>
          <cell r="F116" t="str">
            <v>C42</v>
          </cell>
          <cell r="G116" t="str">
            <v>辻井貴大</v>
          </cell>
          <cell r="H116" t="str">
            <v>京セラTC</v>
          </cell>
        </row>
        <row r="117">
          <cell r="A117" t="str">
            <v>C43</v>
          </cell>
          <cell r="B117" t="str">
            <v>松島</v>
          </cell>
          <cell r="C117" t="str">
            <v>理和</v>
          </cell>
          <cell r="D117" t="str">
            <v>京セラ</v>
          </cell>
          <cell r="F117" t="str">
            <v>C43</v>
          </cell>
          <cell r="G117" t="str">
            <v>松島理和</v>
          </cell>
          <cell r="H117" t="str">
            <v>京セラTC</v>
          </cell>
        </row>
        <row r="118">
          <cell r="A118" t="str">
            <v>C44</v>
          </cell>
          <cell r="B118" t="str">
            <v>寺岡</v>
          </cell>
          <cell r="C118" t="str">
            <v>淳平</v>
          </cell>
          <cell r="D118" t="str">
            <v>京セラ</v>
          </cell>
          <cell r="F118" t="str">
            <v>C44</v>
          </cell>
          <cell r="G118" t="str">
            <v>寺岡淳平</v>
          </cell>
          <cell r="H118" t="str">
            <v>京セラTC</v>
          </cell>
        </row>
        <row r="119">
          <cell r="A119" t="str">
            <v>C45</v>
          </cell>
          <cell r="B119" t="str">
            <v>宮林</v>
          </cell>
          <cell r="C119" t="str">
            <v>由充</v>
          </cell>
          <cell r="D119" t="str">
            <v>京セラ</v>
          </cell>
          <cell r="F119" t="str">
            <v>C45</v>
          </cell>
          <cell r="G119" t="str">
            <v>宮林由充</v>
          </cell>
          <cell r="H119" t="str">
            <v>京セラTC</v>
          </cell>
        </row>
        <row r="120">
          <cell r="A120" t="str">
            <v>C46</v>
          </cell>
          <cell r="B120" t="str">
            <v>牛尾</v>
          </cell>
          <cell r="C120" t="str">
            <v>紳之介</v>
          </cell>
          <cell r="D120" t="str">
            <v>京セラ</v>
          </cell>
          <cell r="F120" t="str">
            <v>C46</v>
          </cell>
          <cell r="G120" t="str">
            <v>牛尾紳之介</v>
          </cell>
          <cell r="H120" t="str">
            <v>京セラTC</v>
          </cell>
        </row>
        <row r="121">
          <cell r="A121" t="str">
            <v>C47</v>
          </cell>
          <cell r="B121" t="str">
            <v>松岡</v>
          </cell>
          <cell r="C121" t="str">
            <v>　遼</v>
          </cell>
          <cell r="D121" t="str">
            <v>京セラ</v>
          </cell>
          <cell r="F121" t="str">
            <v>C47</v>
          </cell>
          <cell r="G121" t="str">
            <v>松岡　遼</v>
          </cell>
          <cell r="H121" t="str">
            <v>京セラTC</v>
          </cell>
        </row>
        <row r="122">
          <cell r="A122" t="str">
            <v>C48</v>
          </cell>
          <cell r="B122" t="str">
            <v>西　</v>
          </cell>
          <cell r="C122" t="str">
            <v>裕紀</v>
          </cell>
          <cell r="D122" t="str">
            <v>京セラ</v>
          </cell>
          <cell r="F122" t="str">
            <v>C48</v>
          </cell>
          <cell r="G122" t="str">
            <v>西　裕紀</v>
          </cell>
          <cell r="H122" t="str">
            <v>京セラTC</v>
          </cell>
        </row>
        <row r="123">
          <cell r="A123" t="str">
            <v>C49</v>
          </cell>
          <cell r="B123" t="str">
            <v>石田</v>
          </cell>
          <cell r="C123" t="str">
            <v>恵二</v>
          </cell>
          <cell r="D123" t="str">
            <v>京セラ</v>
          </cell>
          <cell r="F123" t="str">
            <v>C49</v>
          </cell>
          <cell r="G123" t="str">
            <v>石田恵二</v>
          </cell>
          <cell r="H123" t="str">
            <v>京セラTC</v>
          </cell>
        </row>
        <row r="124">
          <cell r="A124" t="str">
            <v>C50</v>
          </cell>
          <cell r="B124" t="str">
            <v>浅田</v>
          </cell>
          <cell r="C124" t="str">
            <v>亜祐子</v>
          </cell>
          <cell r="D124" t="str">
            <v>京セラ</v>
          </cell>
          <cell r="F124" t="str">
            <v>C50</v>
          </cell>
          <cell r="G124" t="str">
            <v>浅田亜祐子</v>
          </cell>
          <cell r="H124" t="str">
            <v>京セラTC</v>
          </cell>
        </row>
        <row r="127">
          <cell r="B127" t="str">
            <v>代表　辰見和慶</v>
          </cell>
          <cell r="D127" t="str">
            <v>kazuyoshi_tatsumi@toray-eng.co.jp</v>
          </cell>
        </row>
        <row r="129">
          <cell r="B129" t="str">
            <v>KDMTI</v>
          </cell>
          <cell r="G129" t="str">
            <v>東近江市民</v>
          </cell>
          <cell r="H129" t="str">
            <v>東近江市民率</v>
          </cell>
        </row>
        <row r="130">
          <cell r="B130" t="str">
            <v>KDMTI</v>
          </cell>
          <cell r="G130">
            <v>0</v>
          </cell>
          <cell r="H130">
            <v>0</v>
          </cell>
        </row>
        <row r="131">
          <cell r="A131" t="str">
            <v>D01</v>
          </cell>
          <cell r="B131" t="str">
            <v>辰見</v>
          </cell>
          <cell r="C131" t="str">
            <v>和慶</v>
          </cell>
          <cell r="D131" t="str">
            <v>KDMTI</v>
          </cell>
          <cell r="F131" t="str">
            <v>D01</v>
          </cell>
          <cell r="G131" t="str">
            <v>辰見和慶</v>
          </cell>
          <cell r="H131" t="str">
            <v>KDMTI</v>
          </cell>
        </row>
        <row r="132">
          <cell r="A132" t="str">
            <v>D02</v>
          </cell>
          <cell r="B132" t="str">
            <v>廣田</v>
          </cell>
          <cell r="C132" t="str">
            <v>岩幸</v>
          </cell>
          <cell r="D132" t="str">
            <v>KDMTI</v>
          </cell>
          <cell r="F132" t="str">
            <v>D02</v>
          </cell>
          <cell r="G132" t="str">
            <v>廣田岩幸</v>
          </cell>
          <cell r="H132" t="str">
            <v>KDMTI</v>
          </cell>
        </row>
        <row r="133">
          <cell r="A133" t="str">
            <v>D03</v>
          </cell>
          <cell r="B133" t="str">
            <v>井手</v>
          </cell>
          <cell r="C133" t="str">
            <v> 孝</v>
          </cell>
          <cell r="D133" t="str">
            <v>KDMTI</v>
          </cell>
          <cell r="F133" t="str">
            <v>D03</v>
          </cell>
          <cell r="G133" t="str">
            <v>井手 孝</v>
          </cell>
          <cell r="H133" t="str">
            <v>KDMTI</v>
          </cell>
        </row>
        <row r="134">
          <cell r="A134" t="str">
            <v>D04</v>
          </cell>
          <cell r="B134" t="str">
            <v>向井</v>
          </cell>
          <cell r="C134" t="str">
            <v>祐之</v>
          </cell>
          <cell r="D134" t="str">
            <v>KDMTI</v>
          </cell>
          <cell r="F134" t="str">
            <v>D04</v>
          </cell>
          <cell r="G134" t="str">
            <v>向井祐之</v>
          </cell>
          <cell r="H134" t="str">
            <v>KDMTI</v>
          </cell>
        </row>
        <row r="135">
          <cell r="A135" t="str">
            <v>D05</v>
          </cell>
          <cell r="B135" t="str">
            <v>伊達</v>
          </cell>
          <cell r="C135" t="str">
            <v>寛晃</v>
          </cell>
          <cell r="D135" t="str">
            <v>KDMTI</v>
          </cell>
          <cell r="F135" t="str">
            <v>D05</v>
          </cell>
          <cell r="G135" t="str">
            <v>伊達寛晃</v>
          </cell>
          <cell r="H135" t="str">
            <v>KDMTI</v>
          </cell>
        </row>
        <row r="136">
          <cell r="A136" t="str">
            <v>D06</v>
          </cell>
          <cell r="B136" t="str">
            <v>川端</v>
          </cell>
          <cell r="C136" t="str">
            <v>一哉</v>
          </cell>
          <cell r="D136" t="str">
            <v>KDMTI</v>
          </cell>
          <cell r="F136" t="str">
            <v>D06</v>
          </cell>
          <cell r="G136" t="str">
            <v>川端一哉</v>
          </cell>
          <cell r="H136" t="str">
            <v>KDMTI</v>
          </cell>
        </row>
        <row r="137">
          <cell r="A137" t="str">
            <v>D07</v>
          </cell>
          <cell r="B137" t="str">
            <v>松本</v>
          </cell>
          <cell r="C137" t="str">
            <v>晃一</v>
          </cell>
          <cell r="D137" t="str">
            <v>KDMTI</v>
          </cell>
          <cell r="F137" t="str">
            <v>D07</v>
          </cell>
          <cell r="G137" t="str">
            <v>松本晃一</v>
          </cell>
          <cell r="H137" t="str">
            <v>KDMTI</v>
          </cell>
        </row>
        <row r="138">
          <cell r="A138" t="str">
            <v>D08</v>
          </cell>
          <cell r="B138" t="str">
            <v>八木</v>
          </cell>
          <cell r="C138" t="str">
            <v>健雅</v>
          </cell>
          <cell r="D138" t="str">
            <v>KDMTI</v>
          </cell>
          <cell r="F138" t="str">
            <v>D08</v>
          </cell>
          <cell r="G138" t="str">
            <v>八木健雅</v>
          </cell>
          <cell r="H138" t="str">
            <v>KDMTI</v>
          </cell>
        </row>
        <row r="140">
          <cell r="B140" t="str">
            <v>代表　吉岡　京子</v>
          </cell>
          <cell r="D140" t="str">
            <v>vwkt57422@nike.eonet.ne.jp</v>
          </cell>
        </row>
        <row r="142">
          <cell r="B142" t="str">
            <v>フレンズ</v>
          </cell>
          <cell r="F142">
            <v>0</v>
          </cell>
          <cell r="G142" t="str">
            <v>東近江市民</v>
          </cell>
          <cell r="H142" t="str">
            <v>東近江市民率</v>
          </cell>
        </row>
        <row r="143">
          <cell r="B143" t="str">
            <v>フレンズ</v>
          </cell>
          <cell r="F143" t="str">
            <v>F01</v>
          </cell>
          <cell r="G143">
            <v>7</v>
          </cell>
          <cell r="H143">
            <v>0.175</v>
          </cell>
        </row>
        <row r="144">
          <cell r="A144" t="str">
            <v>F01</v>
          </cell>
          <cell r="B144" t="str">
            <v>水本</v>
          </cell>
          <cell r="C144" t="str">
            <v>佑人</v>
          </cell>
          <cell r="D144" t="str">
            <v>フレンズ</v>
          </cell>
          <cell r="E144" t="str">
            <v>Jr</v>
          </cell>
          <cell r="F144" t="e">
            <v>#REF!</v>
          </cell>
          <cell r="G144" t="str">
            <v>水本佑人</v>
          </cell>
          <cell r="H144" t="str">
            <v>フレンズ</v>
          </cell>
        </row>
        <row r="145">
          <cell r="A145" t="str">
            <v>F02</v>
          </cell>
          <cell r="B145" t="str">
            <v>大島</v>
          </cell>
          <cell r="C145" t="str">
            <v>巧也</v>
          </cell>
          <cell r="D145" t="str">
            <v>フレンズ</v>
          </cell>
          <cell r="F145" t="str">
            <v>F02</v>
          </cell>
          <cell r="G145" t="str">
            <v>大島巧也</v>
          </cell>
          <cell r="H145" t="str">
            <v>フレンズ</v>
          </cell>
        </row>
        <row r="146">
          <cell r="A146" t="str">
            <v>F03</v>
          </cell>
          <cell r="B146" t="str">
            <v>宮岡</v>
          </cell>
          <cell r="C146" t="str">
            <v>俊勝</v>
          </cell>
          <cell r="D146" t="str">
            <v>フレンズ</v>
          </cell>
          <cell r="F146" t="str">
            <v>F03</v>
          </cell>
          <cell r="G146" t="str">
            <v>宮岡俊勝</v>
          </cell>
          <cell r="H146" t="str">
            <v>フレンズ</v>
          </cell>
        </row>
        <row r="147">
          <cell r="A147" t="str">
            <v>F04</v>
          </cell>
          <cell r="B147" t="str">
            <v>土肥</v>
          </cell>
          <cell r="C147" t="str">
            <v>将博</v>
          </cell>
          <cell r="D147" t="str">
            <v>フレンズ</v>
          </cell>
          <cell r="F147" t="str">
            <v>F04</v>
          </cell>
          <cell r="G147" t="str">
            <v>土肥将博</v>
          </cell>
          <cell r="H147" t="str">
            <v>フレンズ</v>
          </cell>
        </row>
        <row r="148">
          <cell r="A148" t="str">
            <v>F05</v>
          </cell>
          <cell r="B148" t="str">
            <v>奥内</v>
          </cell>
          <cell r="C148" t="str">
            <v>栄治</v>
          </cell>
          <cell r="D148" t="str">
            <v>フレンズ</v>
          </cell>
          <cell r="F148" t="str">
            <v>F05</v>
          </cell>
          <cell r="G148" t="str">
            <v>奥内栄治</v>
          </cell>
          <cell r="H148" t="str">
            <v>フレンズ</v>
          </cell>
        </row>
        <row r="149">
          <cell r="A149" t="str">
            <v>F06</v>
          </cell>
          <cell r="B149" t="str">
            <v>油利</v>
          </cell>
          <cell r="C149" t="str">
            <v>享</v>
          </cell>
          <cell r="D149" t="str">
            <v>フレンズ</v>
          </cell>
          <cell r="F149" t="str">
            <v>F06</v>
          </cell>
          <cell r="G149" t="str">
            <v>油利享</v>
          </cell>
          <cell r="H149" t="str">
            <v>フレンズ</v>
          </cell>
        </row>
        <row r="150">
          <cell r="A150" t="str">
            <v>F07</v>
          </cell>
          <cell r="B150" t="str">
            <v>鈴木</v>
          </cell>
          <cell r="C150" t="str">
            <v>英夫</v>
          </cell>
          <cell r="D150" t="str">
            <v>フレンズ</v>
          </cell>
          <cell r="F150" t="str">
            <v>F07</v>
          </cell>
          <cell r="G150" t="str">
            <v>鈴木英夫</v>
          </cell>
          <cell r="H150" t="str">
            <v>フレンズ</v>
          </cell>
        </row>
        <row r="151">
          <cell r="A151" t="str">
            <v>F08</v>
          </cell>
          <cell r="B151" t="str">
            <v>長谷出</v>
          </cell>
          <cell r="C151" t="str">
            <v>浩</v>
          </cell>
          <cell r="D151" t="str">
            <v>フレンズ</v>
          </cell>
          <cell r="F151" t="str">
            <v>F08</v>
          </cell>
          <cell r="G151" t="str">
            <v>長谷出浩</v>
          </cell>
          <cell r="H151" t="str">
            <v>フレンズ</v>
          </cell>
        </row>
        <row r="152">
          <cell r="A152" t="str">
            <v>F09</v>
          </cell>
          <cell r="B152" t="str">
            <v>山崎 </v>
          </cell>
          <cell r="C152" t="str">
            <v>豊</v>
          </cell>
          <cell r="D152" t="str">
            <v>フレンズ</v>
          </cell>
          <cell r="F152" t="str">
            <v>F09</v>
          </cell>
          <cell r="G152" t="str">
            <v>山崎 豊</v>
          </cell>
          <cell r="H152" t="str">
            <v>フレンズ</v>
          </cell>
        </row>
        <row r="153">
          <cell r="A153" t="str">
            <v>F10</v>
          </cell>
          <cell r="B153" t="str">
            <v>田中</v>
          </cell>
          <cell r="C153" t="str">
            <v>伸一</v>
          </cell>
          <cell r="D153" t="str">
            <v>フレンズ</v>
          </cell>
          <cell r="F153" t="str">
            <v>F10</v>
          </cell>
          <cell r="G153" t="str">
            <v>田中伸一</v>
          </cell>
          <cell r="H153" t="str">
            <v>フレンズ</v>
          </cell>
        </row>
        <row r="154">
          <cell r="A154" t="str">
            <v>F11</v>
          </cell>
          <cell r="B154" t="str">
            <v>但中</v>
          </cell>
          <cell r="C154" t="str">
            <v>昭三</v>
          </cell>
          <cell r="D154" t="str">
            <v>フレンズ</v>
          </cell>
          <cell r="F154" t="str">
            <v>F11</v>
          </cell>
          <cell r="G154" t="str">
            <v>但中昭三</v>
          </cell>
          <cell r="H154" t="str">
            <v>フレンズ</v>
          </cell>
        </row>
        <row r="155">
          <cell r="A155" t="str">
            <v>F12</v>
          </cell>
          <cell r="B155" t="str">
            <v>小路  </v>
          </cell>
          <cell r="C155" t="str">
            <v>貴</v>
          </cell>
          <cell r="D155" t="str">
            <v>フレンズ</v>
          </cell>
          <cell r="F155" t="str">
            <v>F12</v>
          </cell>
          <cell r="G155" t="str">
            <v>小路  貴</v>
          </cell>
          <cell r="H155" t="str">
            <v>フレンズ</v>
          </cell>
        </row>
        <row r="156">
          <cell r="A156" t="str">
            <v>F13</v>
          </cell>
          <cell r="B156" t="str">
            <v>稙田</v>
          </cell>
          <cell r="C156" t="str">
            <v>優也</v>
          </cell>
          <cell r="D156" t="str">
            <v>フレンズ</v>
          </cell>
          <cell r="F156" t="str">
            <v>F13</v>
          </cell>
          <cell r="G156" t="str">
            <v>稙田優也</v>
          </cell>
          <cell r="H156" t="str">
            <v>フレンズ</v>
          </cell>
        </row>
        <row r="157">
          <cell r="A157" t="str">
            <v>F14</v>
          </cell>
          <cell r="B157" t="str">
            <v>清水</v>
          </cell>
          <cell r="C157" t="str">
            <v>善弘</v>
          </cell>
          <cell r="D157" t="str">
            <v>フレンズ</v>
          </cell>
          <cell r="F157" t="str">
            <v>F14</v>
          </cell>
          <cell r="G157" t="str">
            <v>清水善弘</v>
          </cell>
          <cell r="H157" t="str">
            <v>フレンズ</v>
          </cell>
        </row>
        <row r="158">
          <cell r="A158" t="str">
            <v>F15</v>
          </cell>
          <cell r="B158" t="str">
            <v>田村</v>
          </cell>
          <cell r="C158" t="str">
            <v>浩</v>
          </cell>
          <cell r="D158" t="str">
            <v>フレンズ</v>
          </cell>
          <cell r="F158" t="str">
            <v>F15</v>
          </cell>
          <cell r="G158" t="str">
            <v>田村浩</v>
          </cell>
          <cell r="H158" t="str">
            <v>フレンズ</v>
          </cell>
        </row>
        <row r="159">
          <cell r="A159" t="str">
            <v>F16</v>
          </cell>
          <cell r="B159" t="str">
            <v>井内</v>
          </cell>
          <cell r="C159" t="str">
            <v>一博</v>
          </cell>
          <cell r="D159" t="str">
            <v>フレンズ</v>
          </cell>
          <cell r="F159" t="str">
            <v>F16</v>
          </cell>
          <cell r="G159" t="str">
            <v>井内一博</v>
          </cell>
          <cell r="H159" t="str">
            <v>フレンズ</v>
          </cell>
        </row>
        <row r="160">
          <cell r="A160" t="str">
            <v>F17</v>
          </cell>
          <cell r="B160" t="str">
            <v>三代</v>
          </cell>
          <cell r="C160" t="str">
            <v>康成</v>
          </cell>
          <cell r="D160" t="str">
            <v>フレンズ</v>
          </cell>
          <cell r="F160" t="str">
            <v>F17</v>
          </cell>
          <cell r="G160" t="str">
            <v>三代康成</v>
          </cell>
          <cell r="H160" t="str">
            <v>フレンズ</v>
          </cell>
        </row>
        <row r="161">
          <cell r="A161" t="str">
            <v>F18</v>
          </cell>
          <cell r="B161" t="str">
            <v>水本</v>
          </cell>
          <cell r="C161" t="str">
            <v>淳史</v>
          </cell>
          <cell r="D161" t="str">
            <v>フレンズ</v>
          </cell>
          <cell r="F161" t="str">
            <v>F18</v>
          </cell>
          <cell r="G161" t="str">
            <v>水本淳史</v>
          </cell>
          <cell r="H161" t="str">
            <v>フレンズ</v>
          </cell>
        </row>
        <row r="162">
          <cell r="A162" t="str">
            <v>F19</v>
          </cell>
          <cell r="B162" t="str">
            <v>中原</v>
          </cell>
          <cell r="C162" t="str">
            <v>康晶</v>
          </cell>
          <cell r="D162" t="str">
            <v>フレンズ</v>
          </cell>
          <cell r="F162" t="str">
            <v>F19</v>
          </cell>
          <cell r="G162" t="str">
            <v>中原康晶</v>
          </cell>
          <cell r="H162" t="str">
            <v>フレンズ</v>
          </cell>
        </row>
        <row r="163">
          <cell r="A163" t="str">
            <v>F20</v>
          </cell>
          <cell r="B163" t="str">
            <v>竹下</v>
          </cell>
          <cell r="C163" t="str">
            <v>英伸</v>
          </cell>
          <cell r="D163" t="str">
            <v>フレンズ</v>
          </cell>
          <cell r="F163" t="str">
            <v>F20</v>
          </cell>
          <cell r="G163" t="str">
            <v>竹下英伸</v>
          </cell>
          <cell r="H163" t="str">
            <v>フレンズ</v>
          </cell>
        </row>
        <row r="164">
          <cell r="A164" t="str">
            <v>F21</v>
          </cell>
          <cell r="B164" t="str">
            <v>舘形</v>
          </cell>
          <cell r="C164" t="str">
            <v>和典</v>
          </cell>
          <cell r="D164" t="str">
            <v>フレンズ</v>
          </cell>
          <cell r="F164" t="str">
            <v>F21</v>
          </cell>
          <cell r="G164" t="str">
            <v>舘形和典</v>
          </cell>
          <cell r="H164" t="str">
            <v>フレンズ</v>
          </cell>
        </row>
        <row r="165">
          <cell r="A165" t="str">
            <v>F22</v>
          </cell>
          <cell r="B165" t="str">
            <v>田中</v>
          </cell>
          <cell r="C165" t="str">
            <v>邦明</v>
          </cell>
          <cell r="D165" t="str">
            <v>フレンズ</v>
          </cell>
          <cell r="F165" t="str">
            <v>F22</v>
          </cell>
          <cell r="G165" t="str">
            <v>田中邦明</v>
          </cell>
          <cell r="H165" t="str">
            <v>フレンズ</v>
          </cell>
        </row>
        <row r="166">
          <cell r="A166" t="str">
            <v>F23</v>
          </cell>
          <cell r="B166" t="str">
            <v>森本</v>
          </cell>
          <cell r="C166" t="str">
            <v>進太郎</v>
          </cell>
          <cell r="D166" t="str">
            <v>フレンズ</v>
          </cell>
          <cell r="F166" t="str">
            <v>F23</v>
          </cell>
          <cell r="G166" t="str">
            <v>森本進太郎</v>
          </cell>
          <cell r="H166" t="str">
            <v>フレンズ</v>
          </cell>
        </row>
        <row r="167">
          <cell r="A167" t="str">
            <v>F24</v>
          </cell>
          <cell r="B167" t="str">
            <v>軽部</v>
          </cell>
          <cell r="C167" t="str">
            <v>純一</v>
          </cell>
          <cell r="D167" t="str">
            <v>フレンズ</v>
          </cell>
          <cell r="F167" t="str">
            <v>F24</v>
          </cell>
          <cell r="G167" t="str">
            <v>軽部純一</v>
          </cell>
          <cell r="H167" t="str">
            <v>フレンズ</v>
          </cell>
        </row>
        <row r="168">
          <cell r="A168" t="str">
            <v>F25</v>
          </cell>
          <cell r="B168" t="str">
            <v>岩崎</v>
          </cell>
          <cell r="C168" t="str">
            <v>ひとみ</v>
          </cell>
          <cell r="D168" t="str">
            <v>フレンズ</v>
          </cell>
          <cell r="F168" t="str">
            <v>F25</v>
          </cell>
          <cell r="G168" t="str">
            <v>岩崎ひとみ</v>
          </cell>
          <cell r="H168" t="str">
            <v>フレンズ</v>
          </cell>
        </row>
        <row r="169">
          <cell r="A169" t="str">
            <v>F26</v>
          </cell>
          <cell r="B169" t="str">
            <v>奥内</v>
          </cell>
          <cell r="C169" t="str">
            <v>菜々</v>
          </cell>
          <cell r="D169" t="str">
            <v>フレンズ</v>
          </cell>
          <cell r="E169" t="str">
            <v>Jr</v>
          </cell>
          <cell r="F169" t="str">
            <v>F26</v>
          </cell>
          <cell r="G169" t="str">
            <v>奥内菜々</v>
          </cell>
          <cell r="H169" t="str">
            <v>フレンズ</v>
          </cell>
        </row>
        <row r="170">
          <cell r="A170" t="str">
            <v>F27</v>
          </cell>
          <cell r="B170" t="str">
            <v>植田</v>
          </cell>
          <cell r="C170" t="str">
            <v>早耶</v>
          </cell>
          <cell r="D170" t="str">
            <v>フレンズ</v>
          </cell>
          <cell r="E170" t="str">
            <v>Jr</v>
          </cell>
          <cell r="F170" t="str">
            <v>F27</v>
          </cell>
          <cell r="G170" t="str">
            <v>植田早耶</v>
          </cell>
          <cell r="H170" t="str">
            <v>フレンズ</v>
          </cell>
        </row>
        <row r="171">
          <cell r="A171" t="str">
            <v>F28</v>
          </cell>
          <cell r="B171" t="str">
            <v>藤川</v>
          </cell>
          <cell r="C171" t="str">
            <v>和美</v>
          </cell>
          <cell r="D171" t="str">
            <v>フレンズ</v>
          </cell>
          <cell r="F171" t="str">
            <v>F28</v>
          </cell>
          <cell r="G171" t="str">
            <v>藤川和美</v>
          </cell>
          <cell r="H171" t="str">
            <v>フレンズ</v>
          </cell>
        </row>
        <row r="172">
          <cell r="A172" t="str">
            <v>F29</v>
          </cell>
          <cell r="B172" t="str">
            <v>中川</v>
          </cell>
          <cell r="C172" t="str">
            <v>由紀子</v>
          </cell>
          <cell r="D172" t="str">
            <v>フレンズ</v>
          </cell>
          <cell r="F172" t="str">
            <v>F29</v>
          </cell>
          <cell r="G172" t="str">
            <v>中川由紀子</v>
          </cell>
          <cell r="H172" t="str">
            <v>フレンズ</v>
          </cell>
        </row>
        <row r="173">
          <cell r="A173" t="str">
            <v>F30</v>
          </cell>
          <cell r="B173" t="str">
            <v>平岩</v>
          </cell>
          <cell r="C173" t="str">
            <v>とも江</v>
          </cell>
          <cell r="D173" t="str">
            <v>フレンズ</v>
          </cell>
          <cell r="F173" t="str">
            <v>F30</v>
          </cell>
          <cell r="G173" t="str">
            <v>平岩とも江</v>
          </cell>
          <cell r="H173" t="str">
            <v>フレンズ</v>
          </cell>
        </row>
        <row r="174">
          <cell r="A174" t="str">
            <v>F31</v>
          </cell>
          <cell r="B174" t="str">
            <v>筒井</v>
          </cell>
          <cell r="C174" t="str">
            <v>珠世</v>
          </cell>
          <cell r="D174" t="str">
            <v>フレンズ</v>
          </cell>
          <cell r="F174" t="str">
            <v>F31</v>
          </cell>
          <cell r="G174" t="str">
            <v>筒井珠世</v>
          </cell>
          <cell r="H174" t="str">
            <v>フレンズ</v>
          </cell>
        </row>
        <row r="175">
          <cell r="A175" t="str">
            <v>F32</v>
          </cell>
          <cell r="B175" t="str">
            <v>竹下</v>
          </cell>
          <cell r="C175" t="str">
            <v>光代</v>
          </cell>
          <cell r="D175" t="str">
            <v>フレンズ</v>
          </cell>
          <cell r="F175" t="str">
            <v>F32</v>
          </cell>
          <cell r="G175" t="str">
            <v>竹下光代</v>
          </cell>
          <cell r="H175" t="str">
            <v>フレンズ</v>
          </cell>
        </row>
        <row r="176">
          <cell r="A176" t="str">
            <v>F33</v>
          </cell>
          <cell r="B176" t="str">
            <v>廣部</v>
          </cell>
          <cell r="C176" t="str">
            <v>節恵</v>
          </cell>
          <cell r="D176" t="str">
            <v>フレンズ</v>
          </cell>
          <cell r="F176" t="str">
            <v>F33</v>
          </cell>
          <cell r="G176" t="str">
            <v>廣部節恵</v>
          </cell>
          <cell r="H176" t="str">
            <v>フレンズ</v>
          </cell>
        </row>
        <row r="177">
          <cell r="A177" t="str">
            <v>F34</v>
          </cell>
          <cell r="B177" t="str">
            <v>松井</v>
          </cell>
          <cell r="C177" t="str">
            <v>美和子</v>
          </cell>
          <cell r="D177" t="str">
            <v>フレンズ</v>
          </cell>
          <cell r="F177" t="str">
            <v>F34</v>
          </cell>
          <cell r="G177" t="str">
            <v>松井美和子</v>
          </cell>
          <cell r="H177" t="str">
            <v>フレンズ</v>
          </cell>
        </row>
        <row r="178">
          <cell r="A178" t="str">
            <v>F35</v>
          </cell>
          <cell r="B178" t="str">
            <v>三代</v>
          </cell>
          <cell r="C178" t="str">
            <v>梨絵</v>
          </cell>
          <cell r="D178" t="str">
            <v>フレンズ</v>
          </cell>
          <cell r="F178" t="str">
            <v>F35</v>
          </cell>
          <cell r="G178" t="str">
            <v>三代梨絵</v>
          </cell>
          <cell r="H178" t="str">
            <v>フレンズ</v>
          </cell>
        </row>
        <row r="179">
          <cell r="A179" t="str">
            <v>F36</v>
          </cell>
          <cell r="B179" t="str">
            <v>土肥</v>
          </cell>
          <cell r="C179" t="str">
            <v>祐子</v>
          </cell>
          <cell r="D179" t="str">
            <v>フレンズ</v>
          </cell>
          <cell r="F179" t="str">
            <v>F36</v>
          </cell>
          <cell r="G179" t="str">
            <v>土肥祐子</v>
          </cell>
          <cell r="H179" t="str">
            <v>フレンズ</v>
          </cell>
        </row>
        <row r="180">
          <cell r="A180" t="str">
            <v>F37</v>
          </cell>
          <cell r="B180" t="str">
            <v>家倉</v>
          </cell>
          <cell r="C180" t="str">
            <v>美弥子</v>
          </cell>
          <cell r="D180" t="str">
            <v>フレンズ</v>
          </cell>
          <cell r="F180" t="str">
            <v>F37</v>
          </cell>
          <cell r="G180" t="str">
            <v>家倉美弥子</v>
          </cell>
          <cell r="H180" t="str">
            <v>フレンズ</v>
          </cell>
        </row>
        <row r="181">
          <cell r="A181" t="str">
            <v>F38</v>
          </cell>
          <cell r="B181" t="str">
            <v>布藤</v>
          </cell>
          <cell r="C181" t="str">
            <v>江実子</v>
          </cell>
          <cell r="D181" t="str">
            <v>フレンズ</v>
          </cell>
          <cell r="F181" t="str">
            <v>F38</v>
          </cell>
          <cell r="G181" t="str">
            <v>布藤江実子</v>
          </cell>
          <cell r="H181" t="str">
            <v>フレンズ</v>
          </cell>
        </row>
        <row r="182">
          <cell r="A182" t="str">
            <v>F39</v>
          </cell>
          <cell r="B182" t="str">
            <v>酒居</v>
          </cell>
          <cell r="C182" t="str">
            <v>美代子</v>
          </cell>
          <cell r="D182" t="str">
            <v>フレンズ</v>
          </cell>
          <cell r="F182" t="str">
            <v>F39</v>
          </cell>
          <cell r="G182" t="str">
            <v>酒居美代子</v>
          </cell>
          <cell r="H182" t="str">
            <v>フレンズ</v>
          </cell>
        </row>
        <row r="183">
          <cell r="A183" t="str">
            <v>F40</v>
          </cell>
          <cell r="B183" t="str">
            <v>吉岡</v>
          </cell>
          <cell r="C183" t="str">
            <v>京子</v>
          </cell>
          <cell r="D183" t="str">
            <v>フレンズ</v>
          </cell>
          <cell r="F183" t="str">
            <v>F40</v>
          </cell>
          <cell r="G183" t="str">
            <v>吉岡京子</v>
          </cell>
          <cell r="H183" t="str">
            <v>フレンズ</v>
          </cell>
        </row>
        <row r="211">
          <cell r="G211" t="str">
            <v>東近江市民</v>
          </cell>
          <cell r="H211" t="str">
            <v>東近江市民率</v>
          </cell>
        </row>
        <row r="212">
          <cell r="B212" t="str">
            <v>東近江グリフィンズ</v>
          </cell>
          <cell r="G212">
            <v>6</v>
          </cell>
          <cell r="H212">
            <v>0.1</v>
          </cell>
        </row>
        <row r="213">
          <cell r="B213" t="str">
            <v>グリフィンズ</v>
          </cell>
          <cell r="G213" t="str">
            <v>東近江グリフィンズ</v>
          </cell>
        </row>
        <row r="214">
          <cell r="A214" t="str">
            <v>G01</v>
          </cell>
          <cell r="B214" t="str">
            <v>石橋</v>
          </cell>
          <cell r="C214" t="str">
            <v>和基</v>
          </cell>
          <cell r="D214" t="str">
            <v>グリフィンズ</v>
          </cell>
          <cell r="F214" t="str">
            <v>G01</v>
          </cell>
          <cell r="G214" t="str">
            <v>石橋和基</v>
          </cell>
          <cell r="H214" t="str">
            <v>東近江グリフィンズ</v>
          </cell>
        </row>
        <row r="215">
          <cell r="A215" t="str">
            <v>G02</v>
          </cell>
          <cell r="B215" t="str">
            <v>稲場</v>
          </cell>
          <cell r="C215" t="str">
            <v>啓太</v>
          </cell>
          <cell r="D215" t="str">
            <v>グリフィンズ</v>
          </cell>
          <cell r="F215" t="str">
            <v>G02</v>
          </cell>
          <cell r="G215" t="str">
            <v>稲場啓太</v>
          </cell>
          <cell r="H215" t="str">
            <v>東近江グリフィンズ</v>
          </cell>
        </row>
        <row r="216">
          <cell r="A216" t="str">
            <v>G03</v>
          </cell>
          <cell r="B216" t="str">
            <v>井上</v>
          </cell>
          <cell r="C216" t="str">
            <v>聖哉</v>
          </cell>
          <cell r="D216" t="str">
            <v>グリフィンズ</v>
          </cell>
          <cell r="F216" t="str">
            <v>G03</v>
          </cell>
          <cell r="G216" t="str">
            <v>井上聖哉</v>
          </cell>
          <cell r="H216" t="str">
            <v>東近江グリフィンズ</v>
          </cell>
        </row>
        <row r="217">
          <cell r="A217" t="str">
            <v>G04</v>
          </cell>
          <cell r="B217" t="str">
            <v>井ノ口</v>
          </cell>
          <cell r="C217" t="str">
            <v>弘祐</v>
          </cell>
          <cell r="D217" t="str">
            <v>グリフィンズ</v>
          </cell>
          <cell r="F217" t="str">
            <v>G04</v>
          </cell>
          <cell r="G217" t="str">
            <v>井ノ口弘祐</v>
          </cell>
          <cell r="H217" t="str">
            <v>東近江グリフィンズ</v>
          </cell>
        </row>
        <row r="218">
          <cell r="A218" t="str">
            <v>G05</v>
          </cell>
          <cell r="B218" t="str">
            <v>井ノ口</v>
          </cell>
          <cell r="C218" t="str">
            <v>慎也</v>
          </cell>
          <cell r="D218" t="str">
            <v>グリフィンズ</v>
          </cell>
          <cell r="F218" t="str">
            <v>G05</v>
          </cell>
          <cell r="G218" t="str">
            <v>井ノ口慎也</v>
          </cell>
          <cell r="H218" t="str">
            <v>東近江グリフィンズ</v>
          </cell>
        </row>
        <row r="219">
          <cell r="A219" t="str">
            <v>G06</v>
          </cell>
          <cell r="B219" t="str">
            <v>井ノ口</v>
          </cell>
          <cell r="C219" t="str">
            <v>幹也</v>
          </cell>
          <cell r="D219" t="str">
            <v>グリフィンズ</v>
          </cell>
          <cell r="F219" t="str">
            <v>G06</v>
          </cell>
          <cell r="G219" t="str">
            <v>井ノ口幹也</v>
          </cell>
          <cell r="H219" t="str">
            <v>東近江グリフィンズ</v>
          </cell>
        </row>
        <row r="220">
          <cell r="A220" t="str">
            <v>G07</v>
          </cell>
          <cell r="B220" t="str">
            <v>梅本</v>
          </cell>
          <cell r="C220" t="str">
            <v>彬充</v>
          </cell>
          <cell r="D220" t="str">
            <v>グリフィンズ</v>
          </cell>
          <cell r="F220" t="str">
            <v>G07</v>
          </cell>
          <cell r="G220" t="str">
            <v>梅本彬充</v>
          </cell>
          <cell r="H220" t="str">
            <v>東近江グリフィンズ</v>
          </cell>
        </row>
        <row r="221">
          <cell r="A221" t="str">
            <v>G08</v>
          </cell>
          <cell r="B221" t="str">
            <v>浦崎</v>
          </cell>
          <cell r="C221" t="str">
            <v>康平</v>
          </cell>
          <cell r="D221" t="str">
            <v>グリフィンズ</v>
          </cell>
          <cell r="F221" t="str">
            <v>G08</v>
          </cell>
          <cell r="G221" t="str">
            <v>浦崎康平</v>
          </cell>
          <cell r="H221" t="str">
            <v>東近江グリフィンズ</v>
          </cell>
        </row>
        <row r="222">
          <cell r="A222" t="str">
            <v>G09</v>
          </cell>
          <cell r="B222" t="str">
            <v>岡　</v>
          </cell>
          <cell r="C222" t="str">
            <v>仁史</v>
          </cell>
          <cell r="D222" t="str">
            <v>グリフィンズ</v>
          </cell>
          <cell r="F222" t="str">
            <v>G09</v>
          </cell>
          <cell r="G222" t="str">
            <v>岡　仁史</v>
          </cell>
          <cell r="H222" t="str">
            <v>東近江グリフィンズ</v>
          </cell>
        </row>
        <row r="223">
          <cell r="A223" t="str">
            <v>G10</v>
          </cell>
          <cell r="B223" t="str">
            <v>岡田</v>
          </cell>
          <cell r="C223" t="str">
            <v>真樹</v>
          </cell>
          <cell r="D223" t="str">
            <v>グリフィンズ</v>
          </cell>
          <cell r="F223" t="str">
            <v>G10</v>
          </cell>
          <cell r="G223" t="str">
            <v>岡田真樹</v>
          </cell>
          <cell r="H223" t="str">
            <v>東近江グリフィンズ</v>
          </cell>
        </row>
        <row r="224">
          <cell r="A224" t="str">
            <v>G11</v>
          </cell>
          <cell r="B224" t="str">
            <v>岡本</v>
          </cell>
          <cell r="C224" t="str">
            <v>大樹</v>
          </cell>
          <cell r="D224" t="str">
            <v>グリフィンズ</v>
          </cell>
          <cell r="F224" t="str">
            <v>G11</v>
          </cell>
          <cell r="G224" t="str">
            <v>岡本大樹</v>
          </cell>
          <cell r="H224" t="str">
            <v>東近江グリフィンズ</v>
          </cell>
        </row>
        <row r="225">
          <cell r="A225" t="str">
            <v>G12</v>
          </cell>
          <cell r="B225" t="str">
            <v>奥村</v>
          </cell>
          <cell r="C225" t="str">
            <v>隆広</v>
          </cell>
          <cell r="D225" t="str">
            <v>グリフィンズ</v>
          </cell>
          <cell r="F225" t="str">
            <v>G12</v>
          </cell>
          <cell r="G225" t="str">
            <v>奥村隆広</v>
          </cell>
          <cell r="H225" t="str">
            <v>東近江グリフィンズ</v>
          </cell>
        </row>
        <row r="226">
          <cell r="A226" t="str">
            <v>G13</v>
          </cell>
          <cell r="B226" t="str">
            <v>越智</v>
          </cell>
          <cell r="C226" t="str">
            <v>友希</v>
          </cell>
          <cell r="D226" t="str">
            <v>グリフィンズ</v>
          </cell>
          <cell r="F226" t="str">
            <v>G13</v>
          </cell>
          <cell r="G226" t="str">
            <v>越智友希</v>
          </cell>
          <cell r="H226" t="str">
            <v>東近江グリフィンズ</v>
          </cell>
        </row>
        <row r="227">
          <cell r="A227" t="str">
            <v>G14</v>
          </cell>
          <cell r="B227" t="str">
            <v>鍵谷</v>
          </cell>
          <cell r="C227" t="str">
            <v>浩太</v>
          </cell>
          <cell r="D227" t="str">
            <v>グリフィンズ</v>
          </cell>
          <cell r="F227" t="str">
            <v>G14</v>
          </cell>
          <cell r="G227" t="str">
            <v>鍵谷浩太</v>
          </cell>
          <cell r="H227" t="str">
            <v>東近江グリフィンズ</v>
          </cell>
        </row>
        <row r="228">
          <cell r="A228" t="str">
            <v>G15</v>
          </cell>
          <cell r="B228" t="str">
            <v>神谷</v>
          </cell>
          <cell r="C228" t="str">
            <v>栄一</v>
          </cell>
          <cell r="D228" t="str">
            <v>グリフィンズ</v>
          </cell>
          <cell r="F228" t="str">
            <v>G15</v>
          </cell>
          <cell r="G228" t="str">
            <v>神谷栄一</v>
          </cell>
          <cell r="H228" t="str">
            <v>東近江グリフィンズ</v>
          </cell>
        </row>
        <row r="229">
          <cell r="A229" t="str">
            <v>G16</v>
          </cell>
          <cell r="B229" t="str">
            <v>北野</v>
          </cell>
          <cell r="C229" t="str">
            <v>照幸</v>
          </cell>
          <cell r="D229" t="str">
            <v>グリフィンズ</v>
          </cell>
          <cell r="F229" t="str">
            <v>G16</v>
          </cell>
          <cell r="G229" t="str">
            <v>北野照幸</v>
          </cell>
          <cell r="H229" t="str">
            <v>東近江グリフィンズ</v>
          </cell>
        </row>
        <row r="230">
          <cell r="A230" t="str">
            <v>G17</v>
          </cell>
          <cell r="B230" t="str">
            <v>北村　</v>
          </cell>
          <cell r="C230" t="str">
            <v>健</v>
          </cell>
          <cell r="D230" t="str">
            <v>グリフィンズ</v>
          </cell>
          <cell r="F230" t="str">
            <v>G17</v>
          </cell>
          <cell r="G230" t="str">
            <v>北村　健</v>
          </cell>
          <cell r="H230" t="str">
            <v>東近江グリフィンズ</v>
          </cell>
        </row>
        <row r="231">
          <cell r="A231" t="str">
            <v>G18</v>
          </cell>
          <cell r="B231" t="str">
            <v>木藤</v>
          </cell>
          <cell r="C231" t="str">
            <v>正太</v>
          </cell>
          <cell r="D231" t="str">
            <v>グリフィンズ</v>
          </cell>
          <cell r="F231" t="str">
            <v>G18</v>
          </cell>
          <cell r="G231" t="str">
            <v>木藤正太</v>
          </cell>
          <cell r="H231" t="str">
            <v>東近江グリフィンズ</v>
          </cell>
        </row>
        <row r="232">
          <cell r="A232" t="str">
            <v>G19</v>
          </cell>
          <cell r="B232" t="str">
            <v>桐畑</v>
          </cell>
          <cell r="C232" t="str">
            <v>省太</v>
          </cell>
          <cell r="D232" t="str">
            <v>グリフィンズ</v>
          </cell>
          <cell r="F232" t="str">
            <v>G19</v>
          </cell>
          <cell r="G232" t="str">
            <v>桐畑省太</v>
          </cell>
          <cell r="H232" t="str">
            <v>東近江グリフィンズ</v>
          </cell>
        </row>
        <row r="233">
          <cell r="A233" t="str">
            <v>G20</v>
          </cell>
          <cell r="B233" t="str">
            <v>河内</v>
          </cell>
          <cell r="C233" t="str">
            <v>滋人</v>
          </cell>
          <cell r="D233" t="str">
            <v>グリフィンズ</v>
          </cell>
          <cell r="F233" t="str">
            <v>G20</v>
          </cell>
          <cell r="G233" t="str">
            <v>河内滋人</v>
          </cell>
          <cell r="H233" t="str">
            <v>東近江グリフィンズ</v>
          </cell>
        </row>
        <row r="234">
          <cell r="A234" t="str">
            <v>G21</v>
          </cell>
          <cell r="B234" t="str">
            <v>近藤</v>
          </cell>
          <cell r="C234" t="str">
            <v>直也</v>
          </cell>
          <cell r="D234" t="str">
            <v>グリフィンズ</v>
          </cell>
          <cell r="F234" t="str">
            <v>G21</v>
          </cell>
          <cell r="G234" t="str">
            <v>近藤直也</v>
          </cell>
          <cell r="H234" t="str">
            <v>東近江グリフィンズ</v>
          </cell>
        </row>
        <row r="235">
          <cell r="A235" t="str">
            <v>G22</v>
          </cell>
          <cell r="B235" t="str">
            <v>近清</v>
          </cell>
          <cell r="C235" t="str">
            <v>真司</v>
          </cell>
          <cell r="D235" t="str">
            <v>グリフィンズ</v>
          </cell>
          <cell r="F235" t="str">
            <v>G22</v>
          </cell>
          <cell r="G235" t="str">
            <v>近清真司</v>
          </cell>
          <cell r="H235" t="str">
            <v>東近江グリフィンズ</v>
          </cell>
        </row>
        <row r="236">
          <cell r="A236" t="str">
            <v>G23</v>
          </cell>
          <cell r="B236" t="str">
            <v>辻本</v>
          </cell>
          <cell r="C236" t="str">
            <v>晃</v>
          </cell>
          <cell r="D236" t="str">
            <v>グリフィンズ</v>
          </cell>
          <cell r="F236" t="str">
            <v>G23</v>
          </cell>
          <cell r="G236" t="str">
            <v>辻本晃</v>
          </cell>
          <cell r="H236" t="str">
            <v>東近江グリフィンズ</v>
          </cell>
        </row>
        <row r="237">
          <cell r="A237" t="str">
            <v>G24</v>
          </cell>
          <cell r="B237" t="str">
            <v>辻本</v>
          </cell>
          <cell r="C237" t="str">
            <v>将士</v>
          </cell>
          <cell r="D237" t="str">
            <v>グリフィンズ</v>
          </cell>
          <cell r="F237" t="str">
            <v>G24</v>
          </cell>
          <cell r="G237" t="str">
            <v>辻本将士</v>
          </cell>
          <cell r="H237" t="str">
            <v>東近江グリフィンズ</v>
          </cell>
        </row>
        <row r="238">
          <cell r="A238" t="str">
            <v>G25</v>
          </cell>
          <cell r="B238" t="str">
            <v>坪田</v>
          </cell>
          <cell r="C238" t="str">
            <v>英樹</v>
          </cell>
          <cell r="D238" t="str">
            <v>グリフィンズ</v>
          </cell>
          <cell r="F238" t="str">
            <v>G25</v>
          </cell>
          <cell r="G238" t="str">
            <v>坪田英樹</v>
          </cell>
          <cell r="H238" t="str">
            <v>東近江グリフィンズ</v>
          </cell>
        </row>
        <row r="239">
          <cell r="A239" t="str">
            <v>G26</v>
          </cell>
          <cell r="B239" t="str">
            <v>鶴田</v>
          </cell>
          <cell r="C239" t="str">
            <v>大地</v>
          </cell>
          <cell r="D239" t="str">
            <v>グリフィンズ</v>
          </cell>
          <cell r="F239" t="str">
            <v>G26</v>
          </cell>
          <cell r="G239" t="str">
            <v>鶴田大地</v>
          </cell>
          <cell r="H239" t="str">
            <v>東近江グリフィンズ</v>
          </cell>
        </row>
        <row r="240">
          <cell r="A240" t="str">
            <v>G27</v>
          </cell>
          <cell r="B240" t="str">
            <v>遠地</v>
          </cell>
          <cell r="C240" t="str">
            <v>建介</v>
          </cell>
          <cell r="D240" t="str">
            <v>グリフィンズ</v>
          </cell>
          <cell r="F240" t="str">
            <v>G27</v>
          </cell>
          <cell r="G240" t="str">
            <v>遠地建介</v>
          </cell>
          <cell r="H240" t="str">
            <v>東近江グリフィンズ</v>
          </cell>
        </row>
        <row r="241">
          <cell r="A241" t="str">
            <v>G28</v>
          </cell>
          <cell r="B241" t="str">
            <v>中澤</v>
          </cell>
          <cell r="C241" t="str">
            <v>拓馬</v>
          </cell>
          <cell r="D241" t="str">
            <v>グリフィンズ</v>
          </cell>
          <cell r="F241" t="str">
            <v>G28</v>
          </cell>
          <cell r="G241" t="str">
            <v>中澤拓馬</v>
          </cell>
          <cell r="H241" t="str">
            <v>東近江グリフィンズ</v>
          </cell>
        </row>
        <row r="242">
          <cell r="A242" t="str">
            <v>G29</v>
          </cell>
          <cell r="B242" t="str">
            <v>中田</v>
          </cell>
          <cell r="C242" t="str">
            <v>富憲</v>
          </cell>
          <cell r="D242" t="str">
            <v>グリフィンズ</v>
          </cell>
          <cell r="F242" t="str">
            <v>G29</v>
          </cell>
          <cell r="G242" t="str">
            <v>中田富憲</v>
          </cell>
          <cell r="H242" t="str">
            <v>東近江グリフィンズ</v>
          </cell>
        </row>
        <row r="243">
          <cell r="A243" t="str">
            <v>G30</v>
          </cell>
          <cell r="B243" t="str">
            <v>鍋内</v>
          </cell>
          <cell r="C243" t="str">
            <v>雄樹</v>
          </cell>
          <cell r="D243" t="str">
            <v>グリフィンズ</v>
          </cell>
          <cell r="F243" t="str">
            <v>G30</v>
          </cell>
          <cell r="G243" t="str">
            <v>鍋内雄樹</v>
          </cell>
          <cell r="H243" t="str">
            <v>東近江グリフィンズ</v>
          </cell>
        </row>
        <row r="244">
          <cell r="A244" t="str">
            <v>G31</v>
          </cell>
          <cell r="B244" t="str">
            <v>西原</v>
          </cell>
          <cell r="C244" t="str">
            <v>達也</v>
          </cell>
          <cell r="D244" t="str">
            <v>グリフィンズ</v>
          </cell>
          <cell r="F244" t="str">
            <v>G31</v>
          </cell>
          <cell r="G244" t="str">
            <v>西原達也</v>
          </cell>
          <cell r="H244" t="str">
            <v>東近江グリフィンズ</v>
          </cell>
        </row>
        <row r="245">
          <cell r="A245" t="str">
            <v>G32</v>
          </cell>
          <cell r="B245" t="str">
            <v>長谷川</v>
          </cell>
          <cell r="C245" t="str">
            <v>俊二</v>
          </cell>
          <cell r="D245" t="str">
            <v>グリフィンズ</v>
          </cell>
          <cell r="F245" t="str">
            <v>G32</v>
          </cell>
          <cell r="G245" t="str">
            <v>長谷川俊二</v>
          </cell>
          <cell r="H245" t="str">
            <v>東近江グリフィンズ</v>
          </cell>
        </row>
        <row r="246">
          <cell r="A246" t="str">
            <v>G33</v>
          </cell>
          <cell r="B246" t="str">
            <v>羽月　</v>
          </cell>
          <cell r="C246" t="str">
            <v>秀</v>
          </cell>
          <cell r="D246" t="str">
            <v>グリフィンズ</v>
          </cell>
          <cell r="F246" t="str">
            <v>G33</v>
          </cell>
          <cell r="G246" t="str">
            <v>羽月　秀</v>
          </cell>
          <cell r="H246" t="str">
            <v>東近江グリフィンズ</v>
          </cell>
        </row>
        <row r="247">
          <cell r="A247" t="str">
            <v>G34</v>
          </cell>
          <cell r="B247" t="str">
            <v>浜田</v>
          </cell>
          <cell r="C247" t="str">
            <v>　豊</v>
          </cell>
          <cell r="D247" t="str">
            <v>グリフィンズ</v>
          </cell>
          <cell r="F247" t="str">
            <v>G34</v>
          </cell>
          <cell r="G247" t="str">
            <v>浜田　豊</v>
          </cell>
          <cell r="H247" t="str">
            <v>東近江グリフィンズ</v>
          </cell>
        </row>
        <row r="248">
          <cell r="A248" t="str">
            <v>G35</v>
          </cell>
          <cell r="B248" t="str">
            <v>林　</v>
          </cell>
          <cell r="C248" t="str">
            <v>和生</v>
          </cell>
          <cell r="D248" t="str">
            <v>グリフィンズ</v>
          </cell>
          <cell r="F248" t="str">
            <v>G35</v>
          </cell>
          <cell r="G248" t="str">
            <v>林　和生</v>
          </cell>
          <cell r="H248" t="str">
            <v>東近江グリフィンズ</v>
          </cell>
        </row>
        <row r="249">
          <cell r="A249" t="str">
            <v>G36</v>
          </cell>
          <cell r="B249" t="str">
            <v>飛鷹</v>
          </cell>
          <cell r="C249" t="str">
            <v>強志</v>
          </cell>
          <cell r="D249" t="str">
            <v>グリフィンズ</v>
          </cell>
          <cell r="F249" t="str">
            <v>G36</v>
          </cell>
          <cell r="G249" t="str">
            <v>飛鷹強志</v>
          </cell>
          <cell r="H249" t="str">
            <v>東近江グリフィンズ</v>
          </cell>
        </row>
        <row r="250">
          <cell r="A250" t="str">
            <v>G37</v>
          </cell>
          <cell r="B250" t="str">
            <v>福永</v>
          </cell>
          <cell r="C250" t="str">
            <v>有史</v>
          </cell>
          <cell r="D250" t="str">
            <v>グリフィンズ</v>
          </cell>
          <cell r="F250" t="str">
            <v>G37</v>
          </cell>
          <cell r="G250" t="str">
            <v>福永有史</v>
          </cell>
          <cell r="H250" t="str">
            <v>東近江グリフィンズ</v>
          </cell>
        </row>
        <row r="251">
          <cell r="A251" t="str">
            <v>G38</v>
          </cell>
          <cell r="B251" t="str">
            <v>藤井</v>
          </cell>
          <cell r="C251" t="str">
            <v>正和</v>
          </cell>
          <cell r="D251" t="str">
            <v>グリフィンズ</v>
          </cell>
          <cell r="F251" t="str">
            <v>G38</v>
          </cell>
          <cell r="G251" t="str">
            <v>藤井正和</v>
          </cell>
          <cell r="H251" t="str">
            <v>東近江グリフィンズ</v>
          </cell>
        </row>
        <row r="252">
          <cell r="A252" t="str">
            <v>G39</v>
          </cell>
          <cell r="B252" t="str">
            <v>堀場</v>
          </cell>
          <cell r="C252" t="str">
            <v>俊宏</v>
          </cell>
          <cell r="D252" t="str">
            <v>グリフィンズ</v>
          </cell>
          <cell r="F252" t="str">
            <v>G39</v>
          </cell>
          <cell r="G252" t="str">
            <v>堀場俊宏</v>
          </cell>
          <cell r="H252" t="str">
            <v>東近江グリフィンズ</v>
          </cell>
        </row>
        <row r="253">
          <cell r="A253" t="str">
            <v>G40</v>
          </cell>
          <cell r="B253" t="str">
            <v>鈎　</v>
          </cell>
          <cell r="C253" t="str">
            <v>優介</v>
          </cell>
          <cell r="D253" t="str">
            <v>グリフィンズ</v>
          </cell>
          <cell r="F253" t="str">
            <v>G40</v>
          </cell>
          <cell r="G253" t="str">
            <v>鈎　優介</v>
          </cell>
          <cell r="H253" t="str">
            <v>東近江グリフィンズ</v>
          </cell>
        </row>
        <row r="254">
          <cell r="A254" t="str">
            <v>G41</v>
          </cell>
          <cell r="B254" t="str">
            <v>村上</v>
          </cell>
          <cell r="C254" t="str">
            <v>朋也</v>
          </cell>
          <cell r="D254" t="str">
            <v>グリフィンズ</v>
          </cell>
          <cell r="F254" t="str">
            <v>G41</v>
          </cell>
          <cell r="G254" t="str">
            <v>村上朋也</v>
          </cell>
          <cell r="H254" t="str">
            <v>東近江グリフィンズ</v>
          </cell>
        </row>
        <row r="255">
          <cell r="A255" t="str">
            <v>G42</v>
          </cell>
          <cell r="B255" t="str">
            <v>山崎</v>
          </cell>
          <cell r="C255" t="str">
            <v>俊輔</v>
          </cell>
          <cell r="D255" t="str">
            <v>グリフィンズ</v>
          </cell>
          <cell r="F255" t="str">
            <v>G42</v>
          </cell>
          <cell r="G255" t="str">
            <v>山崎俊輔</v>
          </cell>
          <cell r="H255" t="str">
            <v>東近江グリフィンズ</v>
          </cell>
        </row>
        <row r="256">
          <cell r="A256" t="str">
            <v>G43</v>
          </cell>
          <cell r="B256" t="str">
            <v>吉川</v>
          </cell>
          <cell r="C256" t="str">
            <v>聖也</v>
          </cell>
          <cell r="D256" t="str">
            <v>グリフィンズ</v>
          </cell>
          <cell r="F256" t="str">
            <v>G43</v>
          </cell>
          <cell r="G256" t="str">
            <v>吉川聖也</v>
          </cell>
          <cell r="H256" t="str">
            <v>東近江グリフィンズ</v>
          </cell>
        </row>
        <row r="257">
          <cell r="A257" t="str">
            <v>G44</v>
          </cell>
          <cell r="B257" t="str">
            <v>渡辺</v>
          </cell>
          <cell r="C257" t="str">
            <v>裕士</v>
          </cell>
          <cell r="D257" t="str">
            <v>グリフィンズ</v>
          </cell>
          <cell r="F257" t="str">
            <v>G44</v>
          </cell>
          <cell r="G257" t="str">
            <v>渡辺裕士</v>
          </cell>
          <cell r="H257" t="str">
            <v>東近江グリフィンズ</v>
          </cell>
        </row>
        <row r="258">
          <cell r="A258" t="str">
            <v>G45</v>
          </cell>
          <cell r="B258" t="str">
            <v>梅本</v>
          </cell>
          <cell r="C258" t="str">
            <v>有香里</v>
          </cell>
          <cell r="D258" t="str">
            <v>グリフィンズ</v>
          </cell>
          <cell r="F258" t="str">
            <v>G45</v>
          </cell>
          <cell r="G258" t="str">
            <v>梅本有香里</v>
          </cell>
          <cell r="H258" t="str">
            <v>東近江グリフィンズ</v>
          </cell>
        </row>
        <row r="259">
          <cell r="A259" t="str">
            <v>G46</v>
          </cell>
          <cell r="B259" t="str">
            <v>遠藤</v>
          </cell>
          <cell r="C259" t="str">
            <v>直子</v>
          </cell>
          <cell r="D259" t="str">
            <v>グリフィンズ</v>
          </cell>
          <cell r="F259" t="str">
            <v>G46</v>
          </cell>
          <cell r="G259" t="str">
            <v>遠藤直子</v>
          </cell>
          <cell r="H259" t="str">
            <v>東近江グリフィンズ</v>
          </cell>
        </row>
        <row r="260">
          <cell r="A260" t="str">
            <v>G47</v>
          </cell>
          <cell r="B260" t="str">
            <v>小椋</v>
          </cell>
          <cell r="C260" t="str">
            <v>奈津美</v>
          </cell>
          <cell r="D260" t="str">
            <v>グリフィンズ</v>
          </cell>
          <cell r="F260" t="str">
            <v>G47</v>
          </cell>
          <cell r="G260" t="str">
            <v>小椋奈津美</v>
          </cell>
          <cell r="H260" t="str">
            <v>東近江グリフィンズ</v>
          </cell>
        </row>
        <row r="261">
          <cell r="A261" t="str">
            <v>G48</v>
          </cell>
          <cell r="B261" t="str">
            <v>片岡</v>
          </cell>
          <cell r="C261" t="str">
            <v>真依</v>
          </cell>
          <cell r="D261" t="str">
            <v>グリフィンズ</v>
          </cell>
          <cell r="F261" t="str">
            <v>G48</v>
          </cell>
          <cell r="G261" t="str">
            <v>片岡真依</v>
          </cell>
          <cell r="H261" t="str">
            <v>東近江グリフィンズ</v>
          </cell>
        </row>
        <row r="262">
          <cell r="A262" t="str">
            <v>G49</v>
          </cell>
          <cell r="B262" t="str">
            <v>寒出</v>
          </cell>
          <cell r="C262" t="str">
            <v>麻奈未</v>
          </cell>
          <cell r="D262" t="str">
            <v>グリフィンズ</v>
          </cell>
          <cell r="F262" t="str">
            <v>G49</v>
          </cell>
          <cell r="G262" t="str">
            <v>寒出麻奈未</v>
          </cell>
          <cell r="H262" t="str">
            <v>東近江グリフィンズ</v>
          </cell>
        </row>
        <row r="263">
          <cell r="A263" t="str">
            <v>G50</v>
          </cell>
          <cell r="B263" t="str">
            <v>北村</v>
          </cell>
          <cell r="C263" t="str">
            <v>由紀</v>
          </cell>
          <cell r="D263" t="str">
            <v>グリフィンズ</v>
          </cell>
          <cell r="F263" t="str">
            <v>G50</v>
          </cell>
          <cell r="G263" t="str">
            <v>北村由紀</v>
          </cell>
          <cell r="H263" t="str">
            <v>東近江グリフィンズ</v>
          </cell>
        </row>
        <row r="264">
          <cell r="A264" t="str">
            <v>G51</v>
          </cell>
          <cell r="B264" t="str">
            <v>小西</v>
          </cell>
          <cell r="C264" t="str">
            <v>真岐子</v>
          </cell>
          <cell r="D264" t="str">
            <v>グリフィンズ</v>
          </cell>
          <cell r="F264" t="str">
            <v>G51</v>
          </cell>
          <cell r="G264" t="str">
            <v>小西真岐子</v>
          </cell>
          <cell r="H264" t="str">
            <v>東近江グリフィンズ</v>
          </cell>
        </row>
        <row r="265">
          <cell r="A265" t="str">
            <v>G52</v>
          </cell>
          <cell r="B265" t="str">
            <v>吹田</v>
          </cell>
          <cell r="C265" t="str">
            <v>幸子</v>
          </cell>
          <cell r="D265" t="str">
            <v>グリフィンズ</v>
          </cell>
          <cell r="F265" t="str">
            <v>G52</v>
          </cell>
          <cell r="G265" t="str">
            <v>吹田幸子</v>
          </cell>
          <cell r="H265" t="str">
            <v>東近江グリフィンズ</v>
          </cell>
        </row>
        <row r="266">
          <cell r="A266" t="str">
            <v>G53</v>
          </cell>
          <cell r="B266" t="str">
            <v>高橋</v>
          </cell>
          <cell r="C266" t="str">
            <v>知子</v>
          </cell>
          <cell r="D266" t="str">
            <v>グリフィンズ</v>
          </cell>
          <cell r="F266" t="str">
            <v>G53</v>
          </cell>
          <cell r="G266" t="str">
            <v>高橋知子</v>
          </cell>
          <cell r="H266" t="str">
            <v>東近江グリフィンズ</v>
          </cell>
        </row>
        <row r="267">
          <cell r="A267" t="str">
            <v>G54</v>
          </cell>
          <cell r="B267" t="str">
            <v>玉井</v>
          </cell>
          <cell r="C267" t="str">
            <v>良枝</v>
          </cell>
          <cell r="D267" t="str">
            <v>グリフィンズ</v>
          </cell>
          <cell r="F267" t="str">
            <v>G54</v>
          </cell>
          <cell r="G267" t="str">
            <v>玉井良枝</v>
          </cell>
          <cell r="H267" t="str">
            <v>東近江グリフィンズ</v>
          </cell>
        </row>
        <row r="268">
          <cell r="A268" t="str">
            <v>G55</v>
          </cell>
          <cell r="B268" t="str">
            <v>出口</v>
          </cell>
          <cell r="C268" t="str">
            <v>和代</v>
          </cell>
          <cell r="D268" t="str">
            <v>グリフィンズ</v>
          </cell>
          <cell r="F268" t="str">
            <v>G55</v>
          </cell>
          <cell r="G268" t="str">
            <v>出口和代</v>
          </cell>
          <cell r="H268" t="str">
            <v>東近江グリフィンズ</v>
          </cell>
        </row>
        <row r="269">
          <cell r="A269" t="str">
            <v>G56</v>
          </cell>
          <cell r="B269" t="str">
            <v>深尾</v>
          </cell>
          <cell r="C269" t="str">
            <v>純子</v>
          </cell>
          <cell r="D269" t="str">
            <v>グリフィンズ</v>
          </cell>
          <cell r="F269" t="str">
            <v>G56</v>
          </cell>
          <cell r="G269" t="str">
            <v>深尾純子</v>
          </cell>
          <cell r="H269" t="str">
            <v>東近江グリフィンズ</v>
          </cell>
        </row>
        <row r="270">
          <cell r="A270" t="str">
            <v>G57</v>
          </cell>
          <cell r="B270" t="str">
            <v>福島</v>
          </cell>
          <cell r="C270" t="str">
            <v>麻公</v>
          </cell>
          <cell r="D270" t="str">
            <v>グリフィンズ</v>
          </cell>
          <cell r="F270" t="str">
            <v>G57</v>
          </cell>
          <cell r="G270" t="str">
            <v>福島麻公</v>
          </cell>
          <cell r="H270" t="str">
            <v>東近江グリフィンズ</v>
          </cell>
        </row>
        <row r="271">
          <cell r="A271" t="str">
            <v>G58</v>
          </cell>
          <cell r="B271" t="str">
            <v>三崎</v>
          </cell>
          <cell r="C271" t="str">
            <v>真依</v>
          </cell>
          <cell r="D271" t="str">
            <v>グリフィンズ</v>
          </cell>
          <cell r="F271" t="str">
            <v>G58</v>
          </cell>
          <cell r="G271" t="str">
            <v>三崎真依</v>
          </cell>
          <cell r="H271" t="str">
            <v>東近江グリフィンズ</v>
          </cell>
        </row>
        <row r="272">
          <cell r="A272" t="str">
            <v>G59</v>
          </cell>
          <cell r="B272" t="str">
            <v>山本</v>
          </cell>
          <cell r="C272" t="str">
            <v>あづさ</v>
          </cell>
          <cell r="D272" t="str">
            <v>グリフィンズ</v>
          </cell>
          <cell r="F272" t="str">
            <v>G59</v>
          </cell>
          <cell r="G272" t="str">
            <v>山本あづさ</v>
          </cell>
          <cell r="H272" t="str">
            <v>東近江グリフィンズ</v>
          </cell>
        </row>
        <row r="273">
          <cell r="A273" t="str">
            <v>G60</v>
          </cell>
          <cell r="B273" t="str">
            <v>山本</v>
          </cell>
          <cell r="C273" t="str">
            <v>順子</v>
          </cell>
          <cell r="D273" t="str">
            <v>グリフィンズ</v>
          </cell>
          <cell r="F273" t="str">
            <v>G60</v>
          </cell>
          <cell r="G273" t="str">
            <v>山本順子</v>
          </cell>
          <cell r="H273" t="str">
            <v>東近江グリフィンズ</v>
          </cell>
        </row>
        <row r="278">
          <cell r="B278" t="str">
            <v>代表　川並和之</v>
          </cell>
          <cell r="D278" t="str">
            <v>kawanami0930@yahoo.co.jp</v>
          </cell>
        </row>
        <row r="280">
          <cell r="B280" t="str">
            <v>Ｋテニス　</v>
          </cell>
          <cell r="G280" t="str">
            <v>東近江市民</v>
          </cell>
          <cell r="H280" t="str">
            <v>東近江市民率</v>
          </cell>
        </row>
        <row r="281">
          <cell r="B281" t="str">
            <v>Ｋテニスカレッジ</v>
          </cell>
          <cell r="G281">
            <v>18</v>
          </cell>
          <cell r="H281">
            <v>0.6</v>
          </cell>
        </row>
        <row r="282">
          <cell r="A282" t="str">
            <v>K01</v>
          </cell>
          <cell r="B282" t="str">
            <v>大坪</v>
          </cell>
          <cell r="C282" t="str">
            <v>謙太</v>
          </cell>
          <cell r="D282" t="str">
            <v>Ｋテニス　</v>
          </cell>
          <cell r="E282" t="str">
            <v>Jr</v>
          </cell>
          <cell r="F282" t="str">
            <v>K01</v>
          </cell>
          <cell r="G282" t="str">
            <v>大坪謙太</v>
          </cell>
          <cell r="H282" t="str">
            <v>Ｋテニスカレッジ</v>
          </cell>
        </row>
        <row r="283">
          <cell r="A283" t="str">
            <v>K02</v>
          </cell>
          <cell r="B283" t="str">
            <v>小笠原</v>
          </cell>
          <cell r="C283" t="str">
            <v>光雄</v>
          </cell>
          <cell r="D283" t="str">
            <v>Kテニス</v>
          </cell>
          <cell r="F283" t="str">
            <v>K02</v>
          </cell>
          <cell r="G283" t="str">
            <v>小笠原光雄</v>
          </cell>
          <cell r="H283" t="str">
            <v>Ｋテニスカレッジ</v>
          </cell>
        </row>
        <row r="284">
          <cell r="A284" t="str">
            <v>K03</v>
          </cell>
          <cell r="B284" t="str">
            <v>川上</v>
          </cell>
          <cell r="C284" t="str">
            <v>悠作</v>
          </cell>
          <cell r="D284" t="str">
            <v>Kテニス</v>
          </cell>
          <cell r="E284" t="str">
            <v>Jr</v>
          </cell>
          <cell r="F284" t="str">
            <v>K03</v>
          </cell>
          <cell r="G284" t="str">
            <v>川上悠作</v>
          </cell>
          <cell r="H284" t="str">
            <v>Ｋテニスカレッジ</v>
          </cell>
        </row>
        <row r="285">
          <cell r="A285" t="str">
            <v>K04</v>
          </cell>
          <cell r="B285" t="str">
            <v>川並</v>
          </cell>
          <cell r="C285" t="str">
            <v>和之</v>
          </cell>
          <cell r="D285" t="str">
            <v>Kテニス</v>
          </cell>
          <cell r="F285" t="str">
            <v>K04</v>
          </cell>
          <cell r="G285" t="str">
            <v>川並和之</v>
          </cell>
          <cell r="H285" t="str">
            <v>Ｋテニスカレッジ</v>
          </cell>
        </row>
        <row r="286">
          <cell r="A286" t="str">
            <v>K05</v>
          </cell>
          <cell r="B286" t="str">
            <v>菊居</v>
          </cell>
          <cell r="C286" t="str">
            <v>龍之介</v>
          </cell>
          <cell r="D286" t="str">
            <v>Kテニス</v>
          </cell>
          <cell r="E286" t="str">
            <v>Jr</v>
          </cell>
          <cell r="F286" t="str">
            <v>K05</v>
          </cell>
          <cell r="G286" t="str">
            <v>菊居龍之介</v>
          </cell>
          <cell r="H286" t="str">
            <v>Ｋテニスカレッジ</v>
          </cell>
        </row>
        <row r="287">
          <cell r="A287" t="str">
            <v>K06</v>
          </cell>
          <cell r="B287" t="str">
            <v>木村</v>
          </cell>
          <cell r="C287" t="str">
            <v>善和</v>
          </cell>
          <cell r="D287" t="str">
            <v>Kテニス</v>
          </cell>
          <cell r="F287" t="str">
            <v>K06</v>
          </cell>
          <cell r="G287" t="str">
            <v>木村善和</v>
          </cell>
          <cell r="H287" t="str">
            <v>Ｋテニスカレッジ</v>
          </cell>
        </row>
        <row r="288">
          <cell r="A288" t="str">
            <v>K07</v>
          </cell>
          <cell r="B288" t="str">
            <v>小澤</v>
          </cell>
          <cell r="C288" t="str">
            <v>藤信</v>
          </cell>
          <cell r="D288" t="str">
            <v>Kテニス</v>
          </cell>
          <cell r="F288" t="str">
            <v>K07</v>
          </cell>
          <cell r="G288" t="str">
            <v>小澤藤信</v>
          </cell>
          <cell r="H288" t="str">
            <v>Ｋテニスカレッジ</v>
          </cell>
        </row>
        <row r="289">
          <cell r="A289" t="str">
            <v>K08</v>
          </cell>
          <cell r="B289" t="str">
            <v>竹村</v>
          </cell>
          <cell r="C289" t="str">
            <v>　治</v>
          </cell>
          <cell r="D289" t="str">
            <v>Kテニス</v>
          </cell>
          <cell r="F289" t="str">
            <v>K08</v>
          </cell>
          <cell r="G289" t="str">
            <v>竹村　治</v>
          </cell>
          <cell r="H289" t="str">
            <v>Ｋテニスカレッジ</v>
          </cell>
        </row>
        <row r="290">
          <cell r="A290" t="str">
            <v>K09</v>
          </cell>
          <cell r="B290" t="str">
            <v>坪田</v>
          </cell>
          <cell r="C290" t="str">
            <v>真嘉</v>
          </cell>
          <cell r="D290" t="str">
            <v>Kテニス</v>
          </cell>
          <cell r="F290" t="str">
            <v>K09</v>
          </cell>
          <cell r="G290" t="str">
            <v>坪田真嘉</v>
          </cell>
          <cell r="H290" t="str">
            <v>Ｋテニスカレッジ</v>
          </cell>
        </row>
        <row r="291">
          <cell r="A291" t="str">
            <v>K10</v>
          </cell>
          <cell r="B291" t="str">
            <v>永里</v>
          </cell>
          <cell r="C291" t="str">
            <v>裕次</v>
          </cell>
          <cell r="D291" t="str">
            <v>Kテニス</v>
          </cell>
          <cell r="F291" t="str">
            <v>K10</v>
          </cell>
          <cell r="G291" t="str">
            <v>永里裕次</v>
          </cell>
          <cell r="H291" t="str">
            <v>Ｋテニスカレッジ</v>
          </cell>
        </row>
        <row r="292">
          <cell r="A292" t="str">
            <v>K11</v>
          </cell>
          <cell r="B292" t="str">
            <v>中村</v>
          </cell>
          <cell r="C292" t="str">
            <v>喜彦</v>
          </cell>
          <cell r="D292" t="str">
            <v>Kテニス</v>
          </cell>
          <cell r="F292" t="str">
            <v>K11</v>
          </cell>
          <cell r="G292" t="str">
            <v>中村喜彦</v>
          </cell>
          <cell r="H292" t="str">
            <v>Ｋテニスカレッジ</v>
          </cell>
        </row>
        <row r="293">
          <cell r="A293" t="str">
            <v>K12</v>
          </cell>
          <cell r="B293" t="str">
            <v>中村</v>
          </cell>
          <cell r="C293" t="str">
            <v>浩之</v>
          </cell>
          <cell r="D293" t="str">
            <v>Kテニス</v>
          </cell>
          <cell r="F293" t="str">
            <v>K12</v>
          </cell>
          <cell r="G293" t="str">
            <v>中村浩之</v>
          </cell>
          <cell r="H293" t="str">
            <v>Ｋテニスカレッジ</v>
          </cell>
        </row>
        <row r="294">
          <cell r="A294" t="str">
            <v>K13</v>
          </cell>
          <cell r="B294" t="str">
            <v>中村　</v>
          </cell>
          <cell r="C294" t="str">
            <v>卓</v>
          </cell>
          <cell r="D294" t="str">
            <v>Kテニス</v>
          </cell>
          <cell r="F294" t="str">
            <v>K13</v>
          </cell>
          <cell r="G294" t="str">
            <v>中村　卓</v>
          </cell>
          <cell r="H294" t="str">
            <v>Ｋテニスカレッジ</v>
          </cell>
        </row>
        <row r="295">
          <cell r="A295" t="str">
            <v>K14</v>
          </cell>
          <cell r="B295" t="str">
            <v>宮嶋</v>
          </cell>
          <cell r="C295" t="str">
            <v>利行</v>
          </cell>
          <cell r="D295" t="str">
            <v>Kテニス</v>
          </cell>
          <cell r="F295" t="str">
            <v>K14</v>
          </cell>
          <cell r="G295" t="str">
            <v>宮嶋利行</v>
          </cell>
          <cell r="H295" t="str">
            <v>Ｋテニスカレッジ</v>
          </cell>
        </row>
        <row r="296">
          <cell r="A296" t="str">
            <v>K15</v>
          </cell>
          <cell r="B296" t="str">
            <v>山口</v>
          </cell>
          <cell r="C296" t="str">
            <v>直彦</v>
          </cell>
          <cell r="D296" t="str">
            <v>Kテニス</v>
          </cell>
          <cell r="F296" t="str">
            <v>K15</v>
          </cell>
          <cell r="G296" t="str">
            <v>山口直彦</v>
          </cell>
          <cell r="H296" t="str">
            <v>Ｋテニスカレッジ</v>
          </cell>
        </row>
        <row r="297">
          <cell r="A297" t="str">
            <v>K16</v>
          </cell>
          <cell r="B297" t="str">
            <v>山口</v>
          </cell>
          <cell r="C297" t="str">
            <v>真彦</v>
          </cell>
          <cell r="D297" t="str">
            <v>Kテニス</v>
          </cell>
          <cell r="F297" t="str">
            <v>K16</v>
          </cell>
          <cell r="G297" t="str">
            <v>山口真彦</v>
          </cell>
          <cell r="H297" t="str">
            <v>Ｋテニスカレッジ</v>
          </cell>
        </row>
        <row r="298">
          <cell r="A298" t="str">
            <v>K17</v>
          </cell>
          <cell r="B298" t="str">
            <v>山田</v>
          </cell>
          <cell r="C298" t="str">
            <v>直八</v>
          </cell>
          <cell r="D298" t="str">
            <v>Kテニス</v>
          </cell>
          <cell r="F298" t="str">
            <v>K17</v>
          </cell>
          <cell r="G298" t="str">
            <v>山田直八</v>
          </cell>
          <cell r="H298" t="str">
            <v>Ｋテニスカレッジ</v>
          </cell>
        </row>
        <row r="299">
          <cell r="A299" t="str">
            <v>K18</v>
          </cell>
          <cell r="B299" t="str">
            <v>山本</v>
          </cell>
          <cell r="C299" t="str">
            <v>修平</v>
          </cell>
          <cell r="D299" t="str">
            <v>Kテニス</v>
          </cell>
          <cell r="F299" t="str">
            <v>K18</v>
          </cell>
          <cell r="G299" t="str">
            <v>山本修平</v>
          </cell>
          <cell r="H299" t="str">
            <v>Ｋテニスカレッジ</v>
          </cell>
        </row>
        <row r="300">
          <cell r="A300" t="str">
            <v>K19</v>
          </cell>
          <cell r="B300" t="str">
            <v>石原</v>
          </cell>
          <cell r="C300" t="str">
            <v>はる美</v>
          </cell>
          <cell r="D300" t="str">
            <v>Kテニス</v>
          </cell>
          <cell r="F300" t="str">
            <v>K19</v>
          </cell>
          <cell r="G300" t="str">
            <v>石原はる美</v>
          </cell>
          <cell r="H300" t="str">
            <v>Ｋテニスカレッジ</v>
          </cell>
        </row>
        <row r="301">
          <cell r="A301" t="str">
            <v>K20</v>
          </cell>
          <cell r="B301" t="str">
            <v>小笠原</v>
          </cell>
          <cell r="C301" t="str">
            <v>容子</v>
          </cell>
          <cell r="D301" t="str">
            <v>Kテニス</v>
          </cell>
          <cell r="F301" t="str">
            <v>K20</v>
          </cell>
          <cell r="G301" t="str">
            <v>小笠原容子</v>
          </cell>
          <cell r="H301" t="str">
            <v>Ｋテニスカレッジ</v>
          </cell>
        </row>
        <row r="302">
          <cell r="A302" t="str">
            <v>K21</v>
          </cell>
          <cell r="B302" t="str">
            <v>梶木</v>
          </cell>
          <cell r="C302" t="str">
            <v>和子</v>
          </cell>
          <cell r="D302" t="str">
            <v>Kテニス</v>
          </cell>
          <cell r="F302" t="str">
            <v>K21</v>
          </cell>
          <cell r="G302" t="str">
            <v>梶木和子</v>
          </cell>
          <cell r="H302" t="str">
            <v>Ｋテニスカレッジ</v>
          </cell>
        </row>
        <row r="303">
          <cell r="A303" t="str">
            <v>K22</v>
          </cell>
          <cell r="B303" t="str">
            <v>田中</v>
          </cell>
          <cell r="C303" t="str">
            <v>和枝</v>
          </cell>
          <cell r="D303" t="str">
            <v>Kテニス</v>
          </cell>
          <cell r="F303" t="str">
            <v>K22</v>
          </cell>
          <cell r="G303" t="str">
            <v>田中和枝</v>
          </cell>
          <cell r="H303" t="str">
            <v>Ｋテニスカレッジ</v>
          </cell>
        </row>
        <row r="304">
          <cell r="A304" t="str">
            <v>K23</v>
          </cell>
          <cell r="B304" t="str">
            <v>永松</v>
          </cell>
          <cell r="C304" t="str">
            <v>貴子</v>
          </cell>
          <cell r="D304" t="str">
            <v>Kテニス</v>
          </cell>
          <cell r="F304" t="str">
            <v>K23</v>
          </cell>
          <cell r="G304" t="str">
            <v>永松貴子</v>
          </cell>
          <cell r="H304" t="str">
            <v>Ｋテニスカレッジ</v>
          </cell>
        </row>
        <row r="305">
          <cell r="A305" t="str">
            <v>K24</v>
          </cell>
          <cell r="B305" t="str">
            <v>福永</v>
          </cell>
          <cell r="C305" t="str">
            <v>裕美</v>
          </cell>
          <cell r="D305" t="str">
            <v>Kテニス</v>
          </cell>
          <cell r="F305" t="str">
            <v>K24</v>
          </cell>
          <cell r="G305" t="str">
            <v>福永裕美</v>
          </cell>
          <cell r="H305" t="str">
            <v>Ｋテニスカレッジ</v>
          </cell>
        </row>
        <row r="306">
          <cell r="A306" t="str">
            <v>K25</v>
          </cell>
          <cell r="B306" t="str">
            <v>山田</v>
          </cell>
          <cell r="C306" t="str">
            <v>昌枝</v>
          </cell>
          <cell r="D306" t="str">
            <v>Kテニス</v>
          </cell>
          <cell r="F306" t="str">
            <v>K25</v>
          </cell>
          <cell r="G306" t="str">
            <v>山田昌枝</v>
          </cell>
          <cell r="H306" t="str">
            <v>Ｋテニスカレッジ</v>
          </cell>
        </row>
        <row r="307">
          <cell r="A307" t="str">
            <v>K26</v>
          </cell>
          <cell r="B307" t="str">
            <v>山口</v>
          </cell>
          <cell r="C307" t="str">
            <v>美由希</v>
          </cell>
          <cell r="D307" t="str">
            <v>Kテニス</v>
          </cell>
          <cell r="F307" t="str">
            <v>K26</v>
          </cell>
          <cell r="G307" t="str">
            <v>山口美由希</v>
          </cell>
          <cell r="H307" t="str">
            <v>Ｋテニスカレッジ</v>
          </cell>
        </row>
        <row r="308">
          <cell r="A308" t="str">
            <v>K27</v>
          </cell>
          <cell r="B308" t="str">
            <v>村田</v>
          </cell>
          <cell r="C308" t="str">
            <v>朋子</v>
          </cell>
          <cell r="D308" t="str">
            <v>Kテニス</v>
          </cell>
          <cell r="F308" t="str">
            <v>K27</v>
          </cell>
          <cell r="G308" t="str">
            <v>村田朋子</v>
          </cell>
          <cell r="H308" t="str">
            <v>Ｋテニスカレッジ</v>
          </cell>
        </row>
        <row r="309">
          <cell r="A309" t="str">
            <v>K28</v>
          </cell>
          <cell r="B309" t="str">
            <v>上村</v>
          </cell>
          <cell r="C309" t="str">
            <v>悠大</v>
          </cell>
          <cell r="D309" t="str">
            <v>Kテニス</v>
          </cell>
          <cell r="F309" t="str">
            <v>K28</v>
          </cell>
          <cell r="G309" t="str">
            <v>上村悠大</v>
          </cell>
          <cell r="H309" t="str">
            <v>Ｋテニスカレッジ</v>
          </cell>
        </row>
        <row r="310">
          <cell r="A310" t="str">
            <v>K29</v>
          </cell>
          <cell r="B310" t="str">
            <v>中西</v>
          </cell>
          <cell r="C310" t="str">
            <v>勇夫</v>
          </cell>
          <cell r="D310" t="str">
            <v>Kテニス</v>
          </cell>
          <cell r="F310" t="str">
            <v>K29</v>
          </cell>
          <cell r="G310" t="str">
            <v>中西勇夫</v>
          </cell>
          <cell r="H310" t="str">
            <v>Ｋテニスカレッジ</v>
          </cell>
        </row>
        <row r="311">
          <cell r="A311" t="str">
            <v>K30</v>
          </cell>
          <cell r="B311" t="str">
            <v>大島</v>
          </cell>
          <cell r="C311" t="str">
            <v>浩範</v>
          </cell>
          <cell r="D311" t="str">
            <v>Kテニス</v>
          </cell>
          <cell r="F311" t="str">
            <v>K30</v>
          </cell>
          <cell r="G311" t="str">
            <v>大島浩範</v>
          </cell>
          <cell r="H311" t="str">
            <v>Ｋテニスカレッジ</v>
          </cell>
        </row>
        <row r="346">
          <cell r="B346" t="str">
            <v>　杉山邦夫</v>
          </cell>
          <cell r="D346" t="str">
            <v>ｎｙｋｚ91963＠gaia.eonet.ne.jp</v>
          </cell>
        </row>
        <row r="348">
          <cell r="G348" t="str">
            <v>東近江市民</v>
          </cell>
          <cell r="H348" t="str">
            <v>東近江市民率</v>
          </cell>
        </row>
        <row r="349">
          <cell r="B349" t="str">
            <v>村田八日市</v>
          </cell>
          <cell r="G349">
            <v>14</v>
          </cell>
          <cell r="H349">
            <v>0.30434782608695654</v>
          </cell>
        </row>
        <row r="350">
          <cell r="B350" t="str">
            <v>村田TC</v>
          </cell>
          <cell r="G350" t="str">
            <v>村田TC</v>
          </cell>
        </row>
        <row r="351">
          <cell r="A351" t="str">
            <v>M01</v>
          </cell>
          <cell r="B351" t="str">
            <v>安久</v>
          </cell>
          <cell r="C351" t="str">
            <v>智之</v>
          </cell>
          <cell r="D351" t="str">
            <v>村田TC</v>
          </cell>
          <cell r="F351" t="str">
            <v>M01</v>
          </cell>
          <cell r="G351" t="str">
            <v>安久智之</v>
          </cell>
          <cell r="H351" t="str">
            <v>村田八日市</v>
          </cell>
        </row>
        <row r="352">
          <cell r="A352" t="str">
            <v>M02</v>
          </cell>
          <cell r="B352" t="str">
            <v>伊藤</v>
          </cell>
          <cell r="C352" t="str">
            <v>弘将</v>
          </cell>
          <cell r="D352" t="str">
            <v>村田TC</v>
          </cell>
          <cell r="F352" t="str">
            <v>M02</v>
          </cell>
          <cell r="G352" t="str">
            <v>伊藤弘将</v>
          </cell>
          <cell r="H352" t="str">
            <v>村田八日市</v>
          </cell>
        </row>
        <row r="353">
          <cell r="A353" t="str">
            <v>M03</v>
          </cell>
          <cell r="B353" t="str">
            <v>稲泉　</v>
          </cell>
          <cell r="C353" t="str">
            <v>聡</v>
          </cell>
          <cell r="D353" t="str">
            <v>村田TC</v>
          </cell>
          <cell r="F353" t="str">
            <v>M03</v>
          </cell>
          <cell r="G353" t="str">
            <v>稲泉　聡</v>
          </cell>
          <cell r="H353" t="str">
            <v>村田八日市</v>
          </cell>
        </row>
        <row r="354">
          <cell r="A354" t="str">
            <v>M04</v>
          </cell>
          <cell r="B354" t="str">
            <v>岡川</v>
          </cell>
          <cell r="C354" t="str">
            <v>謙二</v>
          </cell>
          <cell r="D354" t="str">
            <v>村田TC</v>
          </cell>
          <cell r="F354" t="str">
            <v>M04</v>
          </cell>
          <cell r="G354" t="str">
            <v>岡川謙二</v>
          </cell>
          <cell r="H354" t="str">
            <v>村田八日市</v>
          </cell>
        </row>
        <row r="355">
          <cell r="A355" t="str">
            <v>M05</v>
          </cell>
          <cell r="B355" t="str">
            <v>岡田</v>
          </cell>
          <cell r="C355" t="str">
            <v>貴行</v>
          </cell>
          <cell r="D355" t="str">
            <v>村田TC</v>
          </cell>
          <cell r="F355" t="str">
            <v>M05</v>
          </cell>
          <cell r="G355" t="str">
            <v>岡田貴行</v>
          </cell>
          <cell r="H355" t="str">
            <v>村田八日市</v>
          </cell>
        </row>
        <row r="356">
          <cell r="A356" t="str">
            <v>M06</v>
          </cell>
          <cell r="B356" t="str">
            <v>河野</v>
          </cell>
          <cell r="C356" t="str">
            <v>浩一</v>
          </cell>
          <cell r="D356" t="str">
            <v>村田TC</v>
          </cell>
          <cell r="F356" t="str">
            <v>M06</v>
          </cell>
          <cell r="G356" t="str">
            <v>河野浩一</v>
          </cell>
          <cell r="H356" t="str">
            <v>村田八日市</v>
          </cell>
        </row>
        <row r="357">
          <cell r="A357" t="str">
            <v>M07</v>
          </cell>
          <cell r="B357" t="str">
            <v>児玉</v>
          </cell>
          <cell r="C357" t="str">
            <v>雅弘</v>
          </cell>
          <cell r="D357" t="str">
            <v>村田TC</v>
          </cell>
          <cell r="F357" t="str">
            <v>M07</v>
          </cell>
          <cell r="G357" t="str">
            <v>児玉雅弘</v>
          </cell>
          <cell r="H357" t="str">
            <v>村田八日市</v>
          </cell>
        </row>
        <row r="358">
          <cell r="A358" t="str">
            <v>M08</v>
          </cell>
          <cell r="D358" t="str">
            <v>村田TC</v>
          </cell>
        </row>
        <row r="359">
          <cell r="A359" t="str">
            <v>M09</v>
          </cell>
          <cell r="D359" t="str">
            <v>村田TC</v>
          </cell>
        </row>
        <row r="360">
          <cell r="A360" t="str">
            <v>M10</v>
          </cell>
          <cell r="B360" t="str">
            <v>杉山</v>
          </cell>
          <cell r="C360" t="str">
            <v>邦夫</v>
          </cell>
          <cell r="D360" t="str">
            <v>村田TC</v>
          </cell>
          <cell r="F360" t="str">
            <v>M10</v>
          </cell>
          <cell r="G360" t="str">
            <v>杉山邦夫</v>
          </cell>
          <cell r="H360" t="str">
            <v>村田八日市</v>
          </cell>
        </row>
        <row r="361">
          <cell r="A361" t="str">
            <v>M11</v>
          </cell>
          <cell r="B361" t="str">
            <v>杉本</v>
          </cell>
          <cell r="C361" t="str">
            <v>龍平</v>
          </cell>
          <cell r="D361" t="str">
            <v>村田TC</v>
          </cell>
          <cell r="F361" t="str">
            <v>M11</v>
          </cell>
          <cell r="G361" t="str">
            <v>杉本龍平</v>
          </cell>
          <cell r="H361" t="str">
            <v>村田八日市</v>
          </cell>
        </row>
        <row r="362">
          <cell r="A362" t="str">
            <v>M12</v>
          </cell>
          <cell r="B362" t="str">
            <v>西内</v>
          </cell>
          <cell r="C362" t="str">
            <v>友也</v>
          </cell>
          <cell r="D362" t="str">
            <v>村田TC</v>
          </cell>
          <cell r="F362" t="str">
            <v>M12</v>
          </cell>
          <cell r="G362" t="str">
            <v>西内友也</v>
          </cell>
          <cell r="H362" t="str">
            <v>村田八日市</v>
          </cell>
        </row>
        <row r="363">
          <cell r="A363" t="str">
            <v>M13</v>
          </cell>
          <cell r="B363" t="str">
            <v>川原</v>
          </cell>
          <cell r="C363" t="str">
            <v>慎洋</v>
          </cell>
          <cell r="D363" t="str">
            <v>村田TC</v>
          </cell>
          <cell r="F363" t="str">
            <v>M13</v>
          </cell>
          <cell r="G363" t="str">
            <v>川原慎洋</v>
          </cell>
          <cell r="H363" t="str">
            <v>村田八日市</v>
          </cell>
        </row>
        <row r="364">
          <cell r="A364" t="str">
            <v>M14</v>
          </cell>
          <cell r="B364" t="str">
            <v>川上</v>
          </cell>
          <cell r="C364" t="str">
            <v>英二</v>
          </cell>
          <cell r="D364" t="str">
            <v>村田TC</v>
          </cell>
          <cell r="F364" t="str">
            <v>M14</v>
          </cell>
          <cell r="G364" t="str">
            <v>川上英二</v>
          </cell>
          <cell r="H364" t="str">
            <v>村田八日市</v>
          </cell>
        </row>
        <row r="365">
          <cell r="A365" t="str">
            <v>M15</v>
          </cell>
          <cell r="B365" t="str">
            <v>泉谷</v>
          </cell>
          <cell r="C365" t="str">
            <v>純也</v>
          </cell>
          <cell r="D365" t="str">
            <v>村田TC</v>
          </cell>
          <cell r="F365" t="str">
            <v>M15</v>
          </cell>
          <cell r="G365" t="str">
            <v>泉谷純也</v>
          </cell>
          <cell r="H365" t="str">
            <v>村田八日市</v>
          </cell>
        </row>
        <row r="366">
          <cell r="A366" t="str">
            <v>M16</v>
          </cell>
          <cell r="B366" t="str">
            <v>浅田</v>
          </cell>
          <cell r="C366" t="str">
            <v>隆昭</v>
          </cell>
          <cell r="D366" t="str">
            <v>村田TC</v>
          </cell>
          <cell r="F366" t="str">
            <v>M16</v>
          </cell>
          <cell r="G366" t="str">
            <v>浅田隆昭</v>
          </cell>
          <cell r="H366" t="str">
            <v>村田八日市</v>
          </cell>
        </row>
        <row r="367">
          <cell r="A367" t="str">
            <v>M17</v>
          </cell>
          <cell r="B367" t="str">
            <v>前田</v>
          </cell>
          <cell r="C367" t="str">
            <v>雅人</v>
          </cell>
          <cell r="D367" t="str">
            <v>村田TC</v>
          </cell>
          <cell r="F367" t="str">
            <v>M17</v>
          </cell>
          <cell r="G367" t="str">
            <v>前田雅人</v>
          </cell>
          <cell r="H367" t="str">
            <v>村田八日市</v>
          </cell>
        </row>
        <row r="368">
          <cell r="A368" t="str">
            <v>M18</v>
          </cell>
          <cell r="B368" t="str">
            <v>土田</v>
          </cell>
          <cell r="C368" t="str">
            <v>典人</v>
          </cell>
          <cell r="D368" t="str">
            <v>村田TC</v>
          </cell>
          <cell r="F368" t="str">
            <v>M18</v>
          </cell>
          <cell r="G368" t="str">
            <v>土田典人</v>
          </cell>
          <cell r="H368" t="str">
            <v>村田八日市</v>
          </cell>
        </row>
        <row r="369">
          <cell r="A369" t="str">
            <v>M19</v>
          </cell>
          <cell r="B369" t="str">
            <v>二ツ井</v>
          </cell>
          <cell r="C369" t="str">
            <v>裕也</v>
          </cell>
          <cell r="D369" t="str">
            <v>村田TC</v>
          </cell>
          <cell r="F369" t="str">
            <v>M19</v>
          </cell>
          <cell r="G369" t="str">
            <v>二ツ井裕也</v>
          </cell>
          <cell r="H369" t="str">
            <v>村田八日市</v>
          </cell>
        </row>
        <row r="370">
          <cell r="A370" t="str">
            <v>M20</v>
          </cell>
          <cell r="B370" t="str">
            <v>森永</v>
          </cell>
          <cell r="C370" t="str">
            <v>洋介</v>
          </cell>
          <cell r="D370" t="str">
            <v>村田TC</v>
          </cell>
          <cell r="F370" t="str">
            <v>M20</v>
          </cell>
          <cell r="G370" t="str">
            <v>森永洋介</v>
          </cell>
          <cell r="H370" t="str">
            <v>村田八日市</v>
          </cell>
        </row>
        <row r="371">
          <cell r="A371" t="str">
            <v>M21</v>
          </cell>
          <cell r="B371" t="str">
            <v>冨田</v>
          </cell>
          <cell r="C371" t="str">
            <v>哲弥</v>
          </cell>
          <cell r="D371" t="str">
            <v>村田TC</v>
          </cell>
          <cell r="F371" t="str">
            <v>M21</v>
          </cell>
          <cell r="G371" t="str">
            <v>冨田哲弥</v>
          </cell>
          <cell r="H371" t="str">
            <v>村田八日市</v>
          </cell>
        </row>
        <row r="372">
          <cell r="A372" t="str">
            <v>M22</v>
          </cell>
          <cell r="B372" t="str">
            <v>並河</v>
          </cell>
          <cell r="C372" t="str">
            <v>康訓</v>
          </cell>
          <cell r="D372" t="str">
            <v>村田TC</v>
          </cell>
          <cell r="F372" t="str">
            <v>M22</v>
          </cell>
          <cell r="G372" t="str">
            <v>並河康訓</v>
          </cell>
          <cell r="H372" t="str">
            <v>村田八日市</v>
          </cell>
        </row>
        <row r="373">
          <cell r="A373" t="str">
            <v>M23</v>
          </cell>
          <cell r="B373" t="str">
            <v>名田</v>
          </cell>
          <cell r="C373" t="str">
            <v>一茂</v>
          </cell>
          <cell r="D373" t="str">
            <v>村田TC</v>
          </cell>
          <cell r="F373" t="str">
            <v>M23</v>
          </cell>
          <cell r="G373" t="str">
            <v>名田一茂</v>
          </cell>
          <cell r="H373" t="str">
            <v>村田八日市</v>
          </cell>
        </row>
        <row r="374">
          <cell r="A374" t="str">
            <v>M24</v>
          </cell>
          <cell r="B374" t="str">
            <v>辰巳</v>
          </cell>
          <cell r="C374" t="str">
            <v>吾朗</v>
          </cell>
          <cell r="D374" t="str">
            <v>村田TC</v>
          </cell>
          <cell r="F374" t="str">
            <v>M24</v>
          </cell>
          <cell r="G374" t="str">
            <v>辰巳吾朗</v>
          </cell>
          <cell r="H374" t="str">
            <v>村田八日市</v>
          </cell>
        </row>
        <row r="375">
          <cell r="A375" t="str">
            <v>M25</v>
          </cell>
          <cell r="B375" t="str">
            <v>米倉</v>
          </cell>
          <cell r="C375" t="str">
            <v>政已</v>
          </cell>
          <cell r="D375" t="str">
            <v>村田TC</v>
          </cell>
          <cell r="F375" t="str">
            <v>M25</v>
          </cell>
          <cell r="G375" t="str">
            <v>米倉政已</v>
          </cell>
          <cell r="H375" t="str">
            <v>村田八日市</v>
          </cell>
        </row>
        <row r="376">
          <cell r="A376" t="str">
            <v>M26</v>
          </cell>
          <cell r="B376" t="str">
            <v>河野</v>
          </cell>
          <cell r="C376" t="str">
            <v>晶子</v>
          </cell>
          <cell r="D376" t="str">
            <v>村田TC</v>
          </cell>
          <cell r="F376" t="str">
            <v>M26</v>
          </cell>
          <cell r="G376" t="str">
            <v>河野晶子</v>
          </cell>
          <cell r="H376" t="str">
            <v>村田八日市</v>
          </cell>
        </row>
        <row r="377">
          <cell r="A377" t="str">
            <v>M27</v>
          </cell>
          <cell r="B377" t="str">
            <v>森田</v>
          </cell>
          <cell r="C377" t="str">
            <v>恵美</v>
          </cell>
          <cell r="D377" t="str">
            <v>村田TC</v>
          </cell>
          <cell r="F377" t="str">
            <v>M27</v>
          </cell>
          <cell r="G377" t="str">
            <v>森田恵美</v>
          </cell>
          <cell r="H377" t="str">
            <v>村田八日市</v>
          </cell>
        </row>
        <row r="378">
          <cell r="A378" t="str">
            <v>M28</v>
          </cell>
          <cell r="B378" t="str">
            <v>西澤</v>
          </cell>
          <cell r="C378" t="str">
            <v>友紀</v>
          </cell>
          <cell r="D378" t="str">
            <v>村田TC</v>
          </cell>
          <cell r="F378" t="str">
            <v>M28</v>
          </cell>
          <cell r="G378" t="str">
            <v>西澤友紀</v>
          </cell>
          <cell r="H378" t="str">
            <v>村田八日市</v>
          </cell>
        </row>
        <row r="379">
          <cell r="A379" t="str">
            <v>M29</v>
          </cell>
          <cell r="B379" t="str">
            <v>川上</v>
          </cell>
          <cell r="C379" t="str">
            <v>美弥子</v>
          </cell>
          <cell r="D379" t="str">
            <v>村田TC</v>
          </cell>
          <cell r="F379" t="str">
            <v>M29</v>
          </cell>
          <cell r="G379" t="str">
            <v>川上美弥子</v>
          </cell>
          <cell r="H379" t="str">
            <v>村田八日市</v>
          </cell>
        </row>
        <row r="380">
          <cell r="A380" t="str">
            <v>M30</v>
          </cell>
          <cell r="B380" t="str">
            <v>速水</v>
          </cell>
          <cell r="C380" t="str">
            <v>直美</v>
          </cell>
          <cell r="D380" t="str">
            <v>村田TC</v>
          </cell>
          <cell r="F380" t="str">
            <v>M30</v>
          </cell>
          <cell r="G380" t="str">
            <v>速水直美</v>
          </cell>
          <cell r="H380" t="str">
            <v>村田八日市</v>
          </cell>
        </row>
        <row r="381">
          <cell r="A381" t="str">
            <v>M31</v>
          </cell>
          <cell r="B381" t="str">
            <v>多田</v>
          </cell>
          <cell r="C381" t="str">
            <v>麻実</v>
          </cell>
          <cell r="D381" t="str">
            <v>村田TC</v>
          </cell>
          <cell r="F381" t="str">
            <v>M31</v>
          </cell>
          <cell r="G381" t="str">
            <v>多田麻実</v>
          </cell>
          <cell r="H381" t="str">
            <v>村田八日市</v>
          </cell>
        </row>
        <row r="382">
          <cell r="A382" t="str">
            <v>M32</v>
          </cell>
          <cell r="B382" t="str">
            <v>中村</v>
          </cell>
          <cell r="C382" t="str">
            <v>純子</v>
          </cell>
          <cell r="D382" t="str">
            <v>村田TC</v>
          </cell>
          <cell r="F382" t="str">
            <v>M32</v>
          </cell>
          <cell r="G382" t="str">
            <v>中村純子</v>
          </cell>
          <cell r="H382" t="str">
            <v>村田八日市</v>
          </cell>
        </row>
        <row r="383">
          <cell r="A383" t="str">
            <v>M33</v>
          </cell>
          <cell r="B383" t="str">
            <v>堀田</v>
          </cell>
          <cell r="C383" t="str">
            <v>明子</v>
          </cell>
          <cell r="D383" t="str">
            <v>村田TC</v>
          </cell>
          <cell r="F383" t="str">
            <v>M33</v>
          </cell>
          <cell r="G383" t="str">
            <v>堀田明子</v>
          </cell>
          <cell r="H383" t="str">
            <v>村田八日市</v>
          </cell>
        </row>
        <row r="384">
          <cell r="A384" t="str">
            <v>M34</v>
          </cell>
          <cell r="B384" t="str">
            <v>岡川</v>
          </cell>
          <cell r="C384" t="str">
            <v>恭子</v>
          </cell>
          <cell r="D384" t="str">
            <v>村田TC</v>
          </cell>
          <cell r="F384" t="str">
            <v>M34</v>
          </cell>
          <cell r="G384" t="str">
            <v>岡川恭子</v>
          </cell>
          <cell r="H384" t="str">
            <v>村田八日市</v>
          </cell>
        </row>
        <row r="385">
          <cell r="A385" t="str">
            <v>M35</v>
          </cell>
          <cell r="B385" t="str">
            <v>富田</v>
          </cell>
          <cell r="C385" t="str">
            <v>さおり</v>
          </cell>
          <cell r="D385" t="str">
            <v>村田TC</v>
          </cell>
          <cell r="F385" t="str">
            <v>M35</v>
          </cell>
          <cell r="G385" t="str">
            <v>富田さおり</v>
          </cell>
          <cell r="H385" t="str">
            <v>村田八日市</v>
          </cell>
        </row>
        <row r="386">
          <cell r="A386" t="str">
            <v>M36</v>
          </cell>
          <cell r="B386" t="str">
            <v>大脇</v>
          </cell>
          <cell r="C386" t="str">
            <v>和世</v>
          </cell>
          <cell r="D386" t="str">
            <v>村田TC</v>
          </cell>
          <cell r="F386" t="str">
            <v>M36</v>
          </cell>
          <cell r="G386" t="str">
            <v>大脇和世</v>
          </cell>
          <cell r="H386" t="str">
            <v>村田八日市</v>
          </cell>
        </row>
        <row r="387">
          <cell r="A387" t="str">
            <v>M37</v>
          </cell>
          <cell r="B387" t="str">
            <v>後藤</v>
          </cell>
          <cell r="C387" t="str">
            <v>圭介</v>
          </cell>
          <cell r="D387" t="str">
            <v>村田TC</v>
          </cell>
          <cell r="F387" t="str">
            <v>M37</v>
          </cell>
          <cell r="G387" t="str">
            <v>後藤圭介</v>
          </cell>
          <cell r="H387" t="str">
            <v>村田八日市</v>
          </cell>
        </row>
        <row r="388">
          <cell r="A388" t="str">
            <v>M38</v>
          </cell>
          <cell r="B388" t="str">
            <v>長谷川</v>
          </cell>
          <cell r="C388" t="str">
            <v>晃平</v>
          </cell>
          <cell r="D388" t="str">
            <v>村田TC</v>
          </cell>
          <cell r="F388" t="str">
            <v>M38</v>
          </cell>
          <cell r="G388" t="str">
            <v>長谷川晃平</v>
          </cell>
          <cell r="H388" t="str">
            <v>村田八日市</v>
          </cell>
        </row>
        <row r="389">
          <cell r="A389" t="str">
            <v>M39</v>
          </cell>
          <cell r="B389" t="str">
            <v>原田</v>
          </cell>
          <cell r="C389" t="str">
            <v>真稔</v>
          </cell>
          <cell r="D389" t="str">
            <v>村田TC</v>
          </cell>
          <cell r="F389" t="str">
            <v>M39</v>
          </cell>
          <cell r="G389" t="str">
            <v>原田真稔</v>
          </cell>
          <cell r="H389" t="str">
            <v>村田八日市</v>
          </cell>
        </row>
        <row r="390">
          <cell r="A390" t="str">
            <v>M40</v>
          </cell>
          <cell r="B390" t="str">
            <v>池内</v>
          </cell>
          <cell r="C390" t="str">
            <v>伸介</v>
          </cell>
          <cell r="D390" t="str">
            <v>村田TC</v>
          </cell>
          <cell r="F390" t="str">
            <v>M40</v>
          </cell>
          <cell r="G390" t="str">
            <v>池内伸介</v>
          </cell>
          <cell r="H390" t="str">
            <v>村田八日市</v>
          </cell>
        </row>
        <row r="391">
          <cell r="A391" t="str">
            <v>M41</v>
          </cell>
          <cell r="B391" t="str">
            <v>藤田</v>
          </cell>
          <cell r="C391" t="str">
            <v>彰</v>
          </cell>
          <cell r="D391" t="str">
            <v>村田TC</v>
          </cell>
          <cell r="F391" t="str">
            <v>M41</v>
          </cell>
          <cell r="G391" t="str">
            <v>藤田彰</v>
          </cell>
          <cell r="H391" t="str">
            <v>村田八日市</v>
          </cell>
        </row>
        <row r="392">
          <cell r="A392" t="str">
            <v>M42</v>
          </cell>
          <cell r="B392" t="str">
            <v>佐用</v>
          </cell>
          <cell r="C392" t="str">
            <v>康啓</v>
          </cell>
          <cell r="D392" t="str">
            <v>村田TC</v>
          </cell>
          <cell r="F392" t="str">
            <v>M42</v>
          </cell>
          <cell r="G392" t="str">
            <v>佐用康啓</v>
          </cell>
          <cell r="H392" t="str">
            <v>村田八日市</v>
          </cell>
        </row>
        <row r="393">
          <cell r="A393" t="str">
            <v>M43</v>
          </cell>
          <cell r="B393" t="str">
            <v>岩田</v>
          </cell>
          <cell r="C393" t="str">
            <v>光央</v>
          </cell>
          <cell r="D393" t="str">
            <v>村田TC</v>
          </cell>
          <cell r="F393" t="str">
            <v>M43</v>
          </cell>
          <cell r="G393" t="str">
            <v>岩田光央</v>
          </cell>
          <cell r="H393" t="str">
            <v>村田八日市</v>
          </cell>
        </row>
        <row r="394">
          <cell r="A394" t="str">
            <v>M44</v>
          </cell>
          <cell r="B394" t="str">
            <v>月森</v>
          </cell>
          <cell r="C394" t="str">
            <v>大</v>
          </cell>
          <cell r="D394" t="str">
            <v>村田TC</v>
          </cell>
          <cell r="F394" t="str">
            <v>M44</v>
          </cell>
          <cell r="G394" t="str">
            <v>月森大</v>
          </cell>
          <cell r="H394" t="str">
            <v>村田八日市</v>
          </cell>
        </row>
        <row r="395">
          <cell r="A395" t="str">
            <v>M45</v>
          </cell>
          <cell r="B395" t="str">
            <v>三神</v>
          </cell>
          <cell r="C395" t="str">
            <v>秀嗣</v>
          </cell>
          <cell r="D395" t="str">
            <v>村田TC</v>
          </cell>
          <cell r="F395" t="str">
            <v>M45</v>
          </cell>
          <cell r="G395" t="str">
            <v>三神秀嗣</v>
          </cell>
          <cell r="H395" t="str">
            <v>村田八日市</v>
          </cell>
        </row>
        <row r="396">
          <cell r="A396" t="str">
            <v>M46</v>
          </cell>
          <cell r="B396" t="str">
            <v>佐藤</v>
          </cell>
          <cell r="C396" t="str">
            <v>庸子</v>
          </cell>
          <cell r="D396" t="str">
            <v>村田TC</v>
          </cell>
          <cell r="F396" t="str">
            <v>M46</v>
          </cell>
          <cell r="G396" t="str">
            <v>佐藤庸子</v>
          </cell>
          <cell r="H396" t="str">
            <v>村田八日市</v>
          </cell>
        </row>
        <row r="397">
          <cell r="G397" t="str">
            <v/>
          </cell>
        </row>
        <row r="399">
          <cell r="B399" t="str">
            <v>代表 池野稔</v>
          </cell>
          <cell r="D399" t="str">
            <v>ｒｈ＠ａｏｂａ-ｍｄｈｐ．Ｊｐ</v>
          </cell>
        </row>
        <row r="401">
          <cell r="B401" t="str">
            <v>青葉ＴＣ</v>
          </cell>
          <cell r="G401" t="str">
            <v>東近江市民</v>
          </cell>
          <cell r="H401" t="str">
            <v>東近江市民率</v>
          </cell>
        </row>
        <row r="402">
          <cell r="B402" t="str">
            <v>青葉テニスクラブ</v>
          </cell>
          <cell r="G402">
            <v>7</v>
          </cell>
          <cell r="H402">
            <v>0.7</v>
          </cell>
        </row>
        <row r="403">
          <cell r="A403" t="str">
            <v>Ｏ01</v>
          </cell>
          <cell r="B403" t="str">
            <v>池野</v>
          </cell>
          <cell r="C403" t="str">
            <v>稔</v>
          </cell>
          <cell r="D403" t="str">
            <v>青葉</v>
          </cell>
          <cell r="F403" t="str">
            <v>Ｏ01</v>
          </cell>
          <cell r="G403" t="str">
            <v>池野稔</v>
          </cell>
          <cell r="H403" t="str">
            <v>青葉テニス</v>
          </cell>
        </row>
        <row r="404">
          <cell r="A404" t="str">
            <v>Ｏ02</v>
          </cell>
          <cell r="B404" t="str">
            <v>小川</v>
          </cell>
          <cell r="C404" t="str">
            <v>文雄</v>
          </cell>
          <cell r="D404" t="str">
            <v>青葉</v>
          </cell>
          <cell r="F404" t="str">
            <v>Ｏ02</v>
          </cell>
          <cell r="G404" t="str">
            <v>小川文雄</v>
          </cell>
          <cell r="H404" t="str">
            <v>青葉テニス</v>
          </cell>
        </row>
        <row r="405">
          <cell r="A405" t="str">
            <v>Ｏ03</v>
          </cell>
          <cell r="B405" t="str">
            <v>小林</v>
          </cell>
          <cell r="C405" t="str">
            <v>美香</v>
          </cell>
          <cell r="D405" t="str">
            <v>青葉</v>
          </cell>
          <cell r="F405" t="str">
            <v>Ｏ03</v>
          </cell>
          <cell r="G405" t="str">
            <v>小林美香</v>
          </cell>
          <cell r="H405" t="str">
            <v>青葉テニス</v>
          </cell>
        </row>
        <row r="406">
          <cell r="A406" t="str">
            <v>Ｏ04</v>
          </cell>
          <cell r="B406" t="str">
            <v>松村</v>
          </cell>
          <cell r="C406" t="str">
            <v>岬</v>
          </cell>
          <cell r="D406" t="str">
            <v>青葉</v>
          </cell>
          <cell r="F406" t="str">
            <v>Ｏ04</v>
          </cell>
          <cell r="G406" t="str">
            <v>松村岬</v>
          </cell>
          <cell r="H406" t="str">
            <v>青葉テニス</v>
          </cell>
        </row>
        <row r="407">
          <cell r="A407" t="str">
            <v>Ｏ05</v>
          </cell>
          <cell r="B407" t="str">
            <v>廣田</v>
          </cell>
          <cell r="C407" t="str">
            <v>典子</v>
          </cell>
          <cell r="D407" t="str">
            <v>青葉</v>
          </cell>
          <cell r="F407" t="str">
            <v>Ｏ05</v>
          </cell>
          <cell r="G407" t="str">
            <v>廣田典子</v>
          </cell>
          <cell r="H407" t="str">
            <v>青葉テニス</v>
          </cell>
        </row>
        <row r="408">
          <cell r="A408" t="str">
            <v>Ｏ06</v>
          </cell>
          <cell r="B408" t="str">
            <v>廣田</v>
          </cell>
          <cell r="C408" t="str">
            <v>侑香</v>
          </cell>
          <cell r="D408" t="str">
            <v>青葉</v>
          </cell>
          <cell r="F408" t="str">
            <v>Ｏ06</v>
          </cell>
          <cell r="G408" t="str">
            <v>廣田侑香</v>
          </cell>
          <cell r="H408" t="str">
            <v>青葉テニス</v>
          </cell>
        </row>
        <row r="409">
          <cell r="A409" t="str">
            <v>Ｏ07</v>
          </cell>
          <cell r="B409" t="str">
            <v>赤堀</v>
          </cell>
          <cell r="C409" t="str">
            <v>吉章</v>
          </cell>
          <cell r="D409" t="str">
            <v>青葉</v>
          </cell>
          <cell r="F409" t="str">
            <v>Ｏ07</v>
          </cell>
          <cell r="G409" t="str">
            <v>赤堀吉章</v>
          </cell>
          <cell r="H409" t="str">
            <v>青葉テニス</v>
          </cell>
        </row>
        <row r="410">
          <cell r="A410" t="str">
            <v>Ｏ08</v>
          </cell>
          <cell r="B410" t="str">
            <v>安達</v>
          </cell>
          <cell r="C410" t="str">
            <v>隆一</v>
          </cell>
          <cell r="D410" t="str">
            <v>青葉</v>
          </cell>
          <cell r="F410" t="str">
            <v>Ｏ08</v>
          </cell>
          <cell r="G410" t="str">
            <v>安達隆一</v>
          </cell>
          <cell r="H410" t="str">
            <v>青葉テニス</v>
          </cell>
        </row>
        <row r="411">
          <cell r="A411" t="str">
            <v>Ｏ09</v>
          </cell>
          <cell r="B411" t="str">
            <v>小杉</v>
          </cell>
          <cell r="C411" t="str">
            <v>真徳</v>
          </cell>
          <cell r="D411" t="str">
            <v>青葉</v>
          </cell>
          <cell r="F411" t="str">
            <v>Ｏ09</v>
          </cell>
          <cell r="G411" t="str">
            <v>小杉真徳</v>
          </cell>
          <cell r="H411" t="str">
            <v>青葉テニス</v>
          </cell>
        </row>
        <row r="412">
          <cell r="A412" t="str">
            <v>Ｏ10</v>
          </cell>
          <cell r="B412" t="str">
            <v>今若</v>
          </cell>
          <cell r="C412" t="str">
            <v>正平</v>
          </cell>
          <cell r="D412" t="str">
            <v>青葉</v>
          </cell>
          <cell r="F412" t="str">
            <v>Ｏ10</v>
          </cell>
          <cell r="G412" t="str">
            <v>今若正平</v>
          </cell>
          <cell r="H412" t="str">
            <v>青葉テニス</v>
          </cell>
        </row>
        <row r="416">
          <cell r="B416" t="str">
            <v>代表　宇野英男</v>
          </cell>
          <cell r="D416" t="str">
            <v>unohjp@yahoo.co.jp</v>
          </cell>
        </row>
        <row r="418">
          <cell r="G418" t="str">
            <v>東近江市民</v>
          </cell>
          <cell r="H418" t="str">
            <v>東近江市民率</v>
          </cell>
        </row>
        <row r="419">
          <cell r="G419">
            <v>6</v>
          </cell>
          <cell r="H419">
            <v>0.2</v>
          </cell>
        </row>
        <row r="420">
          <cell r="B420" t="str">
            <v>プラチナ</v>
          </cell>
        </row>
        <row r="421">
          <cell r="B421" t="str">
            <v>湖東プラチナ</v>
          </cell>
          <cell r="G421" t="str">
            <v>湖東プラチナ</v>
          </cell>
        </row>
        <row r="422">
          <cell r="A422" t="str">
            <v>P01</v>
          </cell>
          <cell r="B422" t="str">
            <v>浅野</v>
          </cell>
          <cell r="C422" t="str">
            <v>英機</v>
          </cell>
          <cell r="D422" t="str">
            <v>プラチナ</v>
          </cell>
          <cell r="F422" t="str">
            <v>P01</v>
          </cell>
          <cell r="G422" t="str">
            <v>浅野英機</v>
          </cell>
          <cell r="H422" t="str">
            <v>湖東プラチナ</v>
          </cell>
        </row>
        <row r="423">
          <cell r="A423" t="str">
            <v>P02</v>
          </cell>
          <cell r="B423" t="str">
            <v>稲毛</v>
          </cell>
          <cell r="C423" t="str">
            <v>遼三</v>
          </cell>
          <cell r="D423" t="str">
            <v>プラチナ</v>
          </cell>
          <cell r="F423" t="str">
            <v>P02</v>
          </cell>
          <cell r="G423" t="str">
            <v>稲毛遼三</v>
          </cell>
          <cell r="H423" t="str">
            <v>湖東プラチナ</v>
          </cell>
        </row>
        <row r="424">
          <cell r="A424" t="str">
            <v>P03</v>
          </cell>
          <cell r="B424" t="str">
            <v>宇野</v>
          </cell>
          <cell r="C424" t="str">
            <v>英男</v>
          </cell>
          <cell r="D424" t="str">
            <v>プラチナ</v>
          </cell>
          <cell r="F424" t="str">
            <v>P03</v>
          </cell>
          <cell r="G424" t="str">
            <v>宇野英男</v>
          </cell>
          <cell r="H424" t="str">
            <v>湖東プラチナ</v>
          </cell>
        </row>
        <row r="425">
          <cell r="A425" t="str">
            <v>P04</v>
          </cell>
          <cell r="B425" t="str">
            <v>大林</v>
          </cell>
          <cell r="C425" t="str">
            <v>久</v>
          </cell>
          <cell r="D425" t="str">
            <v>プラチナ</v>
          </cell>
          <cell r="F425" t="str">
            <v>P04</v>
          </cell>
          <cell r="G425" t="str">
            <v>大林久</v>
          </cell>
          <cell r="H425" t="str">
            <v>湖東プラチナ</v>
          </cell>
        </row>
        <row r="426">
          <cell r="A426" t="str">
            <v>P05</v>
          </cell>
          <cell r="B426" t="str">
            <v>鹿島</v>
          </cell>
          <cell r="C426" t="str">
            <v>新夫</v>
          </cell>
          <cell r="D426" t="str">
            <v>プラチナ</v>
          </cell>
          <cell r="F426" t="str">
            <v>P05</v>
          </cell>
          <cell r="G426" t="str">
            <v>鹿島新夫</v>
          </cell>
          <cell r="H426" t="str">
            <v>湖東プラチナ</v>
          </cell>
        </row>
        <row r="427">
          <cell r="A427" t="str">
            <v>P06</v>
          </cell>
          <cell r="B427" t="str">
            <v>樺島</v>
          </cell>
          <cell r="C427" t="str">
            <v>辰巳</v>
          </cell>
          <cell r="D427" t="str">
            <v>プラチナ</v>
          </cell>
          <cell r="F427" t="str">
            <v>P06</v>
          </cell>
          <cell r="G427" t="str">
            <v>樺島辰巳</v>
          </cell>
          <cell r="H427" t="str">
            <v>湖東プラチナ</v>
          </cell>
        </row>
        <row r="428">
          <cell r="A428" t="str">
            <v>P07</v>
          </cell>
          <cell r="B428" t="str">
            <v>新屋</v>
          </cell>
          <cell r="C428" t="str">
            <v>正男</v>
          </cell>
          <cell r="D428" t="str">
            <v>プラチナ</v>
          </cell>
          <cell r="F428" t="str">
            <v>P07</v>
          </cell>
          <cell r="G428" t="str">
            <v>新屋正男</v>
          </cell>
          <cell r="H428" t="str">
            <v>湖東プラチナ</v>
          </cell>
        </row>
        <row r="429">
          <cell r="A429" t="str">
            <v>P08</v>
          </cell>
          <cell r="B429" t="str">
            <v>関塚</v>
          </cell>
          <cell r="C429" t="str">
            <v>清重</v>
          </cell>
          <cell r="D429" t="str">
            <v>プラチナ</v>
          </cell>
          <cell r="F429" t="str">
            <v>P08</v>
          </cell>
          <cell r="G429" t="str">
            <v>関塚清重</v>
          </cell>
          <cell r="H429" t="str">
            <v>湖東プラチナ</v>
          </cell>
        </row>
        <row r="430">
          <cell r="A430" t="str">
            <v>P09</v>
          </cell>
          <cell r="B430" t="str">
            <v>高田</v>
          </cell>
          <cell r="C430" t="str">
            <v>洋治</v>
          </cell>
          <cell r="D430" t="str">
            <v>プラチナ</v>
          </cell>
          <cell r="F430" t="str">
            <v>P09</v>
          </cell>
          <cell r="G430" t="str">
            <v>高田洋治</v>
          </cell>
          <cell r="H430" t="str">
            <v>湖東プラチナ</v>
          </cell>
        </row>
        <row r="431">
          <cell r="A431" t="str">
            <v>P10</v>
          </cell>
          <cell r="B431" t="str">
            <v>谷口</v>
          </cell>
          <cell r="C431" t="str">
            <v>一男</v>
          </cell>
          <cell r="D431" t="str">
            <v>プラチナ</v>
          </cell>
          <cell r="F431" t="str">
            <v>P10</v>
          </cell>
          <cell r="G431" t="str">
            <v>谷口一男</v>
          </cell>
          <cell r="H431" t="str">
            <v>湖東プラチナ</v>
          </cell>
        </row>
        <row r="432">
          <cell r="A432" t="str">
            <v>P11</v>
          </cell>
          <cell r="B432" t="str">
            <v>戸井</v>
          </cell>
          <cell r="C432" t="str">
            <v>敏雄</v>
          </cell>
          <cell r="D432" t="str">
            <v>プラチナ</v>
          </cell>
          <cell r="F432" t="str">
            <v>P11</v>
          </cell>
          <cell r="G432" t="str">
            <v>戸井敏雄</v>
          </cell>
          <cell r="H432" t="str">
            <v>湖東プラチナ</v>
          </cell>
        </row>
        <row r="433">
          <cell r="A433" t="str">
            <v>P12</v>
          </cell>
          <cell r="B433" t="str">
            <v>中野</v>
          </cell>
          <cell r="C433" t="str">
            <v>潤</v>
          </cell>
          <cell r="D433" t="str">
            <v>プラチナ</v>
          </cell>
          <cell r="F433" t="str">
            <v>P12</v>
          </cell>
          <cell r="G433" t="str">
            <v>中野潤</v>
          </cell>
          <cell r="H433" t="str">
            <v>湖東プラチナ</v>
          </cell>
        </row>
        <row r="434">
          <cell r="A434" t="str">
            <v>P13</v>
          </cell>
          <cell r="B434" t="str">
            <v>中野</v>
          </cell>
          <cell r="C434" t="str">
            <v>哲也</v>
          </cell>
          <cell r="D434" t="str">
            <v>プラチナ</v>
          </cell>
          <cell r="F434" t="str">
            <v>P13</v>
          </cell>
          <cell r="G434" t="str">
            <v>中野哲也</v>
          </cell>
          <cell r="H434" t="str">
            <v>湖東プラチナ</v>
          </cell>
        </row>
        <row r="435">
          <cell r="A435" t="str">
            <v>P14</v>
          </cell>
          <cell r="B435" t="str">
            <v>西村</v>
          </cell>
          <cell r="C435" t="str">
            <v>国太郎</v>
          </cell>
          <cell r="D435" t="str">
            <v>プラチナ</v>
          </cell>
          <cell r="F435" t="str">
            <v>P14</v>
          </cell>
          <cell r="G435" t="str">
            <v>西村国太郎</v>
          </cell>
          <cell r="H435" t="str">
            <v>湖東プラチナ</v>
          </cell>
        </row>
        <row r="436">
          <cell r="A436" t="str">
            <v>P15</v>
          </cell>
          <cell r="B436" t="str">
            <v>羽田</v>
          </cell>
          <cell r="C436" t="str">
            <v>昭夫</v>
          </cell>
          <cell r="D436" t="str">
            <v>プラチナ</v>
          </cell>
          <cell r="F436" t="str">
            <v>P15</v>
          </cell>
          <cell r="G436" t="str">
            <v>羽田昭夫</v>
          </cell>
          <cell r="H436" t="str">
            <v>湖東プラチナ</v>
          </cell>
        </row>
        <row r="437">
          <cell r="A437" t="str">
            <v>P16</v>
          </cell>
          <cell r="B437" t="str">
            <v>樋山</v>
          </cell>
          <cell r="C437" t="str">
            <v>達哉</v>
          </cell>
          <cell r="D437" t="str">
            <v>プラチナ</v>
          </cell>
          <cell r="F437" t="str">
            <v>P16</v>
          </cell>
          <cell r="G437" t="str">
            <v>樋山達哉</v>
          </cell>
          <cell r="H437" t="str">
            <v>湖東プラチナ</v>
          </cell>
        </row>
        <row r="438">
          <cell r="A438" t="str">
            <v>P17</v>
          </cell>
          <cell r="B438" t="str">
            <v>藤本</v>
          </cell>
          <cell r="C438" t="str">
            <v>昌彦</v>
          </cell>
          <cell r="D438" t="str">
            <v>プラチナ</v>
          </cell>
          <cell r="F438" t="str">
            <v>P17</v>
          </cell>
          <cell r="G438" t="str">
            <v>藤本昌彦</v>
          </cell>
          <cell r="H438" t="str">
            <v>湖東プラチナ</v>
          </cell>
        </row>
        <row r="439">
          <cell r="A439" t="str">
            <v>P18</v>
          </cell>
          <cell r="B439" t="str">
            <v>堀江</v>
          </cell>
          <cell r="C439" t="str">
            <v>孝信</v>
          </cell>
          <cell r="D439" t="str">
            <v>プラチナ</v>
          </cell>
          <cell r="F439" t="str">
            <v>P18</v>
          </cell>
          <cell r="G439" t="str">
            <v>堀江孝信</v>
          </cell>
          <cell r="H439" t="str">
            <v>湖東プラチナ</v>
          </cell>
        </row>
        <row r="440">
          <cell r="A440" t="str">
            <v>P19</v>
          </cell>
          <cell r="B440" t="str">
            <v>前田</v>
          </cell>
          <cell r="C440" t="str">
            <v>征人</v>
          </cell>
          <cell r="D440" t="str">
            <v>プラチナ</v>
          </cell>
          <cell r="F440" t="str">
            <v>P19</v>
          </cell>
          <cell r="G440" t="str">
            <v>前田征人</v>
          </cell>
          <cell r="H440" t="str">
            <v>湖東プラチナ</v>
          </cell>
        </row>
        <row r="441">
          <cell r="A441" t="str">
            <v>P20</v>
          </cell>
          <cell r="B441" t="str">
            <v>松本</v>
          </cell>
          <cell r="C441" t="str">
            <v>吉雄</v>
          </cell>
          <cell r="D441" t="str">
            <v>プラチナ</v>
          </cell>
          <cell r="F441" t="str">
            <v>P20</v>
          </cell>
          <cell r="G441" t="str">
            <v>松本吉雄</v>
          </cell>
          <cell r="H441" t="str">
            <v>湖東プラチナ</v>
          </cell>
        </row>
        <row r="442">
          <cell r="A442" t="str">
            <v>P21</v>
          </cell>
          <cell r="B442" t="str">
            <v>安田</v>
          </cell>
          <cell r="C442" t="str">
            <v>和彦</v>
          </cell>
          <cell r="D442" t="str">
            <v>プラチナ</v>
          </cell>
          <cell r="F442" t="str">
            <v>P21</v>
          </cell>
          <cell r="G442" t="str">
            <v>安田和彦</v>
          </cell>
          <cell r="H442" t="str">
            <v>湖東プラチナ</v>
          </cell>
        </row>
        <row r="443">
          <cell r="A443" t="str">
            <v>P22</v>
          </cell>
          <cell r="B443" t="str">
            <v>吉田</v>
          </cell>
          <cell r="C443" t="str">
            <v>知司</v>
          </cell>
          <cell r="D443" t="str">
            <v>プラチナ</v>
          </cell>
          <cell r="F443" t="str">
            <v>P22</v>
          </cell>
          <cell r="G443" t="str">
            <v>吉田知司</v>
          </cell>
          <cell r="H443" t="str">
            <v>湖東プラチナ</v>
          </cell>
        </row>
        <row r="444">
          <cell r="A444" t="str">
            <v>P23</v>
          </cell>
          <cell r="B444" t="str">
            <v>飯塚</v>
          </cell>
          <cell r="C444" t="str">
            <v>アイ子</v>
          </cell>
          <cell r="D444" t="str">
            <v>プラチナ</v>
          </cell>
          <cell r="F444" t="str">
            <v>P23</v>
          </cell>
          <cell r="G444" t="str">
            <v>飯塚アイ子</v>
          </cell>
          <cell r="H444" t="str">
            <v>湖東プラチナ</v>
          </cell>
        </row>
        <row r="445">
          <cell r="A445" t="str">
            <v>P24</v>
          </cell>
          <cell r="B445" t="str">
            <v>大橋</v>
          </cell>
          <cell r="C445" t="str">
            <v>富子</v>
          </cell>
          <cell r="D445" t="str">
            <v>プラチナ</v>
          </cell>
          <cell r="F445" t="str">
            <v>P24</v>
          </cell>
          <cell r="G445" t="str">
            <v>大橋富子</v>
          </cell>
          <cell r="H445" t="str">
            <v>湖東プラチナ</v>
          </cell>
        </row>
        <row r="446">
          <cell r="A446" t="str">
            <v>P25</v>
          </cell>
          <cell r="B446" t="str">
            <v>澤井</v>
          </cell>
          <cell r="C446" t="str">
            <v>恵子</v>
          </cell>
          <cell r="D446" t="str">
            <v>プラチナ</v>
          </cell>
          <cell r="F446" t="str">
            <v>P25</v>
          </cell>
          <cell r="G446" t="str">
            <v>澤井恵子</v>
          </cell>
          <cell r="H446" t="str">
            <v>湖東プラチナ</v>
          </cell>
        </row>
        <row r="447">
          <cell r="A447" t="str">
            <v>P26</v>
          </cell>
          <cell r="B447" t="str">
            <v>田邉</v>
          </cell>
          <cell r="C447" t="str">
            <v>俊子</v>
          </cell>
          <cell r="D447" t="str">
            <v>プラチナ</v>
          </cell>
          <cell r="F447" t="str">
            <v>P26</v>
          </cell>
          <cell r="G447" t="str">
            <v>田邉俊子</v>
          </cell>
          <cell r="H447" t="str">
            <v>湖東プラチナ</v>
          </cell>
        </row>
        <row r="448">
          <cell r="A448" t="str">
            <v>P27</v>
          </cell>
          <cell r="B448" t="str">
            <v>平野</v>
          </cell>
          <cell r="C448" t="str">
            <v>志津子</v>
          </cell>
          <cell r="D448" t="str">
            <v>プラチナ</v>
          </cell>
          <cell r="F448" t="str">
            <v>P27</v>
          </cell>
          <cell r="G448" t="str">
            <v>平野志津子</v>
          </cell>
          <cell r="H448" t="str">
            <v>湖東プラチナ</v>
          </cell>
        </row>
        <row r="449">
          <cell r="A449" t="str">
            <v>P28</v>
          </cell>
          <cell r="B449" t="str">
            <v>堀部</v>
          </cell>
          <cell r="C449" t="str">
            <v>品子</v>
          </cell>
          <cell r="D449" t="str">
            <v>プラチナ</v>
          </cell>
          <cell r="F449" t="str">
            <v>P28</v>
          </cell>
          <cell r="G449" t="str">
            <v>堀部品子</v>
          </cell>
          <cell r="H449" t="str">
            <v>湖東プラチナ</v>
          </cell>
        </row>
        <row r="450">
          <cell r="A450" t="str">
            <v>P29</v>
          </cell>
          <cell r="B450" t="str">
            <v>前田</v>
          </cell>
          <cell r="C450" t="str">
            <v>喜久子</v>
          </cell>
          <cell r="D450" t="str">
            <v>プラチナ</v>
          </cell>
          <cell r="F450" t="str">
            <v>P29</v>
          </cell>
          <cell r="G450" t="str">
            <v>前田喜久子</v>
          </cell>
          <cell r="H450" t="str">
            <v>湖東プラチナ</v>
          </cell>
        </row>
        <row r="451">
          <cell r="A451" t="str">
            <v>P30</v>
          </cell>
          <cell r="B451" t="str">
            <v>森谷</v>
          </cell>
          <cell r="C451" t="str">
            <v>洋子</v>
          </cell>
          <cell r="D451" t="str">
            <v>プラチナ</v>
          </cell>
          <cell r="F451" t="str">
            <v>P30</v>
          </cell>
          <cell r="G451" t="str">
            <v>森谷洋子</v>
          </cell>
          <cell r="H451" t="str">
            <v>湖東プラチナ</v>
          </cell>
        </row>
        <row r="452">
          <cell r="A452" t="str">
            <v>P31</v>
          </cell>
          <cell r="B452" t="str">
            <v>本池</v>
          </cell>
          <cell r="C452" t="str">
            <v>清子</v>
          </cell>
          <cell r="D452" t="str">
            <v>プラチナ</v>
          </cell>
          <cell r="F452" t="str">
            <v>P31</v>
          </cell>
          <cell r="G452" t="str">
            <v>本池清子</v>
          </cell>
          <cell r="H452" t="str">
            <v>湖東プラチナ</v>
          </cell>
        </row>
        <row r="453">
          <cell r="A453" t="str">
            <v>P32</v>
          </cell>
          <cell r="B453" t="str">
            <v>川勝</v>
          </cell>
          <cell r="C453" t="str">
            <v>豊子</v>
          </cell>
          <cell r="D453" t="str">
            <v>プラチナ</v>
          </cell>
          <cell r="F453" t="str">
            <v>P32</v>
          </cell>
          <cell r="G453" t="str">
            <v>川勝豊子</v>
          </cell>
          <cell r="H453" t="str">
            <v>湖東プラチナ</v>
          </cell>
        </row>
        <row r="454">
          <cell r="A454" t="str">
            <v>P33</v>
          </cell>
          <cell r="B454" t="str">
            <v>関塚</v>
          </cell>
          <cell r="C454" t="str">
            <v>早苗</v>
          </cell>
          <cell r="D454" t="str">
            <v>プラチナ</v>
          </cell>
          <cell r="F454" t="str">
            <v>P33</v>
          </cell>
          <cell r="G454" t="str">
            <v>関塚早苗</v>
          </cell>
          <cell r="H454" t="str">
            <v>湖東プラチナ</v>
          </cell>
        </row>
        <row r="455">
          <cell r="A455" t="str">
            <v>P34</v>
          </cell>
          <cell r="B455" t="str">
            <v>三田村</v>
          </cell>
          <cell r="C455" t="str">
            <v>和代</v>
          </cell>
          <cell r="D455" t="str">
            <v>プラチナ</v>
          </cell>
          <cell r="F455" t="str">
            <v>P34</v>
          </cell>
          <cell r="G455" t="str">
            <v>三田村和代</v>
          </cell>
          <cell r="H455" t="str">
            <v>湖東プラチナ</v>
          </cell>
        </row>
        <row r="459">
          <cell r="B459" t="str">
            <v>代表　宇尾数行</v>
          </cell>
          <cell r="D459" t="str">
            <v>oonamazu01@yahoo.co.jp</v>
          </cell>
        </row>
        <row r="461">
          <cell r="G461" t="str">
            <v>東近江市民</v>
          </cell>
          <cell r="H461" t="str">
            <v>東近江市民率</v>
          </cell>
        </row>
        <row r="462">
          <cell r="G462">
            <v>10</v>
          </cell>
          <cell r="H462">
            <v>0.3333333333333333</v>
          </cell>
        </row>
        <row r="463">
          <cell r="B463" t="str">
            <v>サプラ　</v>
          </cell>
          <cell r="F463">
            <v>0</v>
          </cell>
        </row>
        <row r="464">
          <cell r="B464" t="str">
            <v>サプライズ</v>
          </cell>
          <cell r="F464">
            <v>0</v>
          </cell>
          <cell r="G464" t="str">
            <v>サプライズ</v>
          </cell>
        </row>
        <row r="465">
          <cell r="A465" t="str">
            <v>S01</v>
          </cell>
          <cell r="B465" t="str">
            <v>宇尾</v>
          </cell>
          <cell r="C465" t="str">
            <v>数行</v>
          </cell>
          <cell r="D465" t="str">
            <v>サプラ　</v>
          </cell>
          <cell r="F465" t="str">
            <v>S01</v>
          </cell>
          <cell r="G465" t="str">
            <v>宇尾数行</v>
          </cell>
          <cell r="H465" t="str">
            <v>サプライズ</v>
          </cell>
        </row>
        <row r="466">
          <cell r="A466" t="str">
            <v>S02</v>
          </cell>
          <cell r="B466" t="str">
            <v>徳田</v>
          </cell>
          <cell r="C466" t="str">
            <v>昌司</v>
          </cell>
          <cell r="D466" t="str">
            <v>サプラ　</v>
          </cell>
          <cell r="F466" t="str">
            <v>S02</v>
          </cell>
          <cell r="G466" t="str">
            <v>徳田昌司</v>
          </cell>
          <cell r="H466" t="str">
            <v>サプライズ</v>
          </cell>
        </row>
        <row r="467">
          <cell r="A467" t="str">
            <v>S03</v>
          </cell>
          <cell r="B467" t="str">
            <v>小倉</v>
          </cell>
          <cell r="C467" t="str">
            <v>俊郎</v>
          </cell>
          <cell r="D467" t="str">
            <v>サプラ　</v>
          </cell>
          <cell r="F467" t="str">
            <v>S03</v>
          </cell>
          <cell r="G467" t="str">
            <v>小倉俊郎</v>
          </cell>
          <cell r="H467" t="str">
            <v>サプライズ</v>
          </cell>
        </row>
        <row r="468">
          <cell r="A468" t="str">
            <v>S04</v>
          </cell>
          <cell r="B468" t="str">
            <v>梅田</v>
          </cell>
          <cell r="C468" t="str">
            <v>隆</v>
          </cell>
          <cell r="D468" t="str">
            <v>サプラ　</v>
          </cell>
          <cell r="F468" t="str">
            <v>S04</v>
          </cell>
          <cell r="G468" t="str">
            <v>梅田隆</v>
          </cell>
          <cell r="H468" t="str">
            <v>サプライズ</v>
          </cell>
        </row>
        <row r="469">
          <cell r="A469" t="str">
            <v>S05</v>
          </cell>
          <cell r="B469" t="str">
            <v>北野</v>
          </cell>
          <cell r="C469" t="str">
            <v>智尋</v>
          </cell>
          <cell r="D469" t="str">
            <v>サプラ　</v>
          </cell>
          <cell r="F469" t="str">
            <v>S05</v>
          </cell>
          <cell r="G469" t="str">
            <v>北野智尋</v>
          </cell>
          <cell r="H469" t="str">
            <v>サプライズ</v>
          </cell>
        </row>
        <row r="470">
          <cell r="A470" t="str">
            <v>S06</v>
          </cell>
          <cell r="B470" t="str">
            <v>木森</v>
          </cell>
          <cell r="C470" t="str">
            <v>厚志</v>
          </cell>
          <cell r="D470" t="str">
            <v>サプラ　</v>
          </cell>
          <cell r="F470" t="str">
            <v>S06</v>
          </cell>
          <cell r="G470" t="str">
            <v>木森厚志</v>
          </cell>
          <cell r="H470" t="str">
            <v>サプライズ</v>
          </cell>
        </row>
        <row r="471">
          <cell r="A471" t="str">
            <v>S07</v>
          </cell>
          <cell r="B471" t="str">
            <v>仰倉</v>
          </cell>
          <cell r="C471" t="str">
            <v>隆男</v>
          </cell>
          <cell r="D471" t="str">
            <v>サプラ　</v>
          </cell>
          <cell r="F471" t="str">
            <v>S07</v>
          </cell>
          <cell r="G471" t="str">
            <v>仰倉隆男</v>
          </cell>
          <cell r="H471" t="str">
            <v>サプライズ</v>
          </cell>
        </row>
        <row r="472">
          <cell r="A472" t="str">
            <v>S08</v>
          </cell>
          <cell r="B472" t="str">
            <v>佐竹</v>
          </cell>
          <cell r="C472" t="str">
            <v>乗映</v>
          </cell>
          <cell r="D472" t="str">
            <v>サプラ　</v>
          </cell>
          <cell r="F472" t="str">
            <v>S08</v>
          </cell>
          <cell r="G472" t="str">
            <v>佐竹乗映</v>
          </cell>
          <cell r="H472" t="str">
            <v>サプライズ</v>
          </cell>
        </row>
        <row r="473">
          <cell r="A473" t="str">
            <v>S09</v>
          </cell>
          <cell r="B473" t="str">
            <v>田中</v>
          </cell>
          <cell r="C473" t="str">
            <v>宏樹</v>
          </cell>
          <cell r="D473" t="str">
            <v>サプラ　</v>
          </cell>
          <cell r="F473" t="str">
            <v>S09</v>
          </cell>
          <cell r="G473" t="str">
            <v>田中宏樹</v>
          </cell>
          <cell r="H473" t="str">
            <v>サプライズ</v>
          </cell>
        </row>
        <row r="474">
          <cell r="A474" t="str">
            <v>S10</v>
          </cell>
          <cell r="B474" t="str">
            <v>谷野</v>
          </cell>
          <cell r="C474" t="str">
            <v>功</v>
          </cell>
          <cell r="D474" t="str">
            <v>サプラ　</v>
          </cell>
          <cell r="F474" t="str">
            <v>S10</v>
          </cell>
          <cell r="G474" t="str">
            <v>谷野功</v>
          </cell>
          <cell r="H474" t="str">
            <v>サプライズ</v>
          </cell>
        </row>
        <row r="475">
          <cell r="A475" t="str">
            <v>S11</v>
          </cell>
          <cell r="B475" t="str">
            <v>津田</v>
          </cell>
          <cell r="C475" t="str">
            <v>原樹</v>
          </cell>
          <cell r="D475" t="str">
            <v>サプラ　</v>
          </cell>
          <cell r="F475" t="str">
            <v>S11</v>
          </cell>
          <cell r="G475" t="str">
            <v>津田原樹</v>
          </cell>
          <cell r="H475" t="str">
            <v>サプライズ</v>
          </cell>
        </row>
        <row r="476">
          <cell r="A476" t="str">
            <v>S12</v>
          </cell>
          <cell r="B476" t="str">
            <v>坪田</v>
          </cell>
          <cell r="C476" t="str">
            <v>敏裕</v>
          </cell>
          <cell r="D476" t="str">
            <v>サプラ　</v>
          </cell>
          <cell r="F476" t="str">
            <v>S12</v>
          </cell>
          <cell r="G476" t="str">
            <v>坪田敏裕</v>
          </cell>
          <cell r="H476" t="str">
            <v>サプライズ</v>
          </cell>
        </row>
        <row r="477">
          <cell r="A477" t="str">
            <v>S13</v>
          </cell>
          <cell r="B477" t="str">
            <v>中村</v>
          </cell>
          <cell r="C477" t="str">
            <v>和夫</v>
          </cell>
          <cell r="D477" t="str">
            <v>サプラ　</v>
          </cell>
          <cell r="F477" t="str">
            <v>S13</v>
          </cell>
          <cell r="G477" t="str">
            <v>中村和夫</v>
          </cell>
          <cell r="H477" t="str">
            <v>サプライズ</v>
          </cell>
        </row>
        <row r="478">
          <cell r="A478" t="str">
            <v>S14</v>
          </cell>
          <cell r="B478" t="str">
            <v>坂口</v>
          </cell>
          <cell r="C478" t="str">
            <v>直也</v>
          </cell>
          <cell r="D478" t="str">
            <v>サプラ　</v>
          </cell>
          <cell r="F478" t="str">
            <v>S14</v>
          </cell>
          <cell r="G478" t="str">
            <v>坂口直也</v>
          </cell>
          <cell r="H478" t="str">
            <v>サプライズ</v>
          </cell>
        </row>
        <row r="479">
          <cell r="A479" t="str">
            <v>S15</v>
          </cell>
          <cell r="B479" t="str">
            <v>生岩</v>
          </cell>
          <cell r="C479" t="str">
            <v>寛史</v>
          </cell>
          <cell r="D479" t="str">
            <v>サプラ　</v>
          </cell>
          <cell r="F479" t="str">
            <v>S15</v>
          </cell>
          <cell r="G479" t="str">
            <v>生岩寛史</v>
          </cell>
          <cell r="H479" t="str">
            <v>サプライズ</v>
          </cell>
        </row>
        <row r="480">
          <cell r="A480" t="str">
            <v>S16</v>
          </cell>
          <cell r="B480" t="str">
            <v>濱田</v>
          </cell>
          <cell r="C480" t="str">
            <v>毅</v>
          </cell>
          <cell r="D480" t="str">
            <v>サプラ　</v>
          </cell>
          <cell r="F480" t="str">
            <v>S16</v>
          </cell>
          <cell r="G480" t="str">
            <v>濱田毅</v>
          </cell>
          <cell r="H480" t="str">
            <v>サプライズ</v>
          </cell>
        </row>
        <row r="481">
          <cell r="A481" t="str">
            <v>S17</v>
          </cell>
          <cell r="B481" t="str">
            <v>藤原</v>
          </cell>
          <cell r="C481" t="str">
            <v>清</v>
          </cell>
          <cell r="D481" t="str">
            <v>サプラ　</v>
          </cell>
          <cell r="F481" t="str">
            <v>S17</v>
          </cell>
          <cell r="G481" t="str">
            <v>藤原清</v>
          </cell>
          <cell r="H481" t="str">
            <v>サプライズ</v>
          </cell>
        </row>
        <row r="482">
          <cell r="A482" t="str">
            <v>S18</v>
          </cell>
          <cell r="B482" t="str">
            <v>別宮</v>
          </cell>
          <cell r="C482" t="str">
            <v>敏朗</v>
          </cell>
          <cell r="D482" t="str">
            <v>サプラ　</v>
          </cell>
          <cell r="F482" t="str">
            <v>S18</v>
          </cell>
          <cell r="G482" t="str">
            <v>別宮敏朗</v>
          </cell>
          <cell r="H482" t="str">
            <v>サプライズ</v>
          </cell>
        </row>
        <row r="483">
          <cell r="A483" t="str">
            <v>S19</v>
          </cell>
          <cell r="B483" t="str">
            <v>松岡</v>
          </cell>
          <cell r="C483" t="str">
            <v>俊孝</v>
          </cell>
          <cell r="D483" t="str">
            <v>サプラ　</v>
          </cell>
          <cell r="F483" t="str">
            <v>S19</v>
          </cell>
          <cell r="G483" t="str">
            <v>松岡俊孝</v>
          </cell>
          <cell r="H483" t="str">
            <v>サプライズ</v>
          </cell>
        </row>
        <row r="484">
          <cell r="A484" t="str">
            <v>S20</v>
          </cell>
          <cell r="B484" t="str">
            <v>水谷</v>
          </cell>
          <cell r="C484" t="str">
            <v>透</v>
          </cell>
          <cell r="D484" t="str">
            <v>サプラ　</v>
          </cell>
          <cell r="F484" t="str">
            <v>S20</v>
          </cell>
          <cell r="G484" t="str">
            <v>水谷透</v>
          </cell>
          <cell r="H484" t="str">
            <v>サプライズ</v>
          </cell>
        </row>
        <row r="485">
          <cell r="A485" t="str">
            <v>S21</v>
          </cell>
          <cell r="B485" t="str">
            <v>宮本</v>
          </cell>
          <cell r="C485" t="str">
            <v>佳明</v>
          </cell>
          <cell r="D485" t="str">
            <v>サプラ　</v>
          </cell>
          <cell r="F485" t="str">
            <v>S21</v>
          </cell>
          <cell r="G485" t="str">
            <v>宮本佳明</v>
          </cell>
          <cell r="H485" t="str">
            <v>サプライズ</v>
          </cell>
        </row>
        <row r="486">
          <cell r="A486" t="str">
            <v>S22</v>
          </cell>
          <cell r="B486" t="str">
            <v>片岡</v>
          </cell>
          <cell r="C486" t="str">
            <v>賢一</v>
          </cell>
          <cell r="D486" t="str">
            <v>サプラ</v>
          </cell>
          <cell r="F486" t="str">
            <v>S22</v>
          </cell>
          <cell r="G486" t="str">
            <v>片岡賢一</v>
          </cell>
          <cell r="H486" t="str">
            <v>サプライズ</v>
          </cell>
        </row>
        <row r="487">
          <cell r="A487" t="str">
            <v>S23</v>
          </cell>
          <cell r="B487" t="str">
            <v>梅田</v>
          </cell>
          <cell r="C487" t="str">
            <v>陽子</v>
          </cell>
          <cell r="D487" t="str">
            <v>サプラ　</v>
          </cell>
          <cell r="F487" t="str">
            <v>S23</v>
          </cell>
          <cell r="G487" t="str">
            <v>梅田陽子</v>
          </cell>
          <cell r="H487" t="str">
            <v>サプライズ</v>
          </cell>
        </row>
        <row r="488">
          <cell r="A488" t="str">
            <v>S24</v>
          </cell>
          <cell r="B488" t="str">
            <v>片岡</v>
          </cell>
          <cell r="C488" t="str">
            <v>すぐる</v>
          </cell>
          <cell r="D488" t="str">
            <v>サプラ　</v>
          </cell>
          <cell r="F488" t="str">
            <v>S24</v>
          </cell>
          <cell r="G488" t="str">
            <v>片岡すぐる</v>
          </cell>
          <cell r="H488" t="str">
            <v>サプライズ</v>
          </cell>
        </row>
        <row r="489">
          <cell r="A489" t="str">
            <v>S25</v>
          </cell>
          <cell r="B489" t="str">
            <v>徳田</v>
          </cell>
          <cell r="C489" t="str">
            <v>裕子</v>
          </cell>
          <cell r="D489" t="str">
            <v>サプラ　</v>
          </cell>
          <cell r="F489" t="str">
            <v>S25</v>
          </cell>
          <cell r="G489" t="str">
            <v>徳田裕子</v>
          </cell>
          <cell r="H489" t="str">
            <v>サプライズ</v>
          </cell>
        </row>
        <row r="490">
          <cell r="A490" t="str">
            <v>S26</v>
          </cell>
          <cell r="B490" t="str">
            <v>鈴木</v>
          </cell>
          <cell r="C490" t="str">
            <v>春美</v>
          </cell>
          <cell r="D490" t="str">
            <v>サプラ　</v>
          </cell>
          <cell r="F490" t="str">
            <v>S26</v>
          </cell>
          <cell r="G490" t="str">
            <v>鈴木春美</v>
          </cell>
          <cell r="H490" t="str">
            <v>サプライズ</v>
          </cell>
        </row>
        <row r="491">
          <cell r="A491" t="str">
            <v>S27</v>
          </cell>
          <cell r="B491" t="str">
            <v>津田</v>
          </cell>
          <cell r="C491" t="str">
            <v>伸子</v>
          </cell>
          <cell r="D491" t="str">
            <v>サプラ　</v>
          </cell>
          <cell r="F491" t="str">
            <v>S27</v>
          </cell>
          <cell r="G491" t="str">
            <v>津田伸子</v>
          </cell>
          <cell r="H491" t="str">
            <v>サプライズ</v>
          </cell>
        </row>
        <row r="492">
          <cell r="A492" t="str">
            <v>S28</v>
          </cell>
          <cell r="B492" t="str">
            <v>藤原</v>
          </cell>
          <cell r="C492" t="str">
            <v>真紀子</v>
          </cell>
          <cell r="D492" t="str">
            <v>サプラ　</v>
          </cell>
          <cell r="F492" t="str">
            <v>S28</v>
          </cell>
          <cell r="G492" t="str">
            <v>藤原真紀子</v>
          </cell>
          <cell r="H492" t="str">
            <v>サプライズ</v>
          </cell>
        </row>
        <row r="493">
          <cell r="A493" t="str">
            <v>S29</v>
          </cell>
          <cell r="B493" t="str">
            <v>更家</v>
          </cell>
          <cell r="C493" t="str">
            <v>真佐子</v>
          </cell>
          <cell r="D493" t="str">
            <v>サプラ　</v>
          </cell>
          <cell r="F493" t="str">
            <v>S29</v>
          </cell>
          <cell r="G493" t="str">
            <v>更家真佐子</v>
          </cell>
          <cell r="H493" t="str">
            <v>サプライズ</v>
          </cell>
        </row>
        <row r="494">
          <cell r="A494" t="str">
            <v>S30</v>
          </cell>
          <cell r="B494" t="str">
            <v>新貝</v>
          </cell>
          <cell r="C494" t="str">
            <v>真優</v>
          </cell>
          <cell r="D494" t="str">
            <v>サプラ　</v>
          </cell>
          <cell r="F494" t="str">
            <v>S30</v>
          </cell>
          <cell r="G494" t="str">
            <v>新貝真優</v>
          </cell>
          <cell r="H494" t="str">
            <v>サプライズ</v>
          </cell>
        </row>
        <row r="496">
          <cell r="B496" t="str">
            <v>代表　片岡一寿</v>
          </cell>
          <cell r="D496" t="str">
            <v>ptkq67180＠yahoo.co.jp</v>
          </cell>
        </row>
        <row r="498">
          <cell r="B498" t="str">
            <v>うさかめ</v>
          </cell>
          <cell r="G498" t="str">
            <v>東近江市民</v>
          </cell>
          <cell r="H498" t="str">
            <v>東近江市民率</v>
          </cell>
        </row>
        <row r="499">
          <cell r="B499" t="str">
            <v>うさぎとかめの集い</v>
          </cell>
          <cell r="F499">
            <v>0</v>
          </cell>
          <cell r="G499">
            <v>1</v>
          </cell>
          <cell r="H499">
            <v>0.029</v>
          </cell>
        </row>
        <row r="500">
          <cell r="A500" t="str">
            <v>U01</v>
          </cell>
          <cell r="B500" t="str">
            <v>青山</v>
          </cell>
          <cell r="C500" t="str">
            <v>陽</v>
          </cell>
          <cell r="D500" t="str">
            <v>うさかめ</v>
          </cell>
          <cell r="F500" t="str">
            <v>U01</v>
          </cell>
          <cell r="G500" t="str">
            <v>青山陽</v>
          </cell>
          <cell r="H500" t="str">
            <v>うさぎとかめの集い</v>
          </cell>
        </row>
        <row r="501">
          <cell r="A501" t="str">
            <v>U02</v>
          </cell>
          <cell r="B501" t="str">
            <v>安芸</v>
          </cell>
          <cell r="C501" t="str">
            <v>健二</v>
          </cell>
          <cell r="D501" t="str">
            <v>うさかめ</v>
          </cell>
          <cell r="F501" t="str">
            <v>U02</v>
          </cell>
          <cell r="G501" t="str">
            <v>安芸健二</v>
          </cell>
          <cell r="H501" t="str">
            <v>うさぎとかめの集い</v>
          </cell>
        </row>
        <row r="502">
          <cell r="A502" t="str">
            <v>U03</v>
          </cell>
          <cell r="B502" t="str">
            <v>池上</v>
          </cell>
          <cell r="C502" t="str">
            <v>浩幸</v>
          </cell>
          <cell r="D502" t="str">
            <v>うさかめ</v>
          </cell>
          <cell r="F502" t="str">
            <v>U03</v>
          </cell>
          <cell r="G502" t="str">
            <v>池上浩幸</v>
          </cell>
          <cell r="H502" t="str">
            <v>うさぎとかめの集い</v>
          </cell>
        </row>
        <row r="503">
          <cell r="A503" t="str">
            <v>U04</v>
          </cell>
          <cell r="B503" t="str">
            <v>石井</v>
          </cell>
          <cell r="C503" t="str">
            <v>正俊</v>
          </cell>
          <cell r="D503" t="str">
            <v>うさかめ</v>
          </cell>
          <cell r="F503" t="str">
            <v>U04</v>
          </cell>
          <cell r="G503" t="str">
            <v>石井正俊</v>
          </cell>
          <cell r="H503" t="str">
            <v>うさぎとかめの集い</v>
          </cell>
        </row>
        <row r="504">
          <cell r="A504" t="str">
            <v>U05</v>
          </cell>
          <cell r="B504" t="str">
            <v>岡原</v>
          </cell>
          <cell r="C504" t="str">
            <v>裕一</v>
          </cell>
          <cell r="D504" t="str">
            <v>うさかめ</v>
          </cell>
          <cell r="F504" t="str">
            <v>U05</v>
          </cell>
          <cell r="G504" t="str">
            <v>岡原裕一</v>
          </cell>
          <cell r="H504" t="str">
            <v>うさぎとかめの集い</v>
          </cell>
        </row>
        <row r="505">
          <cell r="A505" t="str">
            <v>U06</v>
          </cell>
          <cell r="B505" t="str">
            <v>木下</v>
          </cell>
          <cell r="C505" t="str">
            <v>進</v>
          </cell>
          <cell r="D505" t="str">
            <v>うさかめ</v>
          </cell>
          <cell r="F505" t="str">
            <v>U06</v>
          </cell>
          <cell r="G505" t="str">
            <v>木下進</v>
          </cell>
          <cell r="H505" t="str">
            <v>うさぎとかめの集い</v>
          </cell>
        </row>
        <row r="506">
          <cell r="A506" t="str">
            <v>U07</v>
          </cell>
          <cell r="B506" t="str">
            <v>片岡</v>
          </cell>
          <cell r="C506" t="str">
            <v>凜耶</v>
          </cell>
          <cell r="D506" t="str">
            <v>うさかめ</v>
          </cell>
          <cell r="E506" t="str">
            <v>Jr</v>
          </cell>
          <cell r="F506" t="str">
            <v>U07</v>
          </cell>
          <cell r="G506" t="str">
            <v>片岡凜耶</v>
          </cell>
          <cell r="H506" t="str">
            <v>うさぎとかめの集い</v>
          </cell>
        </row>
        <row r="507">
          <cell r="A507" t="str">
            <v>U08</v>
          </cell>
          <cell r="B507" t="str">
            <v>片岡</v>
          </cell>
          <cell r="C507" t="str">
            <v>蘭人</v>
          </cell>
          <cell r="D507" t="str">
            <v>うさかめ</v>
          </cell>
          <cell r="F507" t="str">
            <v>U08</v>
          </cell>
          <cell r="G507" t="str">
            <v>片岡蘭人</v>
          </cell>
          <cell r="H507" t="str">
            <v>うさぎとかめの集い</v>
          </cell>
        </row>
        <row r="508">
          <cell r="A508" t="str">
            <v>U09</v>
          </cell>
          <cell r="B508" t="str">
            <v>片岡</v>
          </cell>
          <cell r="C508" t="str">
            <v>一寿</v>
          </cell>
          <cell r="D508" t="str">
            <v>うさかめ</v>
          </cell>
          <cell r="F508" t="str">
            <v>U09</v>
          </cell>
          <cell r="G508" t="str">
            <v>片岡一寿</v>
          </cell>
          <cell r="H508" t="str">
            <v>うさぎとかめの集い</v>
          </cell>
        </row>
        <row r="509">
          <cell r="A509" t="str">
            <v>U10</v>
          </cell>
          <cell r="B509" t="str">
            <v>片岡  </v>
          </cell>
          <cell r="C509" t="str">
            <v>大</v>
          </cell>
          <cell r="D509" t="str">
            <v>うさかめ</v>
          </cell>
          <cell r="F509" t="str">
            <v>U10</v>
          </cell>
          <cell r="G509" t="str">
            <v>片岡  大</v>
          </cell>
          <cell r="H509" t="str">
            <v>うさぎとかめの集い</v>
          </cell>
        </row>
        <row r="510">
          <cell r="A510" t="str">
            <v>U11</v>
          </cell>
          <cell r="B510" t="str">
            <v>亀井</v>
          </cell>
          <cell r="C510" t="str">
            <v>雅嗣</v>
          </cell>
          <cell r="D510" t="str">
            <v>うさかめ</v>
          </cell>
          <cell r="F510" t="str">
            <v>U11</v>
          </cell>
          <cell r="G510" t="str">
            <v>亀井雅嗣</v>
          </cell>
          <cell r="H510" t="str">
            <v>うさぎとかめの集い</v>
          </cell>
        </row>
        <row r="511">
          <cell r="A511" t="str">
            <v>U12</v>
          </cell>
          <cell r="B511" t="str">
            <v>亀井</v>
          </cell>
          <cell r="C511" t="str">
            <v>皓太</v>
          </cell>
          <cell r="D511" t="str">
            <v>うさかめ</v>
          </cell>
          <cell r="E511" t="str">
            <v>Jr</v>
          </cell>
          <cell r="F511" t="str">
            <v>U12</v>
          </cell>
          <cell r="G511" t="str">
            <v>亀井皓太</v>
          </cell>
          <cell r="H511" t="str">
            <v>うさぎとかめの集い</v>
          </cell>
        </row>
        <row r="512">
          <cell r="A512" t="str">
            <v>U13</v>
          </cell>
          <cell r="B512" t="str">
            <v>高瀬</v>
          </cell>
          <cell r="C512" t="str">
            <v>眞志</v>
          </cell>
          <cell r="D512" t="str">
            <v>うさかめ</v>
          </cell>
          <cell r="F512" t="str">
            <v>U13</v>
          </cell>
          <cell r="G512" t="str">
            <v>高瀬眞志</v>
          </cell>
          <cell r="H512" t="str">
            <v>うさぎとかめの集い</v>
          </cell>
        </row>
        <row r="513">
          <cell r="A513" t="str">
            <v>U14</v>
          </cell>
          <cell r="B513" t="str">
            <v>竹田</v>
          </cell>
          <cell r="C513" t="str">
            <v>圭佑</v>
          </cell>
          <cell r="D513" t="str">
            <v>うさかめ</v>
          </cell>
          <cell r="F513" t="str">
            <v>U14</v>
          </cell>
          <cell r="G513" t="str">
            <v>竹田圭佑</v>
          </cell>
          <cell r="H513" t="str">
            <v>うさぎとかめの集い</v>
          </cell>
        </row>
        <row r="514">
          <cell r="A514" t="str">
            <v>U15</v>
          </cell>
          <cell r="B514" t="str">
            <v>峠岡</v>
          </cell>
          <cell r="C514" t="str">
            <v>幸良</v>
          </cell>
          <cell r="D514" t="str">
            <v>うさかめ</v>
          </cell>
          <cell r="F514" t="str">
            <v>U15</v>
          </cell>
          <cell r="G514" t="str">
            <v>峠岡幸良</v>
          </cell>
          <cell r="H514" t="str">
            <v>うさぎとかめの集い</v>
          </cell>
        </row>
        <row r="515">
          <cell r="A515" t="str">
            <v>U16</v>
          </cell>
          <cell r="B515" t="str">
            <v>山田</v>
          </cell>
          <cell r="C515" t="str">
            <v>智史</v>
          </cell>
          <cell r="D515" t="str">
            <v>うさかめ</v>
          </cell>
          <cell r="F515" t="str">
            <v>U16</v>
          </cell>
          <cell r="G515" t="str">
            <v>山田智史</v>
          </cell>
          <cell r="H515" t="str">
            <v>うさぎとかめの集い</v>
          </cell>
        </row>
        <row r="516">
          <cell r="A516" t="str">
            <v>U17</v>
          </cell>
          <cell r="B516" t="str">
            <v>山田  </v>
          </cell>
          <cell r="C516" t="str">
            <v>剛</v>
          </cell>
          <cell r="D516" t="str">
            <v>うさかめ</v>
          </cell>
          <cell r="F516" t="str">
            <v>U17</v>
          </cell>
          <cell r="G516" t="str">
            <v>山田  剛</v>
          </cell>
          <cell r="H516" t="str">
            <v>うさぎとかめの集い</v>
          </cell>
        </row>
        <row r="517">
          <cell r="A517" t="str">
            <v>U18</v>
          </cell>
          <cell r="B517" t="str">
            <v>山本</v>
          </cell>
          <cell r="C517" t="str">
            <v>昌紀</v>
          </cell>
          <cell r="D517" t="str">
            <v>うさかめ</v>
          </cell>
          <cell r="F517" t="str">
            <v>U18</v>
          </cell>
          <cell r="G517" t="str">
            <v>山本昌紀</v>
          </cell>
          <cell r="H517" t="str">
            <v>うさぎとかめの集い</v>
          </cell>
        </row>
        <row r="518">
          <cell r="A518" t="str">
            <v>U19</v>
          </cell>
          <cell r="B518" t="str">
            <v>山本</v>
          </cell>
          <cell r="C518" t="str">
            <v>浩之</v>
          </cell>
          <cell r="D518" t="str">
            <v>うさかめ</v>
          </cell>
          <cell r="F518" t="str">
            <v>U19</v>
          </cell>
          <cell r="G518" t="str">
            <v>山本浩之</v>
          </cell>
          <cell r="H518" t="str">
            <v>うさぎとかめの集い</v>
          </cell>
        </row>
        <row r="519">
          <cell r="A519" t="str">
            <v>U20</v>
          </cell>
          <cell r="B519" t="str">
            <v>行本</v>
          </cell>
          <cell r="C519" t="str">
            <v>駿哉</v>
          </cell>
          <cell r="D519" t="str">
            <v>うさかめ</v>
          </cell>
          <cell r="E519" t="str">
            <v>Jr</v>
          </cell>
          <cell r="F519" t="str">
            <v>U20</v>
          </cell>
          <cell r="G519" t="str">
            <v>行本駿哉</v>
          </cell>
          <cell r="H519" t="str">
            <v>うさぎとかめの集い</v>
          </cell>
        </row>
        <row r="520">
          <cell r="A520" t="str">
            <v>U21</v>
          </cell>
          <cell r="B520" t="str">
            <v>吉村</v>
          </cell>
          <cell r="C520" t="str">
            <v>淳</v>
          </cell>
          <cell r="D520" t="str">
            <v>うさかめ</v>
          </cell>
          <cell r="F520" t="str">
            <v>U21</v>
          </cell>
          <cell r="G520" t="str">
            <v>吉村淳</v>
          </cell>
          <cell r="H520" t="str">
            <v>うさぎとかめの集い</v>
          </cell>
        </row>
        <row r="521">
          <cell r="A521" t="str">
            <v>U22</v>
          </cell>
          <cell r="B521" t="str">
            <v>今井</v>
          </cell>
          <cell r="C521" t="str">
            <v>順子</v>
          </cell>
          <cell r="D521" t="str">
            <v>うさかめ</v>
          </cell>
          <cell r="F521" t="str">
            <v>U22</v>
          </cell>
          <cell r="G521" t="str">
            <v>今井順子</v>
          </cell>
          <cell r="H521" t="str">
            <v>うさぎとかめの集い</v>
          </cell>
        </row>
        <row r="522">
          <cell r="A522" t="str">
            <v>U23</v>
          </cell>
          <cell r="B522" t="str">
            <v>植垣</v>
          </cell>
          <cell r="C522" t="str">
            <v>貴美子</v>
          </cell>
          <cell r="D522" t="str">
            <v>うさかめ</v>
          </cell>
          <cell r="F522" t="str">
            <v>U23</v>
          </cell>
          <cell r="G522" t="str">
            <v>植垣貴美子</v>
          </cell>
          <cell r="H522" t="str">
            <v>うさぎとかめの集い</v>
          </cell>
        </row>
        <row r="523">
          <cell r="A523" t="str">
            <v>U24</v>
          </cell>
          <cell r="B523" t="str">
            <v>川崎</v>
          </cell>
          <cell r="C523" t="str">
            <v>悦子</v>
          </cell>
          <cell r="D523" t="str">
            <v>うさかめ</v>
          </cell>
          <cell r="F523" t="str">
            <v>U24</v>
          </cell>
          <cell r="G523" t="str">
            <v>川崎悦子</v>
          </cell>
          <cell r="H523" t="str">
            <v>うさぎとかめの集い</v>
          </cell>
        </row>
        <row r="524">
          <cell r="A524" t="str">
            <v>U25</v>
          </cell>
          <cell r="B524" t="str">
            <v>川崎</v>
          </cell>
          <cell r="C524" t="str">
            <v>奈那子</v>
          </cell>
          <cell r="D524" t="str">
            <v>うさかめ</v>
          </cell>
          <cell r="F524" t="str">
            <v>U25</v>
          </cell>
          <cell r="G524" t="str">
            <v>川崎奈那子</v>
          </cell>
          <cell r="H524" t="str">
            <v>うさぎとかめの集い</v>
          </cell>
        </row>
        <row r="525">
          <cell r="A525" t="str">
            <v>U26</v>
          </cell>
          <cell r="B525" t="str">
            <v>木村</v>
          </cell>
          <cell r="C525" t="str">
            <v>唯</v>
          </cell>
          <cell r="D525" t="str">
            <v>うさかめ</v>
          </cell>
          <cell r="F525" t="str">
            <v>U26</v>
          </cell>
          <cell r="G525" t="str">
            <v>木村唯</v>
          </cell>
          <cell r="H525" t="str">
            <v>うさぎとかめの集い</v>
          </cell>
        </row>
        <row r="526">
          <cell r="A526" t="str">
            <v>U27</v>
          </cell>
          <cell r="B526" t="str">
            <v>古株</v>
          </cell>
          <cell r="C526" t="str">
            <v>淳子</v>
          </cell>
          <cell r="D526" t="str">
            <v>うさかめ</v>
          </cell>
          <cell r="F526" t="str">
            <v>U27</v>
          </cell>
          <cell r="G526" t="str">
            <v>古株淳子</v>
          </cell>
          <cell r="H526" t="str">
            <v>うさぎとかめの集い</v>
          </cell>
        </row>
        <row r="527">
          <cell r="A527" t="str">
            <v>U28</v>
          </cell>
          <cell r="B527" t="str">
            <v>杉本</v>
          </cell>
          <cell r="C527" t="str">
            <v>佳美</v>
          </cell>
          <cell r="D527" t="str">
            <v>うさかめ</v>
          </cell>
          <cell r="F527" t="str">
            <v>U28</v>
          </cell>
          <cell r="G527" t="str">
            <v>杉本佳美</v>
          </cell>
          <cell r="H527" t="str">
            <v>うさぎとかめの集い</v>
          </cell>
        </row>
        <row r="528">
          <cell r="A528" t="str">
            <v>U29</v>
          </cell>
          <cell r="B528" t="str">
            <v>田中</v>
          </cell>
          <cell r="C528" t="str">
            <v>有紀</v>
          </cell>
          <cell r="D528" t="str">
            <v>うさかめ</v>
          </cell>
          <cell r="F528" t="str">
            <v>U29</v>
          </cell>
          <cell r="G528" t="str">
            <v>田中有紀</v>
          </cell>
          <cell r="H528" t="str">
            <v>うさぎとかめの集い</v>
          </cell>
        </row>
        <row r="529">
          <cell r="A529" t="str">
            <v>U30</v>
          </cell>
          <cell r="B529" t="str">
            <v>苗村</v>
          </cell>
          <cell r="C529" t="str">
            <v>直子</v>
          </cell>
          <cell r="D529" t="str">
            <v>うさかめ</v>
          </cell>
          <cell r="F529" t="str">
            <v>U30</v>
          </cell>
          <cell r="G529" t="str">
            <v>苗村直子</v>
          </cell>
          <cell r="H529" t="str">
            <v>うさぎとかめの集い</v>
          </cell>
        </row>
        <row r="530">
          <cell r="A530" t="str">
            <v>U31</v>
          </cell>
          <cell r="B530" t="str">
            <v>中村</v>
          </cell>
          <cell r="C530" t="str">
            <v>晃代</v>
          </cell>
          <cell r="D530" t="str">
            <v>うさかめ</v>
          </cell>
          <cell r="F530" t="str">
            <v>U31</v>
          </cell>
          <cell r="G530" t="str">
            <v>中村晃代</v>
          </cell>
          <cell r="H530" t="str">
            <v>うさぎとかめの集い</v>
          </cell>
        </row>
        <row r="531">
          <cell r="A531" t="str">
            <v>U32</v>
          </cell>
          <cell r="B531" t="str">
            <v>矢野</v>
          </cell>
          <cell r="C531" t="str">
            <v>由美子</v>
          </cell>
          <cell r="D531" t="str">
            <v>うさかめ</v>
          </cell>
          <cell r="F531" t="str">
            <v>U32</v>
          </cell>
          <cell r="G531" t="str">
            <v>矢野由美子</v>
          </cell>
          <cell r="H531" t="str">
            <v>うさぎとかめの集い</v>
          </cell>
        </row>
        <row r="532">
          <cell r="A532" t="str">
            <v>U33</v>
          </cell>
          <cell r="B532" t="str">
            <v>行本</v>
          </cell>
          <cell r="C532" t="str">
            <v>晃子</v>
          </cell>
          <cell r="D532" t="str">
            <v>うさかめ</v>
          </cell>
          <cell r="F532" t="str">
            <v>U33</v>
          </cell>
          <cell r="G532" t="str">
            <v>行本晃子</v>
          </cell>
          <cell r="H532" t="str">
            <v>うさぎとかめの集い</v>
          </cell>
        </row>
        <row r="533">
          <cell r="A533" t="str">
            <v>U34</v>
          </cell>
          <cell r="B533" t="str">
            <v>山本</v>
          </cell>
          <cell r="C533" t="str">
            <v>桃歌</v>
          </cell>
          <cell r="D533" t="str">
            <v>うさかめ</v>
          </cell>
          <cell r="E533" t="str">
            <v>Jr</v>
          </cell>
          <cell r="F533" t="str">
            <v>U34</v>
          </cell>
          <cell r="G533" t="str">
            <v>山本桃歌</v>
          </cell>
          <cell r="H533" t="str">
            <v>うさぎとかめの集い</v>
          </cell>
        </row>
        <row r="534">
          <cell r="A534" t="str">
            <v>U35</v>
          </cell>
          <cell r="B534" t="str">
            <v>村井</v>
          </cell>
          <cell r="C534" t="str">
            <v>典子</v>
          </cell>
          <cell r="D534" t="str">
            <v>うさかめ</v>
          </cell>
          <cell r="F534" t="str">
            <v>U35</v>
          </cell>
          <cell r="G534" t="str">
            <v>村井典子</v>
          </cell>
          <cell r="H534" t="str">
            <v>うさぎとかめの集い</v>
          </cell>
        </row>
        <row r="535">
          <cell r="A535" t="str">
            <v>U36</v>
          </cell>
          <cell r="B535" t="str">
            <v>鹿取</v>
          </cell>
          <cell r="C535" t="str">
            <v>あつみ</v>
          </cell>
          <cell r="D535" t="str">
            <v>うさかめ</v>
          </cell>
          <cell r="F535" t="str">
            <v>U36</v>
          </cell>
          <cell r="G535" t="str">
            <v>鹿取あつみ</v>
          </cell>
          <cell r="H535" t="str">
            <v>うさぎとかめの集い</v>
          </cell>
        </row>
        <row r="538">
          <cell r="B538" t="str">
            <v>尾形　亜紀</v>
          </cell>
          <cell r="D538" t="str">
            <v>akki_0gata@yahoo.co.jp</v>
          </cell>
        </row>
        <row r="540">
          <cell r="B540" t="str">
            <v>八日市南高等学校</v>
          </cell>
          <cell r="G540" t="str">
            <v>東近江市民</v>
          </cell>
          <cell r="H540" t="str">
            <v>東近江市民率</v>
          </cell>
        </row>
        <row r="541">
          <cell r="B541" t="str">
            <v>八南</v>
          </cell>
          <cell r="G541">
            <v>13</v>
          </cell>
          <cell r="H541">
            <v>1</v>
          </cell>
        </row>
        <row r="542">
          <cell r="A542" t="str">
            <v>Y01</v>
          </cell>
          <cell r="B542" t="str">
            <v>池田</v>
          </cell>
          <cell r="C542" t="str">
            <v>向晴</v>
          </cell>
          <cell r="D542" t="str">
            <v>八南</v>
          </cell>
          <cell r="E542" t="str">
            <v>Jr</v>
          </cell>
          <cell r="F542" t="str">
            <v>Y01</v>
          </cell>
          <cell r="G542" t="str">
            <v>池田向晴</v>
          </cell>
          <cell r="H542" t="str">
            <v>八日市南高</v>
          </cell>
        </row>
        <row r="543">
          <cell r="A543" t="str">
            <v>Y02</v>
          </cell>
          <cell r="B543" t="str">
            <v>金井</v>
          </cell>
          <cell r="C543" t="str">
            <v>太空渡</v>
          </cell>
          <cell r="D543" t="str">
            <v>八南</v>
          </cell>
          <cell r="E543" t="str">
            <v>Jr</v>
          </cell>
          <cell r="F543" t="str">
            <v>Y02</v>
          </cell>
          <cell r="G543" t="str">
            <v>金井太空渡</v>
          </cell>
          <cell r="H543" t="str">
            <v>八日市南高</v>
          </cell>
        </row>
        <row r="544">
          <cell r="A544" t="str">
            <v>Y03</v>
          </cell>
          <cell r="B544" t="str">
            <v>川井</v>
          </cell>
          <cell r="C544" t="str">
            <v>　悠</v>
          </cell>
          <cell r="D544" t="str">
            <v>八南</v>
          </cell>
          <cell r="E544" t="str">
            <v>Jr</v>
          </cell>
          <cell r="F544" t="str">
            <v>Y03</v>
          </cell>
          <cell r="G544" t="str">
            <v>川井　悠</v>
          </cell>
          <cell r="H544" t="str">
            <v>八日市南高</v>
          </cell>
        </row>
        <row r="545">
          <cell r="A545" t="str">
            <v>Y04</v>
          </cell>
          <cell r="B545" t="str">
            <v>黒瀬</v>
          </cell>
          <cell r="C545" t="str">
            <v>拓海</v>
          </cell>
          <cell r="D545" t="str">
            <v>八南</v>
          </cell>
          <cell r="E545" t="str">
            <v>Jr</v>
          </cell>
          <cell r="F545" t="str">
            <v>Y03</v>
          </cell>
          <cell r="G545" t="str">
            <v>黒瀬拓海</v>
          </cell>
          <cell r="H545" t="str">
            <v>八日市南高</v>
          </cell>
        </row>
        <row r="546">
          <cell r="A546" t="str">
            <v>Y05</v>
          </cell>
          <cell r="B546" t="str">
            <v>小澤</v>
          </cell>
          <cell r="C546" t="str">
            <v>諒二</v>
          </cell>
          <cell r="D546" t="str">
            <v>八南</v>
          </cell>
          <cell r="E546" t="str">
            <v>Jr</v>
          </cell>
          <cell r="F546" t="str">
            <v>Y04</v>
          </cell>
          <cell r="G546" t="str">
            <v>小澤諒二</v>
          </cell>
          <cell r="H546" t="str">
            <v>八日市南高</v>
          </cell>
        </row>
        <row r="547">
          <cell r="A547" t="str">
            <v>Y06</v>
          </cell>
          <cell r="B547" t="str">
            <v>辻野</v>
          </cell>
          <cell r="C547" t="str">
            <v>　匠</v>
          </cell>
          <cell r="D547" t="str">
            <v>八南</v>
          </cell>
          <cell r="E547" t="str">
            <v>Jr</v>
          </cell>
          <cell r="F547" t="str">
            <v>Y05</v>
          </cell>
          <cell r="G547" t="str">
            <v>辻野　匠</v>
          </cell>
          <cell r="H547" t="str">
            <v>八日市南高</v>
          </cell>
        </row>
        <row r="548">
          <cell r="A548" t="str">
            <v>Y07</v>
          </cell>
          <cell r="B548" t="str">
            <v>中村</v>
          </cell>
          <cell r="C548" t="str">
            <v>滉希</v>
          </cell>
          <cell r="D548" t="str">
            <v>八南</v>
          </cell>
          <cell r="E548" t="str">
            <v>Jr</v>
          </cell>
          <cell r="F548" t="str">
            <v>Y06</v>
          </cell>
          <cell r="G548" t="str">
            <v>中村滉希</v>
          </cell>
          <cell r="H548" t="str">
            <v>八日市南高</v>
          </cell>
        </row>
        <row r="549">
          <cell r="A549" t="str">
            <v>Y08</v>
          </cell>
          <cell r="B549" t="str">
            <v>西浦</v>
          </cell>
          <cell r="C549" t="str">
            <v>隼翔</v>
          </cell>
          <cell r="D549" t="str">
            <v>八南</v>
          </cell>
          <cell r="E549" t="str">
            <v>Jr</v>
          </cell>
          <cell r="F549" t="str">
            <v>Y07</v>
          </cell>
          <cell r="G549" t="str">
            <v>西浦隼翔</v>
          </cell>
          <cell r="H549" t="str">
            <v>八日市南高</v>
          </cell>
        </row>
        <row r="550">
          <cell r="A550" t="str">
            <v>Y09</v>
          </cell>
          <cell r="B550" t="str">
            <v>安岡</v>
          </cell>
          <cell r="C550" t="str">
            <v>駿祐</v>
          </cell>
          <cell r="D550" t="str">
            <v>八南</v>
          </cell>
          <cell r="E550" t="str">
            <v>Jr</v>
          </cell>
          <cell r="F550" t="str">
            <v>Y08</v>
          </cell>
          <cell r="G550" t="str">
            <v>安岡駿祐</v>
          </cell>
          <cell r="H550" t="str">
            <v>八日市南高</v>
          </cell>
        </row>
        <row r="551">
          <cell r="A551" t="str">
            <v>Y10</v>
          </cell>
          <cell r="B551" t="str">
            <v>福島</v>
          </cell>
          <cell r="C551" t="str">
            <v>瑠夏</v>
          </cell>
          <cell r="D551" t="str">
            <v>八南</v>
          </cell>
          <cell r="E551" t="str">
            <v>Jr</v>
          </cell>
          <cell r="F551" t="str">
            <v>Y09</v>
          </cell>
          <cell r="G551" t="str">
            <v>福島瑠夏</v>
          </cell>
          <cell r="H551" t="str">
            <v>八日市南高</v>
          </cell>
        </row>
        <row r="552">
          <cell r="A552" t="str">
            <v>Y11</v>
          </cell>
          <cell r="B552" t="str">
            <v>小山</v>
          </cell>
          <cell r="C552" t="str">
            <v>武克</v>
          </cell>
          <cell r="D552" t="str">
            <v>八南</v>
          </cell>
          <cell r="F552" t="str">
            <v>Y10</v>
          </cell>
          <cell r="G552" t="str">
            <v>小山武克</v>
          </cell>
          <cell r="H552" t="str">
            <v>八日市南高</v>
          </cell>
        </row>
        <row r="553">
          <cell r="A553" t="str">
            <v>Y12</v>
          </cell>
          <cell r="B553" t="str">
            <v>野口</v>
          </cell>
          <cell r="C553" t="str">
            <v>佐登司</v>
          </cell>
          <cell r="D553" t="str">
            <v>八南</v>
          </cell>
          <cell r="F553" t="str">
            <v>Y11</v>
          </cell>
          <cell r="G553" t="str">
            <v>野口佐登司</v>
          </cell>
          <cell r="H553" t="str">
            <v>八日市南高</v>
          </cell>
        </row>
        <row r="554">
          <cell r="A554" t="str">
            <v>Y13</v>
          </cell>
          <cell r="B554" t="str">
            <v>尾形</v>
          </cell>
          <cell r="C554" t="str">
            <v>亜紀</v>
          </cell>
          <cell r="D554" t="str">
            <v>八南</v>
          </cell>
          <cell r="F554" t="str">
            <v>Y12</v>
          </cell>
          <cell r="G554" t="str">
            <v>尾形亜紀</v>
          </cell>
          <cell r="H554" t="str">
            <v>八日市南高</v>
          </cell>
        </row>
        <row r="555">
          <cell r="G555" t="str">
            <v>全　東近江市民</v>
          </cell>
        </row>
        <row r="556">
          <cell r="A556" t="str">
            <v>登録メンバー</v>
          </cell>
        </row>
        <row r="557">
          <cell r="D557">
            <v>400</v>
          </cell>
          <cell r="G557">
            <v>109</v>
          </cell>
        </row>
        <row r="560">
          <cell r="G560" t="str">
            <v>東近江市　市民率</v>
          </cell>
        </row>
        <row r="562">
          <cell r="G562">
            <v>0.2725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項"/>
      <sheetName val="申込書"/>
      <sheetName val="歴代入賞者"/>
      <sheetName val="登録ナンバー"/>
    </sheetNames>
    <sheetDataSet>
      <sheetData sheetId="3">
        <row r="4">
          <cell r="B4" t="str">
            <v>アビックＢＢ</v>
          </cell>
          <cell r="D4" t="str">
            <v>正式名称</v>
          </cell>
          <cell r="F4">
            <v>0</v>
          </cell>
          <cell r="K4" t="str">
            <v/>
          </cell>
        </row>
        <row r="5">
          <cell r="A5" t="str">
            <v>A01</v>
          </cell>
          <cell r="B5" t="str">
            <v>水野</v>
          </cell>
          <cell r="C5" t="str">
            <v>圭補</v>
          </cell>
          <cell r="D5" t="str">
            <v>アビック</v>
          </cell>
          <cell r="F5" t="str">
            <v>A01</v>
          </cell>
          <cell r="G5" t="str">
            <v>水野圭補</v>
          </cell>
          <cell r="H5" t="str">
            <v>アビックＢＢ</v>
          </cell>
          <cell r="I5" t="str">
            <v>男</v>
          </cell>
          <cell r="J5">
            <v>1973</v>
          </cell>
          <cell r="K5">
            <v>44</v>
          </cell>
          <cell r="L5" t="str">
            <v>OK</v>
          </cell>
          <cell r="M5" t="str">
            <v>彦根市</v>
          </cell>
        </row>
        <row r="6">
          <cell r="A6" t="str">
            <v>A02</v>
          </cell>
          <cell r="B6" t="str">
            <v>青木</v>
          </cell>
          <cell r="C6" t="str">
            <v>重之</v>
          </cell>
          <cell r="D6" t="str">
            <v>アビック</v>
          </cell>
          <cell r="F6" t="str">
            <v>A02</v>
          </cell>
          <cell r="G6" t="str">
            <v>青木重之</v>
          </cell>
          <cell r="H6" t="str">
            <v>アビックＢＢ</v>
          </cell>
          <cell r="I6" t="str">
            <v>男</v>
          </cell>
          <cell r="J6">
            <v>1971</v>
          </cell>
          <cell r="K6">
            <v>46</v>
          </cell>
          <cell r="L6" t="str">
            <v>OK</v>
          </cell>
          <cell r="M6" t="str">
            <v>草津市</v>
          </cell>
        </row>
        <row r="7">
          <cell r="A7" t="str">
            <v>A03</v>
          </cell>
          <cell r="B7" t="str">
            <v>乾</v>
          </cell>
          <cell r="C7" t="str">
            <v>勝彦</v>
          </cell>
          <cell r="D7" t="str">
            <v>アビック</v>
          </cell>
          <cell r="F7" t="str">
            <v>A03</v>
          </cell>
          <cell r="G7" t="str">
            <v>乾勝彦</v>
          </cell>
          <cell r="H7" t="str">
            <v>アビックＢＢ</v>
          </cell>
          <cell r="I7" t="str">
            <v>男</v>
          </cell>
          <cell r="J7">
            <v>1970</v>
          </cell>
          <cell r="K7">
            <v>47</v>
          </cell>
          <cell r="L7" t="str">
            <v>OK</v>
          </cell>
          <cell r="M7" t="str">
            <v>京都市</v>
          </cell>
        </row>
        <row r="8">
          <cell r="A8" t="str">
            <v>A04</v>
          </cell>
          <cell r="B8" t="str">
            <v>佐藤</v>
          </cell>
          <cell r="C8" t="str">
            <v>政之</v>
          </cell>
          <cell r="D8" t="str">
            <v>アビック</v>
          </cell>
          <cell r="F8" t="str">
            <v>A04</v>
          </cell>
          <cell r="G8" t="str">
            <v>佐藤政之</v>
          </cell>
          <cell r="H8" t="str">
            <v>アビックＢＢ</v>
          </cell>
          <cell r="I8" t="str">
            <v>男</v>
          </cell>
          <cell r="J8">
            <v>1972</v>
          </cell>
          <cell r="K8">
            <v>45</v>
          </cell>
          <cell r="L8" t="str">
            <v>OK</v>
          </cell>
          <cell r="M8" t="str">
            <v>京都市</v>
          </cell>
        </row>
        <row r="9">
          <cell r="A9" t="str">
            <v>A05</v>
          </cell>
          <cell r="B9" t="str">
            <v>中村</v>
          </cell>
          <cell r="C9" t="str">
            <v>亨</v>
          </cell>
          <cell r="D9" t="str">
            <v>アビック</v>
          </cell>
          <cell r="F9" t="str">
            <v>A05</v>
          </cell>
          <cell r="G9" t="str">
            <v>中村亨</v>
          </cell>
          <cell r="H9" t="str">
            <v>アビックＢＢ</v>
          </cell>
          <cell r="I9" t="str">
            <v>男</v>
          </cell>
          <cell r="J9">
            <v>1969</v>
          </cell>
          <cell r="K9">
            <v>48</v>
          </cell>
          <cell r="L9" t="str">
            <v>OK</v>
          </cell>
          <cell r="M9" t="str">
            <v>京都市</v>
          </cell>
        </row>
        <row r="10">
          <cell r="A10" t="str">
            <v>A06</v>
          </cell>
          <cell r="B10" t="str">
            <v>谷崎</v>
          </cell>
          <cell r="C10" t="str">
            <v>真也</v>
          </cell>
          <cell r="D10" t="str">
            <v>アビック</v>
          </cell>
          <cell r="F10" t="str">
            <v>A06</v>
          </cell>
          <cell r="G10" t="str">
            <v>谷崎真也</v>
          </cell>
          <cell r="H10" t="str">
            <v>アビックＢＢ</v>
          </cell>
          <cell r="I10" t="str">
            <v>男</v>
          </cell>
          <cell r="J10">
            <v>1972</v>
          </cell>
          <cell r="K10">
            <v>45</v>
          </cell>
          <cell r="L10" t="str">
            <v>OK</v>
          </cell>
          <cell r="M10" t="str">
            <v>甲賀市</v>
          </cell>
        </row>
        <row r="11">
          <cell r="A11" t="str">
            <v>A07</v>
          </cell>
          <cell r="B11" t="str">
            <v>齋田</v>
          </cell>
          <cell r="C11" t="str">
            <v>至</v>
          </cell>
          <cell r="D11" t="str">
            <v>アビック</v>
          </cell>
          <cell r="F11" t="str">
            <v>A07</v>
          </cell>
          <cell r="G11" t="str">
            <v>齋田至</v>
          </cell>
          <cell r="H11" t="str">
            <v>アビックＢＢ</v>
          </cell>
          <cell r="I11" t="str">
            <v>男</v>
          </cell>
          <cell r="J11">
            <v>1970</v>
          </cell>
          <cell r="K11">
            <v>47</v>
          </cell>
          <cell r="L11" t="str">
            <v>OK</v>
          </cell>
          <cell r="M11" t="str">
            <v>彦根市</v>
          </cell>
        </row>
        <row r="12">
          <cell r="A12" t="str">
            <v>A08</v>
          </cell>
          <cell r="B12" t="str">
            <v>齋田</v>
          </cell>
          <cell r="C12" t="str">
            <v>優子</v>
          </cell>
          <cell r="D12" t="str">
            <v>アビック</v>
          </cell>
          <cell r="F12" t="str">
            <v>A08</v>
          </cell>
          <cell r="G12" t="str">
            <v>齋田優子</v>
          </cell>
          <cell r="H12" t="str">
            <v>アビックＢＢ</v>
          </cell>
          <cell r="I12" t="str">
            <v>女</v>
          </cell>
          <cell r="J12">
            <v>1970</v>
          </cell>
          <cell r="K12">
            <v>47</v>
          </cell>
          <cell r="L12" t="str">
            <v>OK</v>
          </cell>
          <cell r="M12" t="str">
            <v>彦根市</v>
          </cell>
        </row>
        <row r="13">
          <cell r="A13" t="str">
            <v>A09</v>
          </cell>
          <cell r="B13" t="str">
            <v>平居</v>
          </cell>
          <cell r="C13" t="str">
            <v>崇</v>
          </cell>
          <cell r="D13" t="str">
            <v>アビック</v>
          </cell>
          <cell r="F13" t="str">
            <v>A09</v>
          </cell>
          <cell r="G13" t="str">
            <v>平居崇</v>
          </cell>
          <cell r="H13" t="str">
            <v>アビックＢＢ</v>
          </cell>
          <cell r="I13" t="str">
            <v>男</v>
          </cell>
          <cell r="J13">
            <v>1972</v>
          </cell>
          <cell r="K13">
            <v>45</v>
          </cell>
          <cell r="L13" t="str">
            <v>OK</v>
          </cell>
          <cell r="M13" t="str">
            <v>多賀町</v>
          </cell>
        </row>
        <row r="14">
          <cell r="A14" t="str">
            <v>A10</v>
          </cell>
          <cell r="B14" t="str">
            <v>土居</v>
          </cell>
          <cell r="C14" t="str">
            <v>悟</v>
          </cell>
          <cell r="D14" t="str">
            <v>アビック</v>
          </cell>
          <cell r="F14" t="str">
            <v>A10</v>
          </cell>
          <cell r="G14" t="str">
            <v>土居悟</v>
          </cell>
          <cell r="H14" t="str">
            <v>アビックＢＢ</v>
          </cell>
          <cell r="I14" t="str">
            <v>男</v>
          </cell>
          <cell r="J14">
            <v>1969</v>
          </cell>
          <cell r="K14">
            <v>48</v>
          </cell>
          <cell r="L14" t="str">
            <v>OK</v>
          </cell>
          <cell r="M14" t="str">
            <v>近江八幡市</v>
          </cell>
        </row>
        <row r="15">
          <cell r="A15" t="str">
            <v>A11</v>
          </cell>
          <cell r="B15" t="str">
            <v>宮村</v>
          </cell>
          <cell r="C15" t="str">
            <v>ナオキ</v>
          </cell>
          <cell r="D15" t="str">
            <v>アビック</v>
          </cell>
          <cell r="F15" t="str">
            <v>A11</v>
          </cell>
          <cell r="G15" t="str">
            <v>宮村ナオキ</v>
          </cell>
          <cell r="H15" t="str">
            <v>アビックＢＢ</v>
          </cell>
          <cell r="I15" t="str">
            <v>男</v>
          </cell>
          <cell r="J15">
            <v>1996</v>
          </cell>
          <cell r="K15">
            <v>21</v>
          </cell>
          <cell r="L15" t="str">
            <v>OK</v>
          </cell>
          <cell r="M15" t="str">
            <v>彦根市</v>
          </cell>
        </row>
        <row r="16">
          <cell r="A16" t="str">
            <v>A12</v>
          </cell>
          <cell r="B16" t="str">
            <v>西山</v>
          </cell>
          <cell r="C16" t="str">
            <v>抄千代</v>
          </cell>
          <cell r="D16" t="str">
            <v>アビック</v>
          </cell>
          <cell r="F16" t="str">
            <v>A12</v>
          </cell>
          <cell r="G16" t="str">
            <v>西山抄千代</v>
          </cell>
          <cell r="H16" t="str">
            <v>アビックＢＢ</v>
          </cell>
          <cell r="I16" t="str">
            <v>女</v>
          </cell>
          <cell r="J16">
            <v>1972</v>
          </cell>
          <cell r="K16">
            <v>45</v>
          </cell>
          <cell r="L16" t="str">
            <v>OK</v>
          </cell>
          <cell r="M16" t="str">
            <v>米原市</v>
          </cell>
        </row>
        <row r="17">
          <cell r="A17" t="str">
            <v>A13</v>
          </cell>
          <cell r="B17" t="str">
            <v>三原</v>
          </cell>
          <cell r="C17" t="str">
            <v>啓子</v>
          </cell>
          <cell r="D17" t="str">
            <v>アビック</v>
          </cell>
          <cell r="F17" t="str">
            <v>A13</v>
          </cell>
          <cell r="G17" t="str">
            <v>三原啓子</v>
          </cell>
          <cell r="H17" t="str">
            <v>アビックＢＢ</v>
          </cell>
          <cell r="I17" t="str">
            <v>女</v>
          </cell>
          <cell r="J17">
            <v>1964</v>
          </cell>
          <cell r="K17">
            <v>53</v>
          </cell>
          <cell r="L17" t="str">
            <v>OK</v>
          </cell>
          <cell r="M17" t="str">
            <v>彦根市</v>
          </cell>
        </row>
        <row r="18">
          <cell r="A18" t="str">
            <v>A14</v>
          </cell>
          <cell r="B18" t="str">
            <v>落合</v>
          </cell>
          <cell r="C18" t="str">
            <v>良弘</v>
          </cell>
          <cell r="D18" t="str">
            <v>アビック</v>
          </cell>
          <cell r="F18" t="str">
            <v>A14</v>
          </cell>
          <cell r="G18" t="str">
            <v>落合良弘</v>
          </cell>
          <cell r="H18" t="str">
            <v>アビックＢＢ</v>
          </cell>
          <cell r="I18" t="str">
            <v>男</v>
          </cell>
          <cell r="J18">
            <v>1968</v>
          </cell>
          <cell r="K18">
            <v>49</v>
          </cell>
          <cell r="L18" t="str">
            <v>OK</v>
          </cell>
          <cell r="M18" t="str">
            <v>長浜市</v>
          </cell>
        </row>
        <row r="19">
          <cell r="A19" t="str">
            <v>A15</v>
          </cell>
          <cell r="B19" t="str">
            <v>杉原</v>
          </cell>
          <cell r="C19" t="str">
            <v>徹</v>
          </cell>
          <cell r="D19" t="str">
            <v>アビック</v>
          </cell>
          <cell r="F19" t="str">
            <v>A15</v>
          </cell>
          <cell r="G19" t="str">
            <v>杉原徹</v>
          </cell>
          <cell r="H19" t="str">
            <v>アビックＢＢ</v>
          </cell>
          <cell r="I19" t="str">
            <v>男</v>
          </cell>
          <cell r="J19">
            <v>1990</v>
          </cell>
          <cell r="K19">
            <v>27</v>
          </cell>
          <cell r="L19" t="str">
            <v>OK</v>
          </cell>
          <cell r="M19" t="str">
            <v>京都市</v>
          </cell>
        </row>
        <row r="24">
          <cell r="L24" t="str">
            <v/>
          </cell>
        </row>
        <row r="25">
          <cell r="B25" t="str">
            <v>八木　篤司</v>
          </cell>
          <cell r="D25" t="str">
            <v>me-me-yagirock@siren.ocn.ne.jp</v>
          </cell>
          <cell r="H25" t="str">
            <v>東近江市民</v>
          </cell>
          <cell r="I25" t="str">
            <v>東近江市民率</v>
          </cell>
          <cell r="L25" t="str">
            <v/>
          </cell>
        </row>
        <row r="26">
          <cell r="H26">
            <v>0</v>
          </cell>
          <cell r="L26" t="str">
            <v/>
          </cell>
        </row>
        <row r="27">
          <cell r="B27" t="str">
            <v>ぼんズ</v>
          </cell>
          <cell r="L27" t="str">
            <v/>
          </cell>
        </row>
        <row r="28">
          <cell r="B28" t="str">
            <v>ぼんズ</v>
          </cell>
          <cell r="L28" t="str">
            <v/>
          </cell>
        </row>
        <row r="29">
          <cell r="A29" t="str">
            <v>B01</v>
          </cell>
          <cell r="B29" t="str">
            <v>池端</v>
          </cell>
          <cell r="C29" t="str">
            <v>誠治</v>
          </cell>
          <cell r="D29" t="str">
            <v>ぼんズ</v>
          </cell>
          <cell r="F29" t="str">
            <v>B01</v>
          </cell>
          <cell r="G29" t="str">
            <v>池端誠治</v>
          </cell>
          <cell r="H29" t="str">
            <v>ぼんズ</v>
          </cell>
          <cell r="I29" t="str">
            <v>男</v>
          </cell>
          <cell r="J29">
            <v>1972</v>
          </cell>
          <cell r="K29">
            <v>44</v>
          </cell>
          <cell r="L29" t="str">
            <v>OK</v>
          </cell>
          <cell r="M29" t="str">
            <v>彦根市</v>
          </cell>
        </row>
        <row r="30">
          <cell r="A30" t="str">
            <v>B02</v>
          </cell>
          <cell r="B30" t="str">
            <v>押谷</v>
          </cell>
          <cell r="C30" t="str">
            <v>繁樹</v>
          </cell>
          <cell r="D30" t="str">
            <v>ぼんズ</v>
          </cell>
          <cell r="F30" t="str">
            <v>B02</v>
          </cell>
          <cell r="G30" t="str">
            <v>押谷繁樹</v>
          </cell>
          <cell r="H30" t="str">
            <v>ぼんズ</v>
          </cell>
          <cell r="I30" t="str">
            <v>男</v>
          </cell>
          <cell r="J30">
            <v>1981</v>
          </cell>
          <cell r="K30">
            <v>35</v>
          </cell>
          <cell r="L30" t="str">
            <v>2重登録</v>
          </cell>
          <cell r="M30" t="str">
            <v>長浜市</v>
          </cell>
        </row>
        <row r="31">
          <cell r="A31" t="str">
            <v>B03</v>
          </cell>
          <cell r="B31" t="str">
            <v>金谷</v>
          </cell>
          <cell r="C31" t="str">
            <v>太郎</v>
          </cell>
          <cell r="D31" t="str">
            <v>ぼんズ</v>
          </cell>
          <cell r="F31" t="str">
            <v>B03</v>
          </cell>
          <cell r="G31" t="str">
            <v>金谷太郎</v>
          </cell>
          <cell r="H31" t="str">
            <v>ぼんズ</v>
          </cell>
          <cell r="I31" t="str">
            <v>男</v>
          </cell>
          <cell r="J31">
            <v>1976</v>
          </cell>
          <cell r="K31">
            <v>40</v>
          </cell>
          <cell r="L31" t="str">
            <v>OK</v>
          </cell>
          <cell r="M31" t="str">
            <v>彦根市</v>
          </cell>
        </row>
        <row r="32">
          <cell r="A32" t="str">
            <v>B04</v>
          </cell>
          <cell r="B32" t="str">
            <v>佐野</v>
          </cell>
          <cell r="C32" t="str">
            <v> 望</v>
          </cell>
          <cell r="D32" t="str">
            <v>ぼんズ</v>
          </cell>
          <cell r="F32" t="str">
            <v>B04</v>
          </cell>
          <cell r="G32" t="str">
            <v>佐野 望</v>
          </cell>
          <cell r="H32" t="str">
            <v>ぼんズ</v>
          </cell>
          <cell r="I32" t="str">
            <v>男</v>
          </cell>
          <cell r="J32">
            <v>1982</v>
          </cell>
          <cell r="K32">
            <v>34</v>
          </cell>
          <cell r="L32" t="str">
            <v>OK</v>
          </cell>
          <cell r="M32" t="str">
            <v>彦根市</v>
          </cell>
        </row>
        <row r="33">
          <cell r="A33" t="str">
            <v>B05</v>
          </cell>
          <cell r="B33" t="str">
            <v>谷口</v>
          </cell>
          <cell r="C33" t="str">
            <v>友宏</v>
          </cell>
          <cell r="D33" t="str">
            <v>ぼんズ</v>
          </cell>
          <cell r="F33" t="str">
            <v>B05</v>
          </cell>
          <cell r="G33" t="str">
            <v>谷口友宏</v>
          </cell>
          <cell r="H33" t="str">
            <v>ぼんズ</v>
          </cell>
          <cell r="I33" t="str">
            <v>男</v>
          </cell>
          <cell r="J33">
            <v>1980</v>
          </cell>
          <cell r="K33">
            <v>36</v>
          </cell>
          <cell r="L33" t="str">
            <v>OK</v>
          </cell>
          <cell r="M33" t="str">
            <v>彦根市</v>
          </cell>
        </row>
        <row r="34">
          <cell r="A34" t="str">
            <v>B06</v>
          </cell>
          <cell r="B34" t="str">
            <v>辻 </v>
          </cell>
          <cell r="C34" t="str">
            <v>義規</v>
          </cell>
          <cell r="D34" t="str">
            <v>ぼんズ</v>
          </cell>
          <cell r="F34" t="str">
            <v>B06</v>
          </cell>
          <cell r="G34" t="str">
            <v>辻 義規</v>
          </cell>
          <cell r="H34" t="str">
            <v>ぼんズ</v>
          </cell>
          <cell r="I34" t="str">
            <v>男</v>
          </cell>
          <cell r="J34">
            <v>1973</v>
          </cell>
          <cell r="K34">
            <v>43</v>
          </cell>
          <cell r="L34" t="str">
            <v>OK</v>
          </cell>
          <cell r="M34" t="str">
            <v>彦根市</v>
          </cell>
        </row>
        <row r="35">
          <cell r="A35" t="str">
            <v>B07</v>
          </cell>
          <cell r="B35" t="str">
            <v>土田</v>
          </cell>
          <cell r="C35" t="str">
            <v>哲也</v>
          </cell>
          <cell r="D35" t="str">
            <v>ぼんズ</v>
          </cell>
          <cell r="F35" t="str">
            <v>B07</v>
          </cell>
          <cell r="G35" t="str">
            <v>土田哲也</v>
          </cell>
          <cell r="H35" t="str">
            <v>ぼんズ</v>
          </cell>
          <cell r="I35" t="str">
            <v>男</v>
          </cell>
          <cell r="J35">
            <v>1990</v>
          </cell>
          <cell r="K35">
            <v>26</v>
          </cell>
          <cell r="L35" t="str">
            <v>OK</v>
          </cell>
          <cell r="M35" t="str">
            <v>長浜市</v>
          </cell>
        </row>
        <row r="36">
          <cell r="A36" t="str">
            <v>B08</v>
          </cell>
          <cell r="B36" t="str">
            <v>成宮</v>
          </cell>
          <cell r="C36" t="str">
            <v>康弘</v>
          </cell>
          <cell r="D36" t="str">
            <v>ぼんズ</v>
          </cell>
          <cell r="F36" t="str">
            <v>B08</v>
          </cell>
          <cell r="G36" t="str">
            <v>成宮康弘</v>
          </cell>
          <cell r="H36" t="str">
            <v>ぼんズ</v>
          </cell>
          <cell r="I36" t="str">
            <v>男</v>
          </cell>
          <cell r="J36">
            <v>1970</v>
          </cell>
          <cell r="K36">
            <v>46</v>
          </cell>
          <cell r="L36" t="str">
            <v>OK</v>
          </cell>
          <cell r="M36" t="str">
            <v>彦根市</v>
          </cell>
        </row>
        <row r="37">
          <cell r="A37" t="str">
            <v>B09</v>
          </cell>
          <cell r="B37" t="str">
            <v>西川</v>
          </cell>
          <cell r="C37" t="str">
            <v>昌一</v>
          </cell>
          <cell r="D37" t="str">
            <v>ぼんズ</v>
          </cell>
          <cell r="F37" t="str">
            <v>B09</v>
          </cell>
          <cell r="G37" t="str">
            <v>西川昌一</v>
          </cell>
          <cell r="H37" t="str">
            <v>ぼんズ</v>
          </cell>
          <cell r="I37" t="str">
            <v>男</v>
          </cell>
          <cell r="J37">
            <v>1970</v>
          </cell>
          <cell r="K37">
            <v>46</v>
          </cell>
          <cell r="L37" t="str">
            <v>OK</v>
          </cell>
          <cell r="M37" t="str">
            <v>米原市</v>
          </cell>
        </row>
        <row r="38">
          <cell r="A38" t="str">
            <v>B10</v>
          </cell>
          <cell r="B38" t="str">
            <v>平塚</v>
          </cell>
          <cell r="C38" t="str">
            <v> 聡</v>
          </cell>
          <cell r="D38" t="str">
            <v>ぼんズ</v>
          </cell>
          <cell r="F38" t="str">
            <v>B10</v>
          </cell>
          <cell r="G38" t="str">
            <v>平塚 聡</v>
          </cell>
          <cell r="H38" t="str">
            <v>ぼんズ</v>
          </cell>
          <cell r="I38" t="str">
            <v>男</v>
          </cell>
          <cell r="J38">
            <v>1960</v>
          </cell>
          <cell r="K38">
            <v>56</v>
          </cell>
          <cell r="L38" t="str">
            <v>2重登録</v>
          </cell>
          <cell r="M38" t="str">
            <v>彦根市</v>
          </cell>
        </row>
        <row r="39">
          <cell r="A39" t="str">
            <v>B11</v>
          </cell>
          <cell r="B39" t="str">
            <v>平塚</v>
          </cell>
          <cell r="C39" t="str">
            <v>好真</v>
          </cell>
          <cell r="D39" t="str">
            <v>ぼんズ</v>
          </cell>
          <cell r="E39" t="str">
            <v>Ｊｒ</v>
          </cell>
          <cell r="F39" t="str">
            <v>B11</v>
          </cell>
          <cell r="G39" t="str">
            <v>平塚好真</v>
          </cell>
          <cell r="H39" t="str">
            <v>ぼんズ</v>
          </cell>
          <cell r="I39" t="str">
            <v>男</v>
          </cell>
          <cell r="J39">
            <v>2004</v>
          </cell>
          <cell r="K39">
            <v>12</v>
          </cell>
          <cell r="L39" t="str">
            <v>2重登録</v>
          </cell>
          <cell r="M39" t="str">
            <v>彦根市</v>
          </cell>
        </row>
        <row r="40">
          <cell r="A40" t="str">
            <v>B12</v>
          </cell>
          <cell r="B40" t="str">
            <v>古市</v>
          </cell>
          <cell r="C40" t="str">
            <v>卓志</v>
          </cell>
          <cell r="D40" t="str">
            <v>ぼんズ</v>
          </cell>
          <cell r="F40" t="str">
            <v>B12</v>
          </cell>
          <cell r="G40" t="str">
            <v>古市卓志</v>
          </cell>
          <cell r="H40" t="str">
            <v>ぼんズ</v>
          </cell>
          <cell r="I40" t="str">
            <v>男</v>
          </cell>
          <cell r="J40">
            <v>1974</v>
          </cell>
          <cell r="K40">
            <v>42</v>
          </cell>
          <cell r="L40" t="str">
            <v>OK</v>
          </cell>
          <cell r="M40" t="str">
            <v>彦根市</v>
          </cell>
        </row>
        <row r="41">
          <cell r="A41" t="str">
            <v>B13</v>
          </cell>
          <cell r="B41" t="str">
            <v>村上</v>
          </cell>
          <cell r="C41" t="str">
            <v>知孝</v>
          </cell>
          <cell r="D41" t="str">
            <v>ぼんズ</v>
          </cell>
          <cell r="F41" t="str">
            <v>B13</v>
          </cell>
          <cell r="G41" t="str">
            <v>村上知孝</v>
          </cell>
          <cell r="H41" t="str">
            <v>ぼんズ</v>
          </cell>
          <cell r="I41" t="str">
            <v>男</v>
          </cell>
          <cell r="J41">
            <v>1980</v>
          </cell>
          <cell r="K41">
            <v>36</v>
          </cell>
          <cell r="L41" t="str">
            <v>OK</v>
          </cell>
          <cell r="M41" t="str">
            <v>近江八幡市</v>
          </cell>
        </row>
        <row r="42">
          <cell r="A42" t="str">
            <v>B14</v>
          </cell>
          <cell r="B42" t="str">
            <v>八木</v>
          </cell>
          <cell r="C42" t="str">
            <v>篤司</v>
          </cell>
          <cell r="D42" t="str">
            <v>ぼんズ</v>
          </cell>
          <cell r="F42" t="str">
            <v>B14</v>
          </cell>
          <cell r="G42" t="str">
            <v>八木篤司</v>
          </cell>
          <cell r="H42" t="str">
            <v>ぼんズ</v>
          </cell>
          <cell r="I42" t="str">
            <v>男</v>
          </cell>
          <cell r="J42">
            <v>1973</v>
          </cell>
          <cell r="K42">
            <v>43</v>
          </cell>
          <cell r="L42" t="str">
            <v>OK</v>
          </cell>
          <cell r="M42" t="str">
            <v>彦根市</v>
          </cell>
        </row>
        <row r="43">
          <cell r="A43" t="str">
            <v>B15</v>
          </cell>
          <cell r="B43" t="str">
            <v>山崎</v>
          </cell>
          <cell r="C43" t="str">
            <v>正雄</v>
          </cell>
          <cell r="D43" t="str">
            <v>ぼんズ</v>
          </cell>
          <cell r="F43" t="str">
            <v>B15</v>
          </cell>
          <cell r="G43" t="str">
            <v>山崎正雄</v>
          </cell>
          <cell r="H43" t="str">
            <v>ぼんズ</v>
          </cell>
          <cell r="I43" t="str">
            <v>男</v>
          </cell>
          <cell r="J43">
            <v>1982</v>
          </cell>
          <cell r="K43">
            <v>34</v>
          </cell>
          <cell r="L43" t="str">
            <v>OK</v>
          </cell>
          <cell r="M43" t="str">
            <v>長浜市</v>
          </cell>
        </row>
        <row r="44">
          <cell r="A44" t="str">
            <v>B16</v>
          </cell>
          <cell r="B44" t="str">
            <v>伊吹</v>
          </cell>
          <cell r="C44" t="str">
            <v>邦子</v>
          </cell>
          <cell r="D44" t="str">
            <v>ぼんズ</v>
          </cell>
          <cell r="F44" t="str">
            <v>B16</v>
          </cell>
          <cell r="G44" t="str">
            <v>伊吹邦子</v>
          </cell>
          <cell r="H44" t="str">
            <v>ぼんズ</v>
          </cell>
          <cell r="I44" t="str">
            <v>女</v>
          </cell>
          <cell r="J44">
            <v>1969</v>
          </cell>
          <cell r="K44">
            <v>47</v>
          </cell>
          <cell r="L44" t="str">
            <v>OK</v>
          </cell>
          <cell r="M44" t="str">
            <v>彦根市</v>
          </cell>
        </row>
        <row r="45">
          <cell r="A45" t="str">
            <v>B17</v>
          </cell>
          <cell r="B45" t="str">
            <v>木村</v>
          </cell>
          <cell r="C45" t="str">
            <v>美香</v>
          </cell>
          <cell r="D45" t="str">
            <v>ぼんズ</v>
          </cell>
          <cell r="F45" t="str">
            <v>B17</v>
          </cell>
          <cell r="G45" t="str">
            <v>木村美香</v>
          </cell>
          <cell r="H45" t="str">
            <v>ぼんズ</v>
          </cell>
          <cell r="I45" t="str">
            <v>女</v>
          </cell>
          <cell r="J45">
            <v>1962</v>
          </cell>
          <cell r="K45">
            <v>54</v>
          </cell>
          <cell r="L45" t="str">
            <v>OK</v>
          </cell>
          <cell r="M45" t="str">
            <v>米原市</v>
          </cell>
        </row>
        <row r="46">
          <cell r="A46" t="str">
            <v>B18</v>
          </cell>
          <cell r="B46" t="str">
            <v>近藤</v>
          </cell>
          <cell r="C46" t="str">
            <v>直美</v>
          </cell>
          <cell r="D46" t="str">
            <v>ぼんズ</v>
          </cell>
          <cell r="F46" t="str">
            <v>B18</v>
          </cell>
          <cell r="G46" t="str">
            <v>近藤直美</v>
          </cell>
          <cell r="H46" t="str">
            <v>ぼんズ</v>
          </cell>
          <cell r="I46" t="str">
            <v>女</v>
          </cell>
          <cell r="J46">
            <v>1963</v>
          </cell>
          <cell r="K46">
            <v>53</v>
          </cell>
          <cell r="L46" t="str">
            <v>OK</v>
          </cell>
          <cell r="M46" t="str">
            <v>彦根市</v>
          </cell>
        </row>
        <row r="47">
          <cell r="A47" t="str">
            <v>B19</v>
          </cell>
          <cell r="B47" t="str">
            <v>佐竹</v>
          </cell>
          <cell r="C47" t="str">
            <v>昌子</v>
          </cell>
          <cell r="D47" t="str">
            <v>ぼんズ</v>
          </cell>
          <cell r="F47" t="str">
            <v>B19</v>
          </cell>
          <cell r="G47" t="str">
            <v>佐竹昌子</v>
          </cell>
          <cell r="H47" t="str">
            <v>ぼんズ</v>
          </cell>
          <cell r="I47" t="str">
            <v>女</v>
          </cell>
          <cell r="J47">
            <v>1958</v>
          </cell>
          <cell r="K47">
            <v>58</v>
          </cell>
          <cell r="L47" t="str">
            <v>OK</v>
          </cell>
          <cell r="M47" t="str">
            <v>彦根市</v>
          </cell>
        </row>
        <row r="48">
          <cell r="A48" t="str">
            <v>B20</v>
          </cell>
          <cell r="B48" t="str">
            <v>田中</v>
          </cell>
          <cell r="C48" t="str">
            <v> 都</v>
          </cell>
          <cell r="D48" t="str">
            <v>ぼんズ</v>
          </cell>
          <cell r="F48" t="str">
            <v>B20</v>
          </cell>
          <cell r="G48" t="str">
            <v>田中 都</v>
          </cell>
          <cell r="H48" t="str">
            <v>ぼんズ</v>
          </cell>
          <cell r="I48" t="str">
            <v>女</v>
          </cell>
          <cell r="J48">
            <v>1970</v>
          </cell>
          <cell r="K48">
            <v>46</v>
          </cell>
          <cell r="L48" t="str">
            <v>OK</v>
          </cell>
          <cell r="M48" t="str">
            <v>米原市</v>
          </cell>
        </row>
        <row r="49">
          <cell r="A49" t="str">
            <v>B21</v>
          </cell>
          <cell r="B49" t="str">
            <v>田端</v>
          </cell>
          <cell r="C49" t="str">
            <v>加津子</v>
          </cell>
          <cell r="D49" t="str">
            <v>ぼんズ</v>
          </cell>
          <cell r="F49" t="str">
            <v>B21</v>
          </cell>
          <cell r="G49" t="str">
            <v>田端加津子</v>
          </cell>
          <cell r="H49" t="str">
            <v>ぼんズ</v>
          </cell>
          <cell r="I49" t="str">
            <v>女</v>
          </cell>
          <cell r="J49">
            <v>1972</v>
          </cell>
          <cell r="K49">
            <v>44</v>
          </cell>
          <cell r="L49" t="str">
            <v>OK</v>
          </cell>
          <cell r="M49" t="str">
            <v>彦根市</v>
          </cell>
        </row>
        <row r="50">
          <cell r="A50" t="str">
            <v>B22</v>
          </cell>
          <cell r="B50" t="str">
            <v>筒井</v>
          </cell>
          <cell r="C50" t="str">
            <v>珠世</v>
          </cell>
          <cell r="D50" t="str">
            <v>ぼんズ</v>
          </cell>
          <cell r="F50" t="str">
            <v>B22</v>
          </cell>
          <cell r="G50" t="str">
            <v>筒井珠世</v>
          </cell>
          <cell r="H50" t="str">
            <v>ぼんズ</v>
          </cell>
          <cell r="I50" t="str">
            <v>女</v>
          </cell>
          <cell r="J50">
            <v>1967</v>
          </cell>
          <cell r="K50">
            <v>49</v>
          </cell>
          <cell r="L50" t="str">
            <v>OK</v>
          </cell>
          <cell r="M50" t="str">
            <v>彦根市</v>
          </cell>
        </row>
        <row r="51">
          <cell r="A51" t="str">
            <v>B23</v>
          </cell>
          <cell r="B51" t="str">
            <v>中村</v>
          </cell>
          <cell r="C51" t="str">
            <v>千春</v>
          </cell>
          <cell r="D51" t="str">
            <v>ぼんズ</v>
          </cell>
          <cell r="F51" t="str">
            <v>B23</v>
          </cell>
          <cell r="G51" t="str">
            <v>中村千春</v>
          </cell>
          <cell r="H51" t="str">
            <v>ぼんズ</v>
          </cell>
          <cell r="I51" t="str">
            <v>女</v>
          </cell>
          <cell r="J51">
            <v>1961</v>
          </cell>
          <cell r="K51">
            <v>55</v>
          </cell>
          <cell r="L51" t="str">
            <v>OK</v>
          </cell>
          <cell r="M51" t="str">
            <v>守山市</v>
          </cell>
        </row>
        <row r="52">
          <cell r="A52" t="str">
            <v>B24</v>
          </cell>
          <cell r="B52" t="str">
            <v>橋本</v>
          </cell>
          <cell r="C52" t="str">
            <v>真理</v>
          </cell>
          <cell r="D52" t="str">
            <v>ぼんズ</v>
          </cell>
          <cell r="F52" t="str">
            <v>B24</v>
          </cell>
          <cell r="G52" t="str">
            <v>橋本真理</v>
          </cell>
          <cell r="H52" t="str">
            <v>ぼんズ</v>
          </cell>
          <cell r="I52" t="str">
            <v>女</v>
          </cell>
          <cell r="J52">
            <v>1977</v>
          </cell>
          <cell r="K52">
            <v>39</v>
          </cell>
          <cell r="L52" t="str">
            <v>OK</v>
          </cell>
          <cell r="M52" t="str">
            <v>長浜市</v>
          </cell>
        </row>
        <row r="53">
          <cell r="A53" t="str">
            <v>B25</v>
          </cell>
          <cell r="B53" t="str">
            <v>藤田</v>
          </cell>
          <cell r="C53" t="str">
            <v>博美</v>
          </cell>
          <cell r="D53" t="str">
            <v>ぼんズ</v>
          </cell>
          <cell r="F53" t="str">
            <v>B25</v>
          </cell>
          <cell r="G53" t="str">
            <v>藤田博美</v>
          </cell>
          <cell r="H53" t="str">
            <v>ぼんズ</v>
          </cell>
          <cell r="I53" t="str">
            <v>女</v>
          </cell>
          <cell r="J53">
            <v>1970</v>
          </cell>
          <cell r="K53">
            <v>46</v>
          </cell>
          <cell r="L53" t="str">
            <v>OK</v>
          </cell>
          <cell r="M53" t="str">
            <v>彦根市</v>
          </cell>
        </row>
        <row r="54">
          <cell r="A54" t="str">
            <v>B26</v>
          </cell>
          <cell r="B54" t="str">
            <v>藤原</v>
          </cell>
          <cell r="C54" t="str">
            <v>泰子</v>
          </cell>
          <cell r="D54" t="str">
            <v>ぼんズ</v>
          </cell>
          <cell r="F54" t="str">
            <v>B26</v>
          </cell>
          <cell r="G54" t="str">
            <v>藤原泰子</v>
          </cell>
          <cell r="H54" t="str">
            <v>ぼんズ</v>
          </cell>
          <cell r="I54" t="str">
            <v>女</v>
          </cell>
          <cell r="J54">
            <v>1965</v>
          </cell>
          <cell r="K54">
            <v>51</v>
          </cell>
          <cell r="L54" t="str">
            <v>OK</v>
          </cell>
          <cell r="M54" t="str">
            <v>守山市</v>
          </cell>
        </row>
        <row r="55">
          <cell r="A55" t="str">
            <v>B27</v>
          </cell>
          <cell r="B55" t="str">
            <v>森 </v>
          </cell>
          <cell r="C55" t="str">
            <v>薫吏</v>
          </cell>
          <cell r="D55" t="str">
            <v>ぼんズ</v>
          </cell>
          <cell r="F55" t="str">
            <v>B27</v>
          </cell>
          <cell r="G55" t="str">
            <v>森 薫吏</v>
          </cell>
          <cell r="H55" t="str">
            <v>ぼんズ</v>
          </cell>
          <cell r="I55" t="str">
            <v>女</v>
          </cell>
          <cell r="J55">
            <v>1964</v>
          </cell>
          <cell r="K55">
            <v>52</v>
          </cell>
          <cell r="L55" t="str">
            <v>OK</v>
          </cell>
          <cell r="M55" t="str">
            <v>米原市</v>
          </cell>
        </row>
        <row r="56">
          <cell r="A56" t="str">
            <v>B28</v>
          </cell>
          <cell r="B56" t="str">
            <v>日髙</v>
          </cell>
          <cell r="C56" t="str">
            <v>眞規子</v>
          </cell>
          <cell r="D56" t="str">
            <v>ぼんズ</v>
          </cell>
          <cell r="F56" t="str">
            <v>B28</v>
          </cell>
          <cell r="G56" t="str">
            <v>日髙眞規子</v>
          </cell>
          <cell r="H56" t="str">
            <v>ぼんズ</v>
          </cell>
          <cell r="I56" t="str">
            <v>女</v>
          </cell>
          <cell r="J56">
            <v>1963</v>
          </cell>
          <cell r="K56">
            <v>53</v>
          </cell>
          <cell r="L56" t="str">
            <v>OK</v>
          </cell>
          <cell r="M56" t="str">
            <v>長浜市</v>
          </cell>
        </row>
        <row r="57">
          <cell r="L57" t="str">
            <v/>
          </cell>
        </row>
        <row r="58">
          <cell r="L58" t="str">
            <v/>
          </cell>
        </row>
        <row r="59">
          <cell r="L59" t="str">
            <v/>
          </cell>
        </row>
        <row r="60">
          <cell r="L60" t="str">
            <v/>
          </cell>
        </row>
        <row r="61">
          <cell r="L61" t="str">
            <v/>
          </cell>
        </row>
        <row r="62">
          <cell r="L62" t="str">
            <v/>
          </cell>
        </row>
        <row r="63">
          <cell r="L63" t="str">
            <v/>
          </cell>
        </row>
        <row r="64">
          <cell r="L64" t="str">
            <v/>
          </cell>
        </row>
        <row r="65">
          <cell r="L65" t="str">
            <v/>
          </cell>
        </row>
        <row r="66">
          <cell r="L66" t="str">
            <v/>
          </cell>
        </row>
        <row r="67">
          <cell r="L67" t="str">
            <v/>
          </cell>
        </row>
        <row r="68">
          <cell r="L68" t="str">
            <v/>
          </cell>
        </row>
        <row r="69">
          <cell r="L69" t="str">
            <v/>
          </cell>
        </row>
        <row r="70">
          <cell r="C70" t="str">
            <v>代表：牛尾　紳之介</v>
          </cell>
        </row>
        <row r="72">
          <cell r="B72" t="str">
            <v>京セラTC</v>
          </cell>
          <cell r="G72" t="str">
            <v>東近江市民</v>
          </cell>
          <cell r="H72" t="str">
            <v>東近江市民率</v>
          </cell>
        </row>
        <row r="73">
          <cell r="B73" t="str">
            <v>京セラ</v>
          </cell>
          <cell r="G73">
            <v>21</v>
          </cell>
          <cell r="H73">
            <v>0.44680851063829785</v>
          </cell>
        </row>
        <row r="74">
          <cell r="A74" t="str">
            <v>C01</v>
          </cell>
          <cell r="B74" t="str">
            <v>片岡</v>
          </cell>
          <cell r="C74" t="str">
            <v>春己</v>
          </cell>
          <cell r="D74" t="str">
            <v>京セラ</v>
          </cell>
          <cell r="F74" t="str">
            <v>C01</v>
          </cell>
          <cell r="G74" t="str">
            <v>片岡春己</v>
          </cell>
          <cell r="H74" t="str">
            <v>京セラTC</v>
          </cell>
          <cell r="I74" t="str">
            <v>男</v>
          </cell>
          <cell r="J74">
            <v>1953</v>
          </cell>
          <cell r="K74">
            <v>64</v>
          </cell>
          <cell r="L74" t="str">
            <v>OK</v>
          </cell>
          <cell r="M74" t="str">
            <v>東近江市</v>
          </cell>
        </row>
        <row r="75">
          <cell r="A75" t="str">
            <v>C02</v>
          </cell>
          <cell r="B75" t="str">
            <v>山本</v>
          </cell>
          <cell r="C75" t="str">
            <v>　真</v>
          </cell>
          <cell r="D75" t="str">
            <v>京セラ</v>
          </cell>
          <cell r="F75" t="str">
            <v>C02</v>
          </cell>
          <cell r="G75" t="str">
            <v>山本　真</v>
          </cell>
          <cell r="H75" t="str">
            <v>京セラTC</v>
          </cell>
          <cell r="I75" t="str">
            <v>男</v>
          </cell>
          <cell r="J75">
            <v>1970</v>
          </cell>
          <cell r="K75">
            <v>47</v>
          </cell>
          <cell r="L75" t="str">
            <v>OK</v>
          </cell>
          <cell r="M75" t="str">
            <v>彦根市</v>
          </cell>
        </row>
        <row r="76">
          <cell r="A76" t="str">
            <v>C03</v>
          </cell>
          <cell r="B76" t="str">
            <v>西田</v>
          </cell>
          <cell r="C76" t="str">
            <v>裕信</v>
          </cell>
          <cell r="D76" t="str">
            <v>京セラ</v>
          </cell>
          <cell r="F76" t="str">
            <v>C03</v>
          </cell>
          <cell r="G76" t="str">
            <v>西田裕信</v>
          </cell>
          <cell r="H76" t="str">
            <v>京セラTC</v>
          </cell>
          <cell r="I76" t="str">
            <v>男</v>
          </cell>
          <cell r="J76">
            <v>1960</v>
          </cell>
          <cell r="K76">
            <v>57</v>
          </cell>
          <cell r="L76" t="str">
            <v>OK</v>
          </cell>
          <cell r="M76" t="str">
            <v>草津市</v>
          </cell>
        </row>
        <row r="77">
          <cell r="A77" t="str">
            <v>C04</v>
          </cell>
          <cell r="B77" t="str">
            <v>柴谷</v>
          </cell>
          <cell r="C77" t="str">
            <v>義信</v>
          </cell>
          <cell r="D77" t="str">
            <v>京セラ</v>
          </cell>
          <cell r="F77" t="str">
            <v>C04</v>
          </cell>
          <cell r="G77" t="str">
            <v>柴谷義信</v>
          </cell>
          <cell r="H77" t="str">
            <v>京セラTC</v>
          </cell>
          <cell r="I77" t="str">
            <v>男</v>
          </cell>
          <cell r="J77">
            <v>1962</v>
          </cell>
          <cell r="K77">
            <v>55</v>
          </cell>
          <cell r="L77" t="str">
            <v>OK</v>
          </cell>
          <cell r="M77" t="str">
            <v>彦根市</v>
          </cell>
        </row>
        <row r="78">
          <cell r="A78" t="str">
            <v>C05</v>
          </cell>
          <cell r="B78" t="str">
            <v>坂元</v>
          </cell>
          <cell r="C78" t="str">
            <v>智成</v>
          </cell>
          <cell r="D78" t="str">
            <v>京セラ</v>
          </cell>
          <cell r="F78" t="str">
            <v>C05</v>
          </cell>
          <cell r="G78" t="str">
            <v>坂元智成</v>
          </cell>
          <cell r="H78" t="str">
            <v>京セラTC</v>
          </cell>
          <cell r="I78" t="str">
            <v>男</v>
          </cell>
          <cell r="J78">
            <v>1975</v>
          </cell>
          <cell r="K78">
            <v>42</v>
          </cell>
          <cell r="L78" t="str">
            <v>OK</v>
          </cell>
          <cell r="M78" t="str">
            <v>東近江市</v>
          </cell>
        </row>
        <row r="79">
          <cell r="A79" t="str">
            <v>C06</v>
          </cell>
          <cell r="B79" t="str">
            <v>荒浪</v>
          </cell>
          <cell r="C79" t="str">
            <v>順次</v>
          </cell>
          <cell r="D79" t="str">
            <v>京セラ</v>
          </cell>
          <cell r="F79" t="str">
            <v>C06</v>
          </cell>
          <cell r="G79" t="str">
            <v>荒浪順次</v>
          </cell>
          <cell r="H79" t="str">
            <v>京セラTC</v>
          </cell>
          <cell r="I79" t="str">
            <v>男</v>
          </cell>
          <cell r="J79">
            <v>1977</v>
          </cell>
          <cell r="K79">
            <v>40</v>
          </cell>
          <cell r="L79" t="str">
            <v>OK</v>
          </cell>
          <cell r="M79" t="str">
            <v>大津市</v>
          </cell>
        </row>
        <row r="80">
          <cell r="A80" t="str">
            <v>C07</v>
          </cell>
          <cell r="B80" t="str">
            <v>中本</v>
          </cell>
          <cell r="C80" t="str">
            <v>隆司</v>
          </cell>
          <cell r="D80" t="str">
            <v>京セラ</v>
          </cell>
          <cell r="F80" t="str">
            <v>C07</v>
          </cell>
          <cell r="G80" t="str">
            <v>中本隆司</v>
          </cell>
          <cell r="H80" t="str">
            <v>京セラTC</v>
          </cell>
          <cell r="I80" t="str">
            <v>男</v>
          </cell>
          <cell r="J80">
            <v>1968</v>
          </cell>
          <cell r="K80">
            <v>49</v>
          </cell>
          <cell r="L80" t="str">
            <v>OK</v>
          </cell>
          <cell r="M80" t="str">
            <v>東近江市</v>
          </cell>
        </row>
        <row r="81">
          <cell r="A81" t="str">
            <v>C08</v>
          </cell>
          <cell r="B81" t="str">
            <v>鉄川</v>
          </cell>
          <cell r="C81" t="str">
            <v>聡志</v>
          </cell>
          <cell r="D81" t="str">
            <v>京セラ</v>
          </cell>
          <cell r="F81" t="str">
            <v>C08</v>
          </cell>
          <cell r="G81" t="str">
            <v>鉄川聡志</v>
          </cell>
          <cell r="H81" t="str">
            <v>京セラTC</v>
          </cell>
          <cell r="I81" t="str">
            <v>男</v>
          </cell>
          <cell r="J81">
            <v>1986</v>
          </cell>
          <cell r="K81">
            <v>31</v>
          </cell>
          <cell r="L81" t="str">
            <v>OK</v>
          </cell>
          <cell r="M81" t="str">
            <v>近江八幡市</v>
          </cell>
        </row>
        <row r="82">
          <cell r="A82" t="str">
            <v>C09</v>
          </cell>
          <cell r="B82" t="str">
            <v>宮道</v>
          </cell>
          <cell r="C82" t="str">
            <v>祐介</v>
          </cell>
          <cell r="D82" t="str">
            <v>京セラ</v>
          </cell>
          <cell r="F82" t="str">
            <v>C09</v>
          </cell>
          <cell r="G82" t="str">
            <v>宮道祐介</v>
          </cell>
          <cell r="H82" t="str">
            <v>京セラTC</v>
          </cell>
          <cell r="I82" t="str">
            <v>男</v>
          </cell>
          <cell r="J82">
            <v>1983</v>
          </cell>
          <cell r="K82">
            <v>34</v>
          </cell>
          <cell r="L82" t="str">
            <v>OK</v>
          </cell>
          <cell r="M82" t="str">
            <v>彦根市</v>
          </cell>
        </row>
        <row r="83">
          <cell r="A83" t="str">
            <v>C10</v>
          </cell>
          <cell r="B83" t="str">
            <v>本間</v>
          </cell>
          <cell r="C83" t="str">
            <v>靖教</v>
          </cell>
          <cell r="D83" t="str">
            <v>京セラ</v>
          </cell>
          <cell r="F83" t="str">
            <v>C10</v>
          </cell>
          <cell r="G83" t="str">
            <v>本間靖教</v>
          </cell>
          <cell r="H83" t="str">
            <v>京セラTC</v>
          </cell>
          <cell r="I83" t="str">
            <v>男</v>
          </cell>
          <cell r="J83">
            <v>1985</v>
          </cell>
          <cell r="K83">
            <v>32</v>
          </cell>
          <cell r="L83" t="str">
            <v>OK</v>
          </cell>
          <cell r="M83" t="str">
            <v>東近江市</v>
          </cell>
        </row>
        <row r="84">
          <cell r="A84" t="str">
            <v>C11</v>
          </cell>
          <cell r="B84" t="str">
            <v>並河</v>
          </cell>
          <cell r="C84" t="str">
            <v>智加</v>
          </cell>
          <cell r="D84" t="str">
            <v>京セラ</v>
          </cell>
          <cell r="F84" t="str">
            <v>C11</v>
          </cell>
          <cell r="G84" t="str">
            <v>並河智加</v>
          </cell>
          <cell r="H84" t="str">
            <v>京セラTC</v>
          </cell>
          <cell r="I84" t="str">
            <v>女</v>
          </cell>
          <cell r="J84">
            <v>1979</v>
          </cell>
          <cell r="K84">
            <v>38</v>
          </cell>
          <cell r="L84" t="str">
            <v>OK</v>
          </cell>
          <cell r="M84" t="str">
            <v>彦根市</v>
          </cell>
        </row>
        <row r="85">
          <cell r="A85" t="str">
            <v>C12</v>
          </cell>
          <cell r="B85" t="str">
            <v>橘　</v>
          </cell>
          <cell r="C85" t="str">
            <v>崇博</v>
          </cell>
          <cell r="D85" t="str">
            <v>京セラ</v>
          </cell>
          <cell r="F85" t="str">
            <v>C12</v>
          </cell>
          <cell r="G85" t="str">
            <v>橘　崇博</v>
          </cell>
          <cell r="H85" t="str">
            <v>京セラTC</v>
          </cell>
          <cell r="I85" t="str">
            <v>男</v>
          </cell>
          <cell r="J85">
            <v>1980</v>
          </cell>
          <cell r="K85">
            <v>37</v>
          </cell>
          <cell r="L85" t="str">
            <v>OK</v>
          </cell>
          <cell r="M85" t="str">
            <v>東近江市</v>
          </cell>
        </row>
        <row r="86">
          <cell r="A86" t="str">
            <v>C13</v>
          </cell>
          <cell r="B86" t="str">
            <v>岡本</v>
          </cell>
          <cell r="C86" t="str">
            <v>　彰</v>
          </cell>
          <cell r="D86" t="str">
            <v>京セラ</v>
          </cell>
          <cell r="F86" t="str">
            <v>C13</v>
          </cell>
          <cell r="G86" t="str">
            <v>岡本　彰</v>
          </cell>
          <cell r="H86" t="str">
            <v>京セラTC</v>
          </cell>
          <cell r="I86" t="str">
            <v>男</v>
          </cell>
          <cell r="J86">
            <v>1986</v>
          </cell>
          <cell r="K86">
            <v>31</v>
          </cell>
          <cell r="L86" t="str">
            <v>OK</v>
          </cell>
          <cell r="M86" t="str">
            <v>近江八幡市</v>
          </cell>
        </row>
        <row r="87">
          <cell r="A87" t="str">
            <v>C14</v>
          </cell>
          <cell r="B87" t="str">
            <v>辻井</v>
          </cell>
          <cell r="C87" t="str">
            <v>貴大</v>
          </cell>
          <cell r="D87" t="str">
            <v>京セラ</v>
          </cell>
          <cell r="F87" t="str">
            <v>C14</v>
          </cell>
          <cell r="G87" t="str">
            <v>辻井貴大</v>
          </cell>
          <cell r="H87" t="str">
            <v>京セラTC</v>
          </cell>
          <cell r="I87" t="str">
            <v>男</v>
          </cell>
          <cell r="J87">
            <v>1992</v>
          </cell>
          <cell r="K87">
            <v>25</v>
          </cell>
          <cell r="L87" t="str">
            <v>OK</v>
          </cell>
          <cell r="M87" t="str">
            <v>東近江市</v>
          </cell>
        </row>
        <row r="88">
          <cell r="A88" t="str">
            <v>C15</v>
          </cell>
          <cell r="B88" t="str">
            <v>寺岡</v>
          </cell>
          <cell r="C88" t="str">
            <v>淳平</v>
          </cell>
          <cell r="D88" t="str">
            <v>京セラ</v>
          </cell>
          <cell r="F88" t="str">
            <v>C15</v>
          </cell>
          <cell r="G88" t="str">
            <v>寺岡淳平</v>
          </cell>
          <cell r="H88" t="str">
            <v>京セラTC</v>
          </cell>
          <cell r="I88" t="str">
            <v>男</v>
          </cell>
          <cell r="J88">
            <v>1990</v>
          </cell>
          <cell r="K88">
            <v>27</v>
          </cell>
          <cell r="L88" t="str">
            <v>OK</v>
          </cell>
          <cell r="M88" t="str">
            <v>東近江市</v>
          </cell>
        </row>
        <row r="89">
          <cell r="A89" t="str">
            <v>C16</v>
          </cell>
          <cell r="B89" t="str">
            <v>牛尾</v>
          </cell>
          <cell r="C89" t="str">
            <v>紳之介</v>
          </cell>
          <cell r="D89" t="str">
            <v>京セラ</v>
          </cell>
          <cell r="F89" t="str">
            <v>C16</v>
          </cell>
          <cell r="G89" t="str">
            <v>牛尾紳之介</v>
          </cell>
          <cell r="H89" t="str">
            <v>京セラTC</v>
          </cell>
          <cell r="I89" t="str">
            <v>男</v>
          </cell>
          <cell r="J89">
            <v>1984</v>
          </cell>
          <cell r="K89">
            <v>33</v>
          </cell>
          <cell r="L89" t="str">
            <v>OK</v>
          </cell>
          <cell r="M89" t="str">
            <v>東近江市</v>
          </cell>
        </row>
        <row r="90">
          <cell r="A90" t="str">
            <v>C17</v>
          </cell>
          <cell r="B90" t="str">
            <v>神山</v>
          </cell>
          <cell r="C90" t="str">
            <v>孝行</v>
          </cell>
          <cell r="D90" t="str">
            <v>京セラ</v>
          </cell>
          <cell r="F90" t="str">
            <v>C17</v>
          </cell>
          <cell r="G90" t="str">
            <v>神山孝行</v>
          </cell>
          <cell r="H90" t="str">
            <v>京セラTC</v>
          </cell>
          <cell r="I90" t="str">
            <v>男</v>
          </cell>
          <cell r="J90">
            <v>1984</v>
          </cell>
          <cell r="K90">
            <v>33</v>
          </cell>
          <cell r="L90" t="str">
            <v>OK</v>
          </cell>
          <cell r="M90" t="str">
            <v>東近江市</v>
          </cell>
        </row>
        <row r="91">
          <cell r="A91" t="str">
            <v>C18</v>
          </cell>
          <cell r="B91" t="str">
            <v>曽我</v>
          </cell>
          <cell r="C91" t="str">
            <v>卓矢</v>
          </cell>
          <cell r="D91" t="str">
            <v>京セラ</v>
          </cell>
          <cell r="F91" t="str">
            <v>C18</v>
          </cell>
          <cell r="G91" t="str">
            <v>曽我卓矢</v>
          </cell>
          <cell r="H91" t="str">
            <v>京セラTC</v>
          </cell>
          <cell r="I91" t="str">
            <v>男</v>
          </cell>
          <cell r="J91">
            <v>1986</v>
          </cell>
          <cell r="K91">
            <v>31</v>
          </cell>
          <cell r="L91" t="str">
            <v>OK</v>
          </cell>
          <cell r="M91" t="str">
            <v>近江八幡市</v>
          </cell>
        </row>
        <row r="92">
          <cell r="A92" t="str">
            <v>C19</v>
          </cell>
          <cell r="B92" t="str">
            <v>薮内</v>
          </cell>
          <cell r="C92" t="str">
            <v>陸久</v>
          </cell>
          <cell r="D92" t="str">
            <v>京セラ</v>
          </cell>
          <cell r="F92" t="str">
            <v>C19</v>
          </cell>
          <cell r="G92" t="str">
            <v>薮内陸久</v>
          </cell>
          <cell r="H92" t="str">
            <v>京セラTC</v>
          </cell>
          <cell r="I92" t="str">
            <v>男</v>
          </cell>
          <cell r="J92">
            <v>1997</v>
          </cell>
          <cell r="K92">
            <v>20</v>
          </cell>
          <cell r="L92" t="str">
            <v>OK</v>
          </cell>
          <cell r="M92" t="str">
            <v>東近江市</v>
          </cell>
        </row>
        <row r="93">
          <cell r="A93" t="str">
            <v>C20</v>
          </cell>
          <cell r="B93" t="str">
            <v>龍村</v>
          </cell>
          <cell r="C93" t="str">
            <v>信</v>
          </cell>
          <cell r="D93" t="str">
            <v>京セラ</v>
          </cell>
          <cell r="F93" t="str">
            <v>C20</v>
          </cell>
          <cell r="G93" t="str">
            <v>龍村信</v>
          </cell>
          <cell r="H93" t="str">
            <v>京セラTC</v>
          </cell>
          <cell r="I93" t="str">
            <v>男</v>
          </cell>
          <cell r="J93">
            <v>1989</v>
          </cell>
          <cell r="K93">
            <v>28</v>
          </cell>
          <cell r="L93" t="str">
            <v>OK</v>
          </cell>
          <cell r="M93" t="str">
            <v>東近江市</v>
          </cell>
        </row>
        <row r="94">
          <cell r="A94" t="str">
            <v>C21</v>
          </cell>
          <cell r="B94" t="str">
            <v>松島</v>
          </cell>
          <cell r="C94" t="str">
            <v>理和</v>
          </cell>
          <cell r="D94" t="str">
            <v>京セラ</v>
          </cell>
          <cell r="F94" t="str">
            <v>C21</v>
          </cell>
          <cell r="G94" t="str">
            <v>松島理和</v>
          </cell>
          <cell r="H94" t="str">
            <v>京セラTC</v>
          </cell>
          <cell r="I94" t="str">
            <v>男</v>
          </cell>
          <cell r="J94">
            <v>1981</v>
          </cell>
          <cell r="K94">
            <v>36</v>
          </cell>
          <cell r="L94" t="str">
            <v>OK</v>
          </cell>
          <cell r="M94" t="str">
            <v>京都市</v>
          </cell>
        </row>
        <row r="95">
          <cell r="A95" t="str">
            <v>C22</v>
          </cell>
          <cell r="B95" t="str">
            <v>西岡</v>
          </cell>
          <cell r="C95" t="str">
            <v>庸介</v>
          </cell>
          <cell r="D95" t="str">
            <v>京セラ</v>
          </cell>
          <cell r="F95" t="str">
            <v>C22</v>
          </cell>
          <cell r="G95" t="str">
            <v>西岡庸介</v>
          </cell>
          <cell r="H95" t="str">
            <v>京セラTC</v>
          </cell>
          <cell r="I95" t="str">
            <v>男</v>
          </cell>
          <cell r="J95">
            <v>1983</v>
          </cell>
          <cell r="K95">
            <v>34</v>
          </cell>
          <cell r="L95" t="str">
            <v>OK</v>
          </cell>
          <cell r="M95" t="str">
            <v>蒲生郡</v>
          </cell>
        </row>
        <row r="96">
          <cell r="A96" t="str">
            <v>C23</v>
          </cell>
          <cell r="B96" t="str">
            <v>石川</v>
          </cell>
          <cell r="C96" t="str">
            <v>和洋</v>
          </cell>
          <cell r="D96" t="str">
            <v>京セラ</v>
          </cell>
          <cell r="F96" t="str">
            <v>C23</v>
          </cell>
          <cell r="G96" t="str">
            <v>石川和洋</v>
          </cell>
          <cell r="H96" t="str">
            <v>京セラTC</v>
          </cell>
          <cell r="I96" t="str">
            <v>男</v>
          </cell>
          <cell r="J96">
            <v>1979</v>
          </cell>
          <cell r="K96">
            <v>38</v>
          </cell>
          <cell r="L96" t="str">
            <v>OK</v>
          </cell>
          <cell r="M96" t="str">
            <v>蒲生郡</v>
          </cell>
        </row>
        <row r="97">
          <cell r="A97" t="str">
            <v>C24</v>
          </cell>
          <cell r="B97" t="str">
            <v>兼古</v>
          </cell>
          <cell r="C97" t="str">
            <v>翔太</v>
          </cell>
          <cell r="D97" t="str">
            <v>京セラ</v>
          </cell>
          <cell r="F97" t="str">
            <v>C24</v>
          </cell>
          <cell r="G97" t="str">
            <v>兼古翔太</v>
          </cell>
          <cell r="H97" t="str">
            <v>京セラTC</v>
          </cell>
          <cell r="I97" t="str">
            <v>男</v>
          </cell>
          <cell r="J97">
            <v>1989</v>
          </cell>
          <cell r="K97">
            <v>28</v>
          </cell>
          <cell r="L97" t="str">
            <v>OK</v>
          </cell>
          <cell r="M97" t="str">
            <v>蒲生郡</v>
          </cell>
        </row>
        <row r="98">
          <cell r="A98" t="str">
            <v>C25</v>
          </cell>
          <cell r="B98" t="str">
            <v>井澤　</v>
          </cell>
          <cell r="C98" t="str">
            <v>匡志</v>
          </cell>
          <cell r="D98" t="str">
            <v>京セラ</v>
          </cell>
          <cell r="F98" t="str">
            <v>C57</v>
          </cell>
          <cell r="G98" t="str">
            <v>井澤　匡志</v>
          </cell>
          <cell r="H98" t="str">
            <v>京セラTC</v>
          </cell>
          <cell r="I98" t="str">
            <v>男</v>
          </cell>
          <cell r="J98">
            <v>1967</v>
          </cell>
          <cell r="K98">
            <v>50</v>
          </cell>
          <cell r="L98" t="str">
            <v>OK</v>
          </cell>
          <cell r="M98" t="str">
            <v>野洲市</v>
          </cell>
        </row>
        <row r="99">
          <cell r="A99" t="str">
            <v>C26</v>
          </cell>
          <cell r="B99" t="str">
            <v>奥田</v>
          </cell>
          <cell r="C99" t="str">
            <v>康博</v>
          </cell>
          <cell r="D99" t="str">
            <v>京セラ</v>
          </cell>
          <cell r="F99" t="str">
            <v>C26</v>
          </cell>
          <cell r="G99" t="str">
            <v>奥田康博</v>
          </cell>
          <cell r="H99" t="str">
            <v>京セラTC</v>
          </cell>
          <cell r="I99" t="str">
            <v>男</v>
          </cell>
          <cell r="J99">
            <v>1966</v>
          </cell>
          <cell r="K99">
            <v>51</v>
          </cell>
          <cell r="L99" t="str">
            <v>OK</v>
          </cell>
          <cell r="M99" t="str">
            <v>東近江市</v>
          </cell>
        </row>
        <row r="100">
          <cell r="A100" t="str">
            <v>C27</v>
          </cell>
          <cell r="B100" t="str">
            <v>山崎</v>
          </cell>
          <cell r="C100" t="str">
            <v>茂智</v>
          </cell>
          <cell r="D100" t="str">
            <v>京セラ</v>
          </cell>
          <cell r="F100" t="str">
            <v>C27</v>
          </cell>
          <cell r="G100" t="str">
            <v>山崎茂智</v>
          </cell>
          <cell r="H100" t="str">
            <v>京セラTC</v>
          </cell>
          <cell r="I100" t="str">
            <v>男</v>
          </cell>
          <cell r="J100">
            <v>1963</v>
          </cell>
          <cell r="K100">
            <v>54</v>
          </cell>
          <cell r="L100" t="str">
            <v>OK</v>
          </cell>
          <cell r="M100" t="str">
            <v>湖南市</v>
          </cell>
        </row>
        <row r="101">
          <cell r="A101" t="str">
            <v>C28</v>
          </cell>
          <cell r="B101" t="str">
            <v>秋山</v>
          </cell>
          <cell r="C101" t="str">
            <v>太助</v>
          </cell>
          <cell r="D101" t="str">
            <v>京セラ</v>
          </cell>
          <cell r="F101" t="str">
            <v>C28</v>
          </cell>
          <cell r="G101" t="str">
            <v>秋山太助</v>
          </cell>
          <cell r="H101" t="str">
            <v>京セラTC</v>
          </cell>
          <cell r="I101" t="str">
            <v>男</v>
          </cell>
          <cell r="J101">
            <v>1975</v>
          </cell>
          <cell r="K101">
            <v>42</v>
          </cell>
          <cell r="L101" t="str">
            <v>OK</v>
          </cell>
          <cell r="M101" t="str">
            <v>東近江市</v>
          </cell>
        </row>
        <row r="102">
          <cell r="A102" t="str">
            <v>C29</v>
          </cell>
          <cell r="B102" t="str">
            <v>廣瀬</v>
          </cell>
          <cell r="C102" t="str">
            <v>智也</v>
          </cell>
          <cell r="D102" t="str">
            <v>京セラ</v>
          </cell>
          <cell r="F102" t="str">
            <v>C29</v>
          </cell>
          <cell r="G102" t="str">
            <v>廣瀬智也</v>
          </cell>
          <cell r="H102" t="str">
            <v>京セラTC</v>
          </cell>
          <cell r="I102" t="str">
            <v>男</v>
          </cell>
          <cell r="J102">
            <v>1977</v>
          </cell>
          <cell r="K102">
            <v>40</v>
          </cell>
          <cell r="L102" t="str">
            <v>OK</v>
          </cell>
          <cell r="M102" t="str">
            <v>東近江市</v>
          </cell>
        </row>
        <row r="103">
          <cell r="A103" t="str">
            <v>C30</v>
          </cell>
          <cell r="B103" t="str">
            <v>玉川</v>
          </cell>
          <cell r="C103" t="str">
            <v>敬三</v>
          </cell>
          <cell r="D103" t="str">
            <v>京セラ</v>
          </cell>
          <cell r="F103" t="str">
            <v>C30</v>
          </cell>
          <cell r="G103" t="str">
            <v>玉川敬三</v>
          </cell>
          <cell r="H103" t="str">
            <v>京セラTC</v>
          </cell>
          <cell r="I103" t="str">
            <v>男</v>
          </cell>
          <cell r="J103">
            <v>1969</v>
          </cell>
          <cell r="K103">
            <v>48</v>
          </cell>
          <cell r="L103" t="str">
            <v>OK</v>
          </cell>
          <cell r="M103" t="str">
            <v>東近江市</v>
          </cell>
        </row>
        <row r="104">
          <cell r="A104" t="str">
            <v>C31</v>
          </cell>
          <cell r="B104" t="str">
            <v>太田</v>
          </cell>
          <cell r="C104" t="str">
            <v>圭亮</v>
          </cell>
          <cell r="D104" t="str">
            <v>京セラ</v>
          </cell>
          <cell r="F104" t="str">
            <v>C31</v>
          </cell>
          <cell r="G104" t="str">
            <v>太田圭亮</v>
          </cell>
          <cell r="H104" t="str">
            <v>京セラTC</v>
          </cell>
          <cell r="I104" t="str">
            <v>男</v>
          </cell>
          <cell r="J104">
            <v>1981</v>
          </cell>
          <cell r="K104">
            <v>36</v>
          </cell>
          <cell r="L104" t="str">
            <v>OK</v>
          </cell>
          <cell r="M104" t="str">
            <v>近江八幡市</v>
          </cell>
        </row>
        <row r="105">
          <cell r="A105" t="str">
            <v>C32</v>
          </cell>
          <cell r="B105" t="str">
            <v>馬場</v>
          </cell>
          <cell r="C105" t="str">
            <v>英年</v>
          </cell>
          <cell r="D105" t="str">
            <v>京セラ</v>
          </cell>
          <cell r="F105" t="str">
            <v>C32</v>
          </cell>
          <cell r="G105" t="str">
            <v>馬場英年</v>
          </cell>
          <cell r="H105" t="str">
            <v>京セラTC</v>
          </cell>
          <cell r="I105" t="str">
            <v>男</v>
          </cell>
          <cell r="J105">
            <v>1980</v>
          </cell>
          <cell r="K105">
            <v>37</v>
          </cell>
          <cell r="L105" t="str">
            <v>OK</v>
          </cell>
          <cell r="M105" t="str">
            <v>東近江市</v>
          </cell>
        </row>
        <row r="106">
          <cell r="A106" t="str">
            <v>C33</v>
          </cell>
          <cell r="B106" t="str">
            <v>石田</v>
          </cell>
          <cell r="C106" t="str">
            <v>文彦</v>
          </cell>
          <cell r="D106" t="str">
            <v>京セラ</v>
          </cell>
          <cell r="F106" t="str">
            <v>C55</v>
          </cell>
          <cell r="G106" t="str">
            <v>石田文彦</v>
          </cell>
          <cell r="H106" t="str">
            <v>京セラTC</v>
          </cell>
          <cell r="I106" t="str">
            <v>男</v>
          </cell>
          <cell r="J106">
            <v>1993</v>
          </cell>
          <cell r="K106">
            <v>24</v>
          </cell>
          <cell r="L106" t="str">
            <v>OK</v>
          </cell>
          <cell r="M106" t="str">
            <v>東近江市</v>
          </cell>
        </row>
        <row r="107">
          <cell r="A107" t="str">
            <v>C34</v>
          </cell>
          <cell r="B107" t="str">
            <v>田中</v>
          </cell>
          <cell r="C107" t="str">
            <v>正行</v>
          </cell>
          <cell r="D107" t="str">
            <v>京セラ</v>
          </cell>
          <cell r="F107" t="str">
            <v>C34</v>
          </cell>
          <cell r="G107" t="str">
            <v>田中正行</v>
          </cell>
          <cell r="H107" t="str">
            <v>京セラTC</v>
          </cell>
          <cell r="I107" t="str">
            <v>男</v>
          </cell>
          <cell r="J107">
            <v>1980</v>
          </cell>
          <cell r="K107">
            <v>37</v>
          </cell>
          <cell r="L107" t="str">
            <v>OK</v>
          </cell>
          <cell r="M107" t="str">
            <v>近江八幡市</v>
          </cell>
        </row>
        <row r="108">
          <cell r="A108" t="str">
            <v>C35</v>
          </cell>
          <cell r="B108" t="str">
            <v>一色</v>
          </cell>
          <cell r="C108" t="str">
            <v>翼</v>
          </cell>
          <cell r="D108" t="str">
            <v>京セラ</v>
          </cell>
          <cell r="F108" t="str">
            <v>C35</v>
          </cell>
          <cell r="G108" t="str">
            <v>一色翼</v>
          </cell>
          <cell r="H108" t="str">
            <v>京セラTC</v>
          </cell>
          <cell r="I108" t="str">
            <v>男</v>
          </cell>
          <cell r="J108">
            <v>1984</v>
          </cell>
          <cell r="K108">
            <v>33</v>
          </cell>
          <cell r="L108" t="str">
            <v>OK</v>
          </cell>
          <cell r="M108" t="str">
            <v>東近江市</v>
          </cell>
        </row>
        <row r="109">
          <cell r="A109" t="str">
            <v>C36</v>
          </cell>
          <cell r="B109" t="str">
            <v>菊井</v>
          </cell>
          <cell r="C109" t="str">
            <v>鈴夏</v>
          </cell>
          <cell r="D109" t="str">
            <v>京セラ</v>
          </cell>
          <cell r="F109" t="str">
            <v>C36</v>
          </cell>
          <cell r="G109" t="str">
            <v>菊井鈴夏</v>
          </cell>
          <cell r="H109" t="str">
            <v>京セラTC</v>
          </cell>
          <cell r="I109" t="str">
            <v>女</v>
          </cell>
          <cell r="J109">
            <v>1997</v>
          </cell>
          <cell r="K109">
            <v>20</v>
          </cell>
          <cell r="L109" t="str">
            <v>OK</v>
          </cell>
          <cell r="M109" t="str">
            <v>大津市</v>
          </cell>
        </row>
        <row r="110">
          <cell r="A110" t="str">
            <v>C37</v>
          </cell>
          <cell r="B110" t="str">
            <v>山本</v>
          </cell>
          <cell r="C110" t="str">
            <v>和樹</v>
          </cell>
          <cell r="D110" t="str">
            <v>京セラ</v>
          </cell>
          <cell r="F110" t="str">
            <v>C37</v>
          </cell>
          <cell r="G110" t="str">
            <v>山本和樹</v>
          </cell>
          <cell r="H110" t="str">
            <v>京セラTC</v>
          </cell>
          <cell r="I110" t="str">
            <v>男</v>
          </cell>
          <cell r="J110">
            <v>1997</v>
          </cell>
          <cell r="K110">
            <v>20</v>
          </cell>
          <cell r="L110" t="str">
            <v>OK</v>
          </cell>
          <cell r="M110" t="str">
            <v>大津市</v>
          </cell>
        </row>
        <row r="111">
          <cell r="A111" t="str">
            <v>C38</v>
          </cell>
          <cell r="B111" t="str">
            <v>島山</v>
          </cell>
          <cell r="C111" t="str">
            <v>莉旺</v>
          </cell>
          <cell r="D111" t="str">
            <v>京セラ</v>
          </cell>
          <cell r="F111" t="str">
            <v>C38</v>
          </cell>
          <cell r="G111" t="str">
            <v>島山莉旺</v>
          </cell>
          <cell r="H111" t="str">
            <v>京セラTC</v>
          </cell>
          <cell r="I111" t="str">
            <v>男</v>
          </cell>
          <cell r="J111">
            <v>1995</v>
          </cell>
          <cell r="K111">
            <v>22</v>
          </cell>
          <cell r="L111" t="str">
            <v>OK</v>
          </cell>
          <cell r="M111" t="str">
            <v>野洲市</v>
          </cell>
        </row>
        <row r="112">
          <cell r="A112" t="str">
            <v>C39</v>
          </cell>
          <cell r="B112" t="str">
            <v>浅田</v>
          </cell>
          <cell r="C112" t="str">
            <v>光</v>
          </cell>
          <cell r="D112" t="str">
            <v>京セラ</v>
          </cell>
          <cell r="F112" t="str">
            <v>C39</v>
          </cell>
          <cell r="G112" t="str">
            <v>浅田光</v>
          </cell>
          <cell r="H112" t="str">
            <v>京セラTC</v>
          </cell>
          <cell r="I112" t="str">
            <v>男</v>
          </cell>
          <cell r="J112">
            <v>1985</v>
          </cell>
          <cell r="K112">
            <v>32</v>
          </cell>
          <cell r="L112" t="str">
            <v>OK</v>
          </cell>
          <cell r="M112" t="str">
            <v>東近江市</v>
          </cell>
        </row>
        <row r="113">
          <cell r="A113" t="str">
            <v>C40</v>
          </cell>
          <cell r="B113" t="str">
            <v>桜井</v>
          </cell>
          <cell r="C113" t="str">
            <v>貴哉</v>
          </cell>
          <cell r="D113" t="str">
            <v>京セラ</v>
          </cell>
          <cell r="F113" t="str">
            <v>C40</v>
          </cell>
          <cell r="G113" t="str">
            <v>桜井貴哉</v>
          </cell>
          <cell r="H113" t="str">
            <v>京セラTC</v>
          </cell>
          <cell r="I113" t="str">
            <v>男</v>
          </cell>
          <cell r="J113">
            <v>1994</v>
          </cell>
          <cell r="K113">
            <v>23</v>
          </cell>
          <cell r="L113" t="str">
            <v>OK</v>
          </cell>
          <cell r="M113" t="str">
            <v>東近江市</v>
          </cell>
        </row>
        <row r="114">
          <cell r="A114" t="str">
            <v>C41</v>
          </cell>
          <cell r="B114" t="str">
            <v>湯本</v>
          </cell>
          <cell r="C114" t="str">
            <v>芳明</v>
          </cell>
          <cell r="D114" t="str">
            <v>京セラ</v>
          </cell>
          <cell r="F114" t="str">
            <v>C41</v>
          </cell>
          <cell r="G114" t="str">
            <v>湯本芳明</v>
          </cell>
          <cell r="H114" t="str">
            <v>京セラTC</v>
          </cell>
          <cell r="I114" t="str">
            <v>男</v>
          </cell>
          <cell r="J114">
            <v>1952</v>
          </cell>
          <cell r="K114">
            <v>65</v>
          </cell>
          <cell r="L114" t="str">
            <v>OK</v>
          </cell>
          <cell r="M114" t="str">
            <v>近江八幡市</v>
          </cell>
        </row>
        <row r="115">
          <cell r="A115" t="str">
            <v>C42</v>
          </cell>
          <cell r="B115" t="str">
            <v>高橋</v>
          </cell>
          <cell r="C115" t="str">
            <v>雄祐</v>
          </cell>
          <cell r="D115" t="str">
            <v>京セラ</v>
          </cell>
          <cell r="F115" t="str">
            <v>C42</v>
          </cell>
          <cell r="G115" t="str">
            <v>高橋雄祐</v>
          </cell>
          <cell r="H115" t="str">
            <v>京セラTC</v>
          </cell>
          <cell r="I115" t="str">
            <v>男</v>
          </cell>
          <cell r="J115">
            <v>1985</v>
          </cell>
          <cell r="K115">
            <v>32</v>
          </cell>
          <cell r="L115" t="str">
            <v>OK</v>
          </cell>
          <cell r="M115" t="str">
            <v>野洲市</v>
          </cell>
        </row>
        <row r="116">
          <cell r="A116" t="str">
            <v>C43</v>
          </cell>
          <cell r="B116" t="str">
            <v>吉本</v>
          </cell>
          <cell r="C116" t="str">
            <v>泰二</v>
          </cell>
          <cell r="D116" t="str">
            <v>京セラ</v>
          </cell>
          <cell r="F116" t="str">
            <v>C43</v>
          </cell>
          <cell r="G116" t="str">
            <v>吉本泰二</v>
          </cell>
          <cell r="H116" t="str">
            <v>京セラTC</v>
          </cell>
          <cell r="I116" t="str">
            <v>男</v>
          </cell>
          <cell r="J116">
            <v>1976</v>
          </cell>
          <cell r="K116">
            <v>41</v>
          </cell>
          <cell r="L116" t="str">
            <v>OK</v>
          </cell>
          <cell r="M116" t="str">
            <v>東近江市</v>
          </cell>
        </row>
        <row r="117">
          <cell r="A117" t="str">
            <v>C44</v>
          </cell>
          <cell r="B117" t="str">
            <v>村尾</v>
          </cell>
          <cell r="C117" t="str">
            <v>彰了</v>
          </cell>
          <cell r="D117" t="str">
            <v>京セラ</v>
          </cell>
          <cell r="F117" t="str">
            <v>C44</v>
          </cell>
          <cell r="G117" t="str">
            <v>村尾彰了</v>
          </cell>
          <cell r="H117" t="str">
            <v>京セラTC</v>
          </cell>
          <cell r="I117" t="str">
            <v>男</v>
          </cell>
          <cell r="J117">
            <v>1982</v>
          </cell>
          <cell r="K117">
            <v>35</v>
          </cell>
          <cell r="L117" t="str">
            <v>OK</v>
          </cell>
          <cell r="M117" t="str">
            <v>守山市</v>
          </cell>
        </row>
        <row r="118">
          <cell r="A118" t="str">
            <v>C45</v>
          </cell>
          <cell r="B118" t="str">
            <v>澤田</v>
          </cell>
          <cell r="C118" t="str">
            <v>啓一</v>
          </cell>
          <cell r="D118" t="str">
            <v>京セラ</v>
          </cell>
          <cell r="F118" t="str">
            <v>C45</v>
          </cell>
          <cell r="G118" t="str">
            <v>澤田啓一</v>
          </cell>
          <cell r="H118" t="str">
            <v>京セラTC</v>
          </cell>
          <cell r="I118" t="str">
            <v>男</v>
          </cell>
          <cell r="J118">
            <v>1970</v>
          </cell>
          <cell r="K118">
            <v>47</v>
          </cell>
          <cell r="L118" t="str">
            <v>OK</v>
          </cell>
          <cell r="M118" t="str">
            <v>野洲市</v>
          </cell>
        </row>
        <row r="119">
          <cell r="A119" t="str">
            <v>C46</v>
          </cell>
          <cell r="B119" t="str">
            <v>浅田</v>
          </cell>
          <cell r="C119" t="str">
            <v>亜祐子</v>
          </cell>
          <cell r="D119" t="str">
            <v>京セラ</v>
          </cell>
          <cell r="F119" t="str">
            <v>C46</v>
          </cell>
          <cell r="G119" t="str">
            <v>浅田亜祐子</v>
          </cell>
          <cell r="H119" t="str">
            <v>京セラTC</v>
          </cell>
          <cell r="I119" t="str">
            <v>女</v>
          </cell>
          <cell r="J119">
            <v>1984</v>
          </cell>
          <cell r="K119">
            <v>33</v>
          </cell>
          <cell r="L119" t="str">
            <v>OK</v>
          </cell>
          <cell r="M119" t="str">
            <v>大津市</v>
          </cell>
        </row>
        <row r="120">
          <cell r="A120" t="str">
            <v>C47</v>
          </cell>
          <cell r="B120" t="str">
            <v>赤木</v>
          </cell>
          <cell r="C120" t="str">
            <v>拓</v>
          </cell>
          <cell r="D120" t="str">
            <v>京セラ</v>
          </cell>
          <cell r="F120" t="str">
            <v>C47</v>
          </cell>
          <cell r="G120" t="str">
            <v>赤木拓</v>
          </cell>
          <cell r="H120" t="str">
            <v>京セラTC</v>
          </cell>
          <cell r="I120" t="str">
            <v>男</v>
          </cell>
          <cell r="J120">
            <v>1980</v>
          </cell>
          <cell r="K120">
            <v>37</v>
          </cell>
          <cell r="L120" t="str">
            <v>OK</v>
          </cell>
          <cell r="M120" t="str">
            <v>近江八幡市</v>
          </cell>
        </row>
        <row r="121">
          <cell r="A121" t="str">
            <v>C48</v>
          </cell>
          <cell r="B121" t="str">
            <v>住谷</v>
          </cell>
          <cell r="C121" t="str">
            <v>岳司</v>
          </cell>
          <cell r="D121" t="str">
            <v>京セラ</v>
          </cell>
          <cell r="F121" t="str">
            <v>C48</v>
          </cell>
          <cell r="G121" t="str">
            <v>住谷岳司</v>
          </cell>
          <cell r="H121" t="str">
            <v>京セラTC</v>
          </cell>
          <cell r="I121" t="str">
            <v>男</v>
          </cell>
          <cell r="J121">
            <v>1967</v>
          </cell>
          <cell r="K121">
            <v>50</v>
          </cell>
          <cell r="L121" t="str">
            <v>OK</v>
          </cell>
          <cell r="M121" t="str">
            <v>日野市</v>
          </cell>
        </row>
        <row r="122">
          <cell r="A122" t="str">
            <v>C49</v>
          </cell>
          <cell r="B122" t="str">
            <v>永田</v>
          </cell>
          <cell r="C122" t="str">
            <v>寛教</v>
          </cell>
          <cell r="D122" t="str">
            <v>京セラ</v>
          </cell>
          <cell r="F122" t="str">
            <v>C49</v>
          </cell>
          <cell r="G122" t="str">
            <v>永田寛教</v>
          </cell>
          <cell r="H122" t="str">
            <v>京セラTC</v>
          </cell>
          <cell r="I122" t="str">
            <v>男</v>
          </cell>
          <cell r="J122">
            <v>1981</v>
          </cell>
          <cell r="K122">
            <v>36</v>
          </cell>
          <cell r="L122" t="str">
            <v>OK</v>
          </cell>
          <cell r="M122" t="str">
            <v>野洲市</v>
          </cell>
        </row>
        <row r="123">
          <cell r="A123" t="str">
            <v>C50</v>
          </cell>
          <cell r="B123" t="str">
            <v>柴田</v>
          </cell>
          <cell r="C123" t="str">
            <v>雅寛</v>
          </cell>
          <cell r="D123" t="str">
            <v>京セラ</v>
          </cell>
          <cell r="F123" t="str">
            <v>C50</v>
          </cell>
          <cell r="G123" t="str">
            <v>柴田雅寛</v>
          </cell>
          <cell r="H123" t="str">
            <v>京セラTC</v>
          </cell>
          <cell r="I123" t="str">
            <v>男</v>
          </cell>
          <cell r="J123">
            <v>1982</v>
          </cell>
          <cell r="K123">
            <v>35</v>
          </cell>
          <cell r="L123" t="str">
            <v>OK</v>
          </cell>
          <cell r="M123" t="str">
            <v>名古屋市</v>
          </cell>
        </row>
        <row r="124">
          <cell r="A124" t="str">
            <v>C51</v>
          </cell>
          <cell r="B124" t="str">
            <v>大鳥</v>
          </cell>
          <cell r="C124" t="str">
            <v>有希子</v>
          </cell>
          <cell r="D124" t="str">
            <v>京セラ</v>
          </cell>
          <cell r="F124" t="str">
            <v>C51</v>
          </cell>
          <cell r="G124" t="str">
            <v>大鳥有希子</v>
          </cell>
          <cell r="H124" t="str">
            <v>京セラTC</v>
          </cell>
          <cell r="I124" t="str">
            <v>女</v>
          </cell>
          <cell r="J124">
            <v>1988</v>
          </cell>
          <cell r="K124">
            <v>29</v>
          </cell>
          <cell r="L124" t="str">
            <v>OK</v>
          </cell>
          <cell r="M124" t="str">
            <v>香芝市</v>
          </cell>
        </row>
        <row r="125">
          <cell r="A125" t="str">
            <v>C52</v>
          </cell>
          <cell r="B125" t="str">
            <v>菊池</v>
          </cell>
          <cell r="C125" t="str">
            <v>健太郎</v>
          </cell>
          <cell r="D125" t="str">
            <v>京セラ</v>
          </cell>
          <cell r="F125" t="str">
            <v>C52</v>
          </cell>
          <cell r="G125" t="str">
            <v>菊池健太郎</v>
          </cell>
          <cell r="H125" t="str">
            <v>京セラTC</v>
          </cell>
          <cell r="I125" t="str">
            <v>男</v>
          </cell>
          <cell r="J125">
            <v>1990</v>
          </cell>
          <cell r="K125">
            <v>27</v>
          </cell>
          <cell r="L125" t="str">
            <v>OK</v>
          </cell>
          <cell r="M125" t="str">
            <v>宇治市</v>
          </cell>
        </row>
        <row r="126">
          <cell r="A126" t="str">
            <v>C53</v>
          </cell>
          <cell r="B126" t="str">
            <v>村西</v>
          </cell>
          <cell r="C126" t="str">
            <v>徹</v>
          </cell>
          <cell r="D126" t="str">
            <v>京セラ</v>
          </cell>
          <cell r="F126" t="str">
            <v>C53</v>
          </cell>
          <cell r="G126" t="str">
            <v>村西徹</v>
          </cell>
          <cell r="H126" t="str">
            <v>京セラTC</v>
          </cell>
          <cell r="I126" t="str">
            <v>男</v>
          </cell>
          <cell r="J126">
            <v>1988</v>
          </cell>
          <cell r="K126">
            <v>29</v>
          </cell>
          <cell r="L126" t="str">
            <v>OK</v>
          </cell>
          <cell r="M126" t="str">
            <v>守山市</v>
          </cell>
        </row>
        <row r="127">
          <cell r="A127" t="str">
            <v>C54</v>
          </cell>
          <cell r="B127" t="str">
            <v>松本</v>
          </cell>
          <cell r="C127" t="str">
            <v>太一</v>
          </cell>
          <cell r="D127" t="str">
            <v>京セラ</v>
          </cell>
          <cell r="F127" t="str">
            <v>C54</v>
          </cell>
          <cell r="G127" t="str">
            <v>松本太一</v>
          </cell>
          <cell r="H127" t="str">
            <v>京セラTC</v>
          </cell>
          <cell r="I127" t="str">
            <v>男</v>
          </cell>
          <cell r="J127">
            <v>1993</v>
          </cell>
          <cell r="K127">
            <v>24</v>
          </cell>
          <cell r="L127" t="str">
            <v>OK</v>
          </cell>
          <cell r="M127" t="str">
            <v>宇治市</v>
          </cell>
        </row>
        <row r="128">
          <cell r="A128" t="str">
            <v>C55</v>
          </cell>
          <cell r="B128" t="str">
            <v>竹村</v>
          </cell>
          <cell r="C128" t="str">
            <v>仁志</v>
          </cell>
          <cell r="D128" t="str">
            <v>京セラ</v>
          </cell>
          <cell r="F128" t="str">
            <v>C55</v>
          </cell>
          <cell r="G128" t="str">
            <v>竹村仁志</v>
          </cell>
          <cell r="H128" t="str">
            <v>京セラTC</v>
          </cell>
          <cell r="I128" t="str">
            <v>男</v>
          </cell>
          <cell r="J128">
            <v>1962</v>
          </cell>
          <cell r="K128">
            <v>55</v>
          </cell>
          <cell r="L128" t="str">
            <v>OK</v>
          </cell>
          <cell r="M128" t="str">
            <v>霧島市</v>
          </cell>
        </row>
        <row r="129">
          <cell r="L129" t="str">
            <v/>
          </cell>
        </row>
        <row r="130">
          <cell r="L130" t="str">
            <v/>
          </cell>
        </row>
        <row r="131">
          <cell r="L131" t="str">
            <v/>
          </cell>
        </row>
        <row r="132">
          <cell r="B132" t="str">
            <v>D</v>
          </cell>
          <cell r="C132" t="str">
            <v>E</v>
          </cell>
          <cell r="L132" t="str">
            <v/>
          </cell>
        </row>
        <row r="133">
          <cell r="L133" t="str">
            <v/>
          </cell>
        </row>
        <row r="134">
          <cell r="L134" t="str">
            <v/>
          </cell>
        </row>
        <row r="135">
          <cell r="L135" t="str">
            <v/>
          </cell>
        </row>
        <row r="136">
          <cell r="L136" t="str">
            <v/>
          </cell>
        </row>
        <row r="137">
          <cell r="L137" t="str">
            <v/>
          </cell>
        </row>
        <row r="138">
          <cell r="B138" t="str">
            <v>吉岡　京子</v>
          </cell>
          <cell r="D138" t="str">
            <v>vwkt57422@nike.eonet.ne.jp</v>
          </cell>
          <cell r="K138" t="str">
            <v/>
          </cell>
        </row>
        <row r="139">
          <cell r="K139" t="str">
            <v/>
          </cell>
        </row>
        <row r="140">
          <cell r="E140">
            <v>0</v>
          </cell>
          <cell r="F140" t="str">
            <v>東近江市民</v>
          </cell>
          <cell r="G140" t="str">
            <v>東近江市民率</v>
          </cell>
        </row>
        <row r="141">
          <cell r="F141">
            <v>4</v>
          </cell>
          <cell r="G141">
            <v>0.13333333333333333</v>
          </cell>
        </row>
        <row r="142">
          <cell r="D142" t="str">
            <v>略称</v>
          </cell>
          <cell r="H142" t="str">
            <v>正式名称</v>
          </cell>
          <cell r="L142" t="str">
            <v/>
          </cell>
        </row>
        <row r="143">
          <cell r="A143" t="str">
            <v>F01</v>
          </cell>
          <cell r="B143" t="str">
            <v>水本</v>
          </cell>
          <cell r="C143" t="str">
            <v>佑人</v>
          </cell>
          <cell r="D143" t="str">
            <v>フレンズ</v>
          </cell>
          <cell r="F143" t="str">
            <v>F01</v>
          </cell>
          <cell r="G143" t="str">
            <v>水本佑人</v>
          </cell>
          <cell r="H143" t="str">
            <v>フレンズ</v>
          </cell>
          <cell r="I143" t="str">
            <v>男</v>
          </cell>
          <cell r="J143">
            <v>1998</v>
          </cell>
          <cell r="K143">
            <v>19</v>
          </cell>
          <cell r="L143" t="str">
            <v>OK</v>
          </cell>
          <cell r="M143" t="str">
            <v>彦根市</v>
          </cell>
        </row>
        <row r="144">
          <cell r="A144" t="str">
            <v>F02</v>
          </cell>
          <cell r="B144" t="str">
            <v>大島</v>
          </cell>
          <cell r="C144" t="str">
            <v>巧也</v>
          </cell>
          <cell r="D144" t="str">
            <v>フレンズ</v>
          </cell>
          <cell r="F144" t="str">
            <v>F02</v>
          </cell>
          <cell r="G144" t="str">
            <v>大島巧也</v>
          </cell>
          <cell r="H144" t="str">
            <v>フレンズ</v>
          </cell>
          <cell r="I144" t="str">
            <v>男</v>
          </cell>
          <cell r="J144">
            <v>1989</v>
          </cell>
          <cell r="K144">
            <v>28</v>
          </cell>
          <cell r="L144" t="str">
            <v>OK</v>
          </cell>
          <cell r="M144" t="str">
            <v>野洲市</v>
          </cell>
        </row>
        <row r="145">
          <cell r="A145" t="str">
            <v>F03</v>
          </cell>
          <cell r="B145" t="str">
            <v>津田</v>
          </cell>
          <cell r="C145" t="str">
            <v>原樹</v>
          </cell>
          <cell r="D145" t="str">
            <v>フレンズ</v>
          </cell>
          <cell r="F145" t="str">
            <v>F03</v>
          </cell>
          <cell r="G145" t="str">
            <v>津田原樹</v>
          </cell>
          <cell r="H145" t="str">
            <v>フレンズ</v>
          </cell>
          <cell r="I145" t="str">
            <v>男</v>
          </cell>
          <cell r="J145">
            <v>1954</v>
          </cell>
          <cell r="K145">
            <v>63</v>
          </cell>
          <cell r="L145" t="str">
            <v>OK</v>
          </cell>
          <cell r="M145" t="str">
            <v>近江八幡市</v>
          </cell>
        </row>
        <row r="146">
          <cell r="A146" t="str">
            <v>F04</v>
          </cell>
          <cell r="B146" t="str">
            <v>土肥</v>
          </cell>
          <cell r="C146" t="str">
            <v>将博</v>
          </cell>
          <cell r="D146" t="str">
            <v>フレンズ</v>
          </cell>
          <cell r="F146" t="str">
            <v>F04</v>
          </cell>
          <cell r="G146" t="str">
            <v>土肥将博</v>
          </cell>
          <cell r="H146" t="str">
            <v>フレンズ</v>
          </cell>
          <cell r="I146" t="str">
            <v>男</v>
          </cell>
          <cell r="J146">
            <v>1964</v>
          </cell>
          <cell r="K146">
            <v>53</v>
          </cell>
          <cell r="L146" t="str">
            <v>OK</v>
          </cell>
          <cell r="M146" t="str">
            <v>近江八幡市</v>
          </cell>
        </row>
        <row r="147">
          <cell r="A147" t="str">
            <v>F05</v>
          </cell>
          <cell r="B147" t="str">
            <v>奥内</v>
          </cell>
          <cell r="C147" t="str">
            <v>栄治</v>
          </cell>
          <cell r="D147" t="str">
            <v>フレンズ</v>
          </cell>
          <cell r="F147" t="str">
            <v>F05</v>
          </cell>
          <cell r="G147" t="str">
            <v>奥内栄治</v>
          </cell>
          <cell r="H147" t="str">
            <v>フレンズ</v>
          </cell>
          <cell r="I147" t="str">
            <v>男</v>
          </cell>
          <cell r="J147">
            <v>1969</v>
          </cell>
          <cell r="K147">
            <v>48</v>
          </cell>
          <cell r="L147" t="str">
            <v>OK</v>
          </cell>
          <cell r="M147" t="str">
            <v>近江八幡市</v>
          </cell>
        </row>
        <row r="148">
          <cell r="A148" t="str">
            <v>F06</v>
          </cell>
          <cell r="B148" t="str">
            <v>油利</v>
          </cell>
          <cell r="C148" t="str">
            <v> 享</v>
          </cell>
          <cell r="D148" t="str">
            <v>フレンズ</v>
          </cell>
          <cell r="F148" t="str">
            <v>F06</v>
          </cell>
          <cell r="G148" t="str">
            <v>油利 享</v>
          </cell>
          <cell r="H148" t="str">
            <v>フレンズ</v>
          </cell>
          <cell r="I148" t="str">
            <v>男</v>
          </cell>
          <cell r="J148">
            <v>1955</v>
          </cell>
          <cell r="K148">
            <v>62</v>
          </cell>
          <cell r="L148" t="str">
            <v>OK</v>
          </cell>
          <cell r="M148" t="str">
            <v>東近江市</v>
          </cell>
        </row>
        <row r="149">
          <cell r="A149" t="str">
            <v>F07</v>
          </cell>
          <cell r="B149" t="str">
            <v>鈴木</v>
          </cell>
          <cell r="C149" t="str">
            <v>英夫</v>
          </cell>
          <cell r="D149" t="str">
            <v>フレンズ</v>
          </cell>
          <cell r="F149" t="str">
            <v>F07</v>
          </cell>
          <cell r="G149" t="str">
            <v>鈴木英夫</v>
          </cell>
          <cell r="H149" t="str">
            <v>フレンズ</v>
          </cell>
          <cell r="I149" t="str">
            <v>男</v>
          </cell>
          <cell r="J149">
            <v>1955</v>
          </cell>
          <cell r="K149">
            <v>62</v>
          </cell>
          <cell r="L149" t="str">
            <v>OK</v>
          </cell>
          <cell r="M149" t="str">
            <v>東近江市</v>
          </cell>
        </row>
        <row r="150">
          <cell r="A150" t="str">
            <v>F08</v>
          </cell>
          <cell r="B150" t="str">
            <v>長谷出</v>
          </cell>
          <cell r="C150" t="str">
            <v> 浩</v>
          </cell>
          <cell r="D150" t="str">
            <v>フレンズ</v>
          </cell>
          <cell r="F150" t="str">
            <v>F08</v>
          </cell>
          <cell r="G150" t="str">
            <v>長谷出 浩</v>
          </cell>
          <cell r="H150" t="str">
            <v>フレンズ</v>
          </cell>
          <cell r="I150" t="str">
            <v>男</v>
          </cell>
          <cell r="J150">
            <v>1960</v>
          </cell>
          <cell r="K150">
            <v>57</v>
          </cell>
          <cell r="L150" t="str">
            <v>OK</v>
          </cell>
          <cell r="M150" t="str">
            <v>東近江市</v>
          </cell>
        </row>
        <row r="151">
          <cell r="A151" t="str">
            <v>F09</v>
          </cell>
          <cell r="B151" t="str">
            <v>山崎 </v>
          </cell>
          <cell r="C151" t="str">
            <v> 豊</v>
          </cell>
          <cell r="D151" t="str">
            <v>フレンズ</v>
          </cell>
          <cell r="F151" t="str">
            <v>F09</v>
          </cell>
          <cell r="G151" t="str">
            <v>山崎  豊</v>
          </cell>
          <cell r="H151" t="str">
            <v>フレンズ</v>
          </cell>
          <cell r="I151" t="str">
            <v>男</v>
          </cell>
          <cell r="J151">
            <v>1975</v>
          </cell>
          <cell r="K151">
            <v>42</v>
          </cell>
          <cell r="L151" t="str">
            <v>OK</v>
          </cell>
          <cell r="M151" t="str">
            <v>東近江市</v>
          </cell>
        </row>
        <row r="152">
          <cell r="A152" t="str">
            <v>F10</v>
          </cell>
          <cell r="B152" t="str">
            <v>三代</v>
          </cell>
          <cell r="C152" t="str">
            <v>康成</v>
          </cell>
          <cell r="D152" t="str">
            <v>フレンズ</v>
          </cell>
          <cell r="F152" t="str">
            <v>F10</v>
          </cell>
          <cell r="G152" t="str">
            <v>三代康成</v>
          </cell>
          <cell r="H152" t="str">
            <v>フレンズ</v>
          </cell>
          <cell r="I152" t="str">
            <v>男</v>
          </cell>
          <cell r="J152">
            <v>1968</v>
          </cell>
          <cell r="K152">
            <v>49</v>
          </cell>
          <cell r="L152" t="str">
            <v>OK</v>
          </cell>
          <cell r="M152" t="str">
            <v>近江八幡市</v>
          </cell>
        </row>
        <row r="153">
          <cell r="A153" t="str">
            <v>F11</v>
          </cell>
          <cell r="B153" t="str">
            <v>水本</v>
          </cell>
          <cell r="C153" t="str">
            <v>淳史</v>
          </cell>
          <cell r="D153" t="str">
            <v>フレンズ</v>
          </cell>
          <cell r="F153" t="str">
            <v>F11</v>
          </cell>
          <cell r="G153" t="str">
            <v>水本淳史</v>
          </cell>
          <cell r="H153" t="str">
            <v>フレンズ</v>
          </cell>
          <cell r="I153" t="str">
            <v>男</v>
          </cell>
          <cell r="J153">
            <v>1970</v>
          </cell>
          <cell r="K153">
            <v>47</v>
          </cell>
          <cell r="L153" t="str">
            <v>OK</v>
          </cell>
          <cell r="M153" t="str">
            <v>彦根市</v>
          </cell>
        </row>
        <row r="154">
          <cell r="A154" t="str">
            <v>F12</v>
          </cell>
          <cell r="B154" t="str">
            <v>山本</v>
          </cell>
          <cell r="C154" t="str">
            <v>将義</v>
          </cell>
          <cell r="D154" t="str">
            <v>フレンズ</v>
          </cell>
          <cell r="F154" t="str">
            <v>F12</v>
          </cell>
          <cell r="G154" t="str">
            <v>山本将義</v>
          </cell>
          <cell r="H154" t="str">
            <v>フレンズ</v>
          </cell>
          <cell r="I154" t="str">
            <v>男</v>
          </cell>
          <cell r="J154">
            <v>1986</v>
          </cell>
          <cell r="K154">
            <v>31</v>
          </cell>
          <cell r="L154" t="str">
            <v>OK</v>
          </cell>
          <cell r="M154" t="str">
            <v>彦根市</v>
          </cell>
        </row>
        <row r="155">
          <cell r="A155" t="str">
            <v>F13</v>
          </cell>
          <cell r="B155" t="str">
            <v>大丸</v>
          </cell>
          <cell r="C155" t="str">
            <v>和輝</v>
          </cell>
          <cell r="D155" t="str">
            <v>フレンズ</v>
          </cell>
          <cell r="F155" t="str">
            <v>F13</v>
          </cell>
          <cell r="G155" t="str">
            <v>大丸和輝</v>
          </cell>
          <cell r="H155" t="str">
            <v>フレンズ</v>
          </cell>
          <cell r="I155" t="str">
            <v>男</v>
          </cell>
          <cell r="J155">
            <v>1991</v>
          </cell>
          <cell r="K155">
            <v>26</v>
          </cell>
          <cell r="L155" t="str">
            <v>OK</v>
          </cell>
          <cell r="M155" t="str">
            <v>近江八幡市</v>
          </cell>
        </row>
        <row r="156">
          <cell r="A156" t="str">
            <v>F14</v>
          </cell>
          <cell r="B156" t="str">
            <v>清水</v>
          </cell>
          <cell r="C156" t="str">
            <v>善弘</v>
          </cell>
          <cell r="D156" t="str">
            <v>フレンズ</v>
          </cell>
          <cell r="F156" t="str">
            <v>F14</v>
          </cell>
          <cell r="G156" t="str">
            <v>清水善弘</v>
          </cell>
          <cell r="H156" t="str">
            <v>フレンズ</v>
          </cell>
          <cell r="I156" t="str">
            <v>男</v>
          </cell>
          <cell r="J156">
            <v>1952</v>
          </cell>
          <cell r="K156">
            <v>65</v>
          </cell>
          <cell r="L156" t="str">
            <v>OK</v>
          </cell>
          <cell r="M156" t="str">
            <v>近江八幡市</v>
          </cell>
        </row>
        <row r="157">
          <cell r="A157" t="str">
            <v>F15</v>
          </cell>
          <cell r="B157" t="str">
            <v>平塚</v>
          </cell>
          <cell r="C157" t="str">
            <v> 聡</v>
          </cell>
          <cell r="D157" t="str">
            <v>フレンズ</v>
          </cell>
          <cell r="F157" t="str">
            <v>F15</v>
          </cell>
          <cell r="G157" t="str">
            <v>平塚 聡</v>
          </cell>
          <cell r="H157" t="str">
            <v>フレンズ</v>
          </cell>
          <cell r="I157" t="str">
            <v>男</v>
          </cell>
          <cell r="J157">
            <v>1960</v>
          </cell>
          <cell r="K157">
            <v>57</v>
          </cell>
          <cell r="L157" t="str">
            <v>2重登録</v>
          </cell>
          <cell r="M157" t="str">
            <v>彦根市</v>
          </cell>
        </row>
        <row r="158">
          <cell r="A158" t="str">
            <v>F16</v>
          </cell>
          <cell r="B158" t="str">
            <v>脇野</v>
          </cell>
          <cell r="C158" t="str">
            <v>佳邦</v>
          </cell>
          <cell r="D158" t="str">
            <v>フレンズ</v>
          </cell>
          <cell r="F158" t="str">
            <v>F16</v>
          </cell>
          <cell r="G158" t="str">
            <v>脇野佳邦</v>
          </cell>
          <cell r="H158" t="str">
            <v>フレンズ</v>
          </cell>
          <cell r="I158" t="str">
            <v>男</v>
          </cell>
          <cell r="J158">
            <v>1973</v>
          </cell>
          <cell r="K158">
            <v>44</v>
          </cell>
          <cell r="L158" t="str">
            <v>OK</v>
          </cell>
          <cell r="M158" t="str">
            <v>近江八幡市</v>
          </cell>
        </row>
        <row r="159">
          <cell r="A159" t="str">
            <v>F17</v>
          </cell>
          <cell r="B159" t="str">
            <v>森本</v>
          </cell>
          <cell r="C159" t="str">
            <v>進太郎</v>
          </cell>
          <cell r="D159" t="str">
            <v>フレンズ</v>
          </cell>
          <cell r="F159" t="str">
            <v>F17</v>
          </cell>
          <cell r="G159" t="str">
            <v>森本進太郎</v>
          </cell>
          <cell r="H159" t="str">
            <v>フレンズ</v>
          </cell>
          <cell r="I159" t="str">
            <v>男</v>
          </cell>
          <cell r="J159">
            <v>1971</v>
          </cell>
          <cell r="K159">
            <v>46</v>
          </cell>
          <cell r="L159" t="str">
            <v>OK</v>
          </cell>
          <cell r="M159" t="str">
            <v>宇治市</v>
          </cell>
        </row>
        <row r="160">
          <cell r="A160" t="str">
            <v>F18</v>
          </cell>
          <cell r="B160" t="str">
            <v>小路</v>
          </cell>
          <cell r="C160" t="str">
            <v> 貴</v>
          </cell>
          <cell r="D160" t="str">
            <v>フレンズ</v>
          </cell>
          <cell r="F160" t="str">
            <v>F18</v>
          </cell>
          <cell r="G160" t="str">
            <v>小路 貴</v>
          </cell>
          <cell r="H160" t="str">
            <v>フレンズ</v>
          </cell>
          <cell r="I160" t="str">
            <v>男</v>
          </cell>
          <cell r="J160">
            <v>1970</v>
          </cell>
          <cell r="K160">
            <v>47</v>
          </cell>
          <cell r="L160" t="str">
            <v>OK</v>
          </cell>
          <cell r="M160" t="str">
            <v>米原市</v>
          </cell>
        </row>
        <row r="161">
          <cell r="A161" t="str">
            <v>F19</v>
          </cell>
          <cell r="B161" t="str">
            <v>平塚</v>
          </cell>
          <cell r="C161" t="str">
            <v>好真</v>
          </cell>
          <cell r="D161" t="str">
            <v>フレンズ</v>
          </cell>
          <cell r="E161" t="str">
            <v>Jr</v>
          </cell>
          <cell r="F161" t="str">
            <v>F19</v>
          </cell>
          <cell r="G161" t="str">
            <v>平塚好真</v>
          </cell>
          <cell r="H161" t="str">
            <v>フレンズ</v>
          </cell>
          <cell r="I161" t="str">
            <v>男</v>
          </cell>
          <cell r="J161">
            <v>2004</v>
          </cell>
          <cell r="K161">
            <v>13</v>
          </cell>
          <cell r="L161" t="str">
            <v>2重登録</v>
          </cell>
          <cell r="M161" t="str">
            <v>彦根市</v>
          </cell>
        </row>
        <row r="162">
          <cell r="A162" t="str">
            <v>F20</v>
          </cell>
          <cell r="B162" t="str">
            <v>松井</v>
          </cell>
          <cell r="C162" t="str">
            <v>美和子</v>
          </cell>
          <cell r="D162" t="str">
            <v>フレンズ</v>
          </cell>
          <cell r="F162" t="str">
            <v>F20</v>
          </cell>
          <cell r="G162" t="str">
            <v>松井美和子</v>
          </cell>
          <cell r="H162" t="str">
            <v>フレンズ</v>
          </cell>
          <cell r="I162" t="str">
            <v>女</v>
          </cell>
          <cell r="J162">
            <v>1969</v>
          </cell>
          <cell r="K162">
            <v>48</v>
          </cell>
          <cell r="L162" t="str">
            <v>OK</v>
          </cell>
          <cell r="M162" t="str">
            <v>長浜市</v>
          </cell>
        </row>
        <row r="163">
          <cell r="A163" t="str">
            <v>F21</v>
          </cell>
          <cell r="B163" t="str">
            <v>三代</v>
          </cell>
          <cell r="C163" t="str">
            <v>梨絵</v>
          </cell>
          <cell r="D163" t="str">
            <v>フレンズ</v>
          </cell>
          <cell r="F163" t="str">
            <v>F21</v>
          </cell>
          <cell r="G163" t="str">
            <v>三代梨絵</v>
          </cell>
          <cell r="H163" t="str">
            <v>フレンズ</v>
          </cell>
          <cell r="I163" t="str">
            <v>女</v>
          </cell>
          <cell r="J163">
            <v>1976</v>
          </cell>
          <cell r="K163">
            <v>41</v>
          </cell>
          <cell r="L163" t="str">
            <v>OK</v>
          </cell>
          <cell r="M163" t="str">
            <v>近江八幡市</v>
          </cell>
        </row>
        <row r="164">
          <cell r="A164" t="str">
            <v>F22</v>
          </cell>
          <cell r="B164" t="str">
            <v>土肥</v>
          </cell>
          <cell r="C164" t="str">
            <v>祐子</v>
          </cell>
          <cell r="D164" t="str">
            <v>フレンズ</v>
          </cell>
          <cell r="F164" t="str">
            <v>F22</v>
          </cell>
          <cell r="G164" t="str">
            <v>土肥祐子</v>
          </cell>
          <cell r="H164" t="str">
            <v>フレンズ</v>
          </cell>
          <cell r="I164" t="str">
            <v>女</v>
          </cell>
          <cell r="J164">
            <v>1971</v>
          </cell>
          <cell r="K164">
            <v>46</v>
          </cell>
          <cell r="L164" t="str">
            <v>OK</v>
          </cell>
          <cell r="M164" t="str">
            <v>近江八幡市</v>
          </cell>
        </row>
        <row r="165">
          <cell r="A165" t="str">
            <v>F23</v>
          </cell>
          <cell r="B165" t="str">
            <v>西村</v>
          </cell>
          <cell r="C165" t="str">
            <v>千秋</v>
          </cell>
          <cell r="D165" t="str">
            <v>フレンズ</v>
          </cell>
          <cell r="F165" t="str">
            <v>F23</v>
          </cell>
          <cell r="G165" t="str">
            <v>西村千秋</v>
          </cell>
          <cell r="H165" t="str">
            <v>フレンズ</v>
          </cell>
          <cell r="I165" t="str">
            <v>女</v>
          </cell>
          <cell r="J165">
            <v>1960</v>
          </cell>
          <cell r="K165">
            <v>57</v>
          </cell>
          <cell r="L165" t="str">
            <v>OK</v>
          </cell>
          <cell r="M165" t="str">
            <v>高島市</v>
          </cell>
        </row>
        <row r="166">
          <cell r="A166" t="str">
            <v>F24</v>
          </cell>
          <cell r="B166" t="str">
            <v>津田</v>
          </cell>
          <cell r="C166" t="str">
            <v>伸子</v>
          </cell>
          <cell r="D166" t="str">
            <v>フレンズ</v>
          </cell>
          <cell r="F166" t="str">
            <v>F24</v>
          </cell>
          <cell r="G166" t="str">
            <v>津田伸子</v>
          </cell>
          <cell r="H166" t="str">
            <v>フレンズ</v>
          </cell>
          <cell r="I166" t="str">
            <v>女</v>
          </cell>
          <cell r="J166">
            <v>1956</v>
          </cell>
          <cell r="K166">
            <v>61</v>
          </cell>
          <cell r="L166" t="str">
            <v>OK</v>
          </cell>
          <cell r="M166" t="str">
            <v>近江八幡市</v>
          </cell>
        </row>
        <row r="167">
          <cell r="A167" t="str">
            <v>F25</v>
          </cell>
          <cell r="B167" t="str">
            <v>岩崎</v>
          </cell>
          <cell r="C167" t="str">
            <v>ひとみ</v>
          </cell>
          <cell r="D167" t="str">
            <v>フレンズ</v>
          </cell>
          <cell r="F167" t="str">
            <v>F25</v>
          </cell>
          <cell r="G167" t="str">
            <v>岩崎ひとみ</v>
          </cell>
          <cell r="H167" t="str">
            <v>フレンズ</v>
          </cell>
          <cell r="I167" t="str">
            <v>女</v>
          </cell>
          <cell r="J167">
            <v>1976</v>
          </cell>
          <cell r="K167">
            <v>41</v>
          </cell>
          <cell r="L167" t="str">
            <v>OK</v>
          </cell>
          <cell r="M167" t="str">
            <v>彦根市</v>
          </cell>
        </row>
        <row r="168">
          <cell r="A168" t="str">
            <v>F26</v>
          </cell>
          <cell r="B168" t="str">
            <v>奥内</v>
          </cell>
          <cell r="C168" t="str">
            <v>菜々</v>
          </cell>
          <cell r="D168" t="str">
            <v>フレンズ</v>
          </cell>
          <cell r="E168" t="str">
            <v>Jr</v>
          </cell>
          <cell r="F168" t="str">
            <v>F26</v>
          </cell>
          <cell r="G168" t="str">
            <v>奥内菜々</v>
          </cell>
          <cell r="H168" t="str">
            <v>フレンズ</v>
          </cell>
          <cell r="I168" t="str">
            <v>女</v>
          </cell>
          <cell r="J168">
            <v>1999</v>
          </cell>
          <cell r="K168">
            <v>18</v>
          </cell>
          <cell r="L168" t="str">
            <v>OK</v>
          </cell>
          <cell r="M168" t="str">
            <v>近江八幡市</v>
          </cell>
        </row>
        <row r="169">
          <cell r="A169" t="str">
            <v>F27</v>
          </cell>
          <cell r="B169" t="str">
            <v>志村</v>
          </cell>
          <cell r="C169" t="str">
            <v> 桃</v>
          </cell>
          <cell r="D169" t="str">
            <v>フレンズ</v>
          </cell>
          <cell r="F169" t="str">
            <v>F27</v>
          </cell>
          <cell r="G169" t="str">
            <v>志村 桃</v>
          </cell>
          <cell r="H169" t="str">
            <v>フレンズ</v>
          </cell>
          <cell r="I169" t="str">
            <v>女</v>
          </cell>
          <cell r="J169">
            <v>1994</v>
          </cell>
          <cell r="K169">
            <v>23</v>
          </cell>
          <cell r="L169" t="str">
            <v>OK</v>
          </cell>
          <cell r="M169" t="str">
            <v>近江八幡市</v>
          </cell>
        </row>
        <row r="170">
          <cell r="A170" t="str">
            <v>F28</v>
          </cell>
          <cell r="B170" t="str">
            <v>松村</v>
          </cell>
          <cell r="C170" t="str">
            <v>明香</v>
          </cell>
          <cell r="D170" t="str">
            <v>フレンズ</v>
          </cell>
          <cell r="F170" t="str">
            <v>F28</v>
          </cell>
          <cell r="G170" t="str">
            <v>松村明香</v>
          </cell>
          <cell r="H170" t="str">
            <v>フレンズ</v>
          </cell>
          <cell r="I170" t="str">
            <v>女</v>
          </cell>
          <cell r="J170">
            <v>1994</v>
          </cell>
          <cell r="K170">
            <v>23</v>
          </cell>
          <cell r="L170" t="str">
            <v>OK</v>
          </cell>
          <cell r="M170" t="str">
            <v>彦根市</v>
          </cell>
        </row>
        <row r="171">
          <cell r="A171" t="str">
            <v>F29</v>
          </cell>
          <cell r="B171" t="str">
            <v>廣部</v>
          </cell>
          <cell r="C171" t="str">
            <v>節恵</v>
          </cell>
          <cell r="D171" t="str">
            <v>フレンズ</v>
          </cell>
          <cell r="F171" t="str">
            <v>F29</v>
          </cell>
          <cell r="G171" t="str">
            <v>廣部節恵</v>
          </cell>
          <cell r="H171" t="str">
            <v>フレンズ</v>
          </cell>
          <cell r="I171" t="str">
            <v>女</v>
          </cell>
          <cell r="J171">
            <v>1961</v>
          </cell>
          <cell r="K171">
            <v>56</v>
          </cell>
          <cell r="L171" t="str">
            <v>OK</v>
          </cell>
          <cell r="M171" t="str">
            <v>彦根市</v>
          </cell>
        </row>
        <row r="172">
          <cell r="A172" t="str">
            <v>F30</v>
          </cell>
          <cell r="B172" t="str">
            <v>吉岡</v>
          </cell>
          <cell r="C172" t="str">
            <v>京子</v>
          </cell>
          <cell r="D172" t="str">
            <v>フレンズ</v>
          </cell>
          <cell r="F172" t="str">
            <v>F30</v>
          </cell>
          <cell r="G172" t="str">
            <v>吉岡京子</v>
          </cell>
          <cell r="H172" t="str">
            <v>フレンズ</v>
          </cell>
          <cell r="I172" t="str">
            <v>女</v>
          </cell>
          <cell r="J172">
            <v>1959</v>
          </cell>
          <cell r="K172">
            <v>58</v>
          </cell>
          <cell r="L172" t="str">
            <v>OK</v>
          </cell>
          <cell r="M172" t="str">
            <v>愛荘町</v>
          </cell>
        </row>
        <row r="173">
          <cell r="L173" t="str">
            <v/>
          </cell>
        </row>
        <row r="174">
          <cell r="L174" t="str">
            <v/>
          </cell>
        </row>
        <row r="175">
          <cell r="L175" t="str">
            <v/>
          </cell>
        </row>
        <row r="176">
          <cell r="L176" t="str">
            <v/>
          </cell>
        </row>
        <row r="177">
          <cell r="L177" t="str">
            <v/>
          </cell>
        </row>
        <row r="178">
          <cell r="L178" t="str">
            <v/>
          </cell>
        </row>
        <row r="179">
          <cell r="L179" t="str">
            <v/>
          </cell>
        </row>
        <row r="180">
          <cell r="L180" t="str">
            <v/>
          </cell>
        </row>
        <row r="181">
          <cell r="L181" t="str">
            <v/>
          </cell>
        </row>
        <row r="182">
          <cell r="L182" t="str">
            <v/>
          </cell>
        </row>
        <row r="183">
          <cell r="L183" t="str">
            <v/>
          </cell>
        </row>
        <row r="184">
          <cell r="L184" t="str">
            <v/>
          </cell>
        </row>
        <row r="185">
          <cell r="L185" t="str">
            <v/>
          </cell>
        </row>
        <row r="186">
          <cell r="L186" t="str">
            <v/>
          </cell>
        </row>
        <row r="187">
          <cell r="L187" t="str">
            <v/>
          </cell>
        </row>
        <row r="188">
          <cell r="L188" t="str">
            <v/>
          </cell>
        </row>
        <row r="189">
          <cell r="L189" t="str">
            <v/>
          </cell>
        </row>
        <row r="190">
          <cell r="L190" t="str">
            <v/>
          </cell>
        </row>
        <row r="191">
          <cell r="L191" t="str">
            <v/>
          </cell>
        </row>
        <row r="192">
          <cell r="L192" t="str">
            <v/>
          </cell>
        </row>
        <row r="193">
          <cell r="L193" t="str">
            <v/>
          </cell>
        </row>
        <row r="194">
          <cell r="L194" t="str">
            <v/>
          </cell>
        </row>
        <row r="195">
          <cell r="L195" t="str">
            <v/>
          </cell>
        </row>
        <row r="196">
          <cell r="B196" t="str">
            <v>代表 北村 健</v>
          </cell>
          <cell r="D196" t="str">
            <v>at2002take@yahoo.co.jp</v>
          </cell>
          <cell r="H196" t="str">
            <v>東近江市民</v>
          </cell>
          <cell r="I196" t="str">
            <v>東近江市民率</v>
          </cell>
        </row>
        <row r="197">
          <cell r="H197">
            <v>4</v>
          </cell>
          <cell r="I197">
            <v>0.08</v>
          </cell>
        </row>
        <row r="198">
          <cell r="B198" t="str">
            <v>グリフィンズ</v>
          </cell>
          <cell r="D198" t="str">
            <v>略称</v>
          </cell>
          <cell r="K198" t="str">
            <v/>
          </cell>
        </row>
        <row r="199">
          <cell r="B199" t="str">
            <v>東近江グリフィンズ</v>
          </cell>
          <cell r="D199" t="str">
            <v>正式名称</v>
          </cell>
          <cell r="K199" t="str">
            <v/>
          </cell>
        </row>
        <row r="200">
          <cell r="A200" t="str">
            <v>G01</v>
          </cell>
          <cell r="B200" t="str">
            <v>浅田</v>
          </cell>
          <cell r="C200" t="str">
            <v>恵亮</v>
          </cell>
          <cell r="D200" t="str">
            <v>グリフィンズ</v>
          </cell>
          <cell r="F200" t="str">
            <v>G01</v>
          </cell>
          <cell r="G200" t="str">
            <v>浅田恵亮</v>
          </cell>
          <cell r="H200" t="str">
            <v>東近江グリフィンズ</v>
          </cell>
          <cell r="I200" t="str">
            <v>男</v>
          </cell>
          <cell r="J200">
            <v>1987</v>
          </cell>
          <cell r="K200">
            <v>29</v>
          </cell>
          <cell r="L200" t="str">
            <v>OK</v>
          </cell>
          <cell r="M200" t="str">
            <v>草津市</v>
          </cell>
        </row>
        <row r="201">
          <cell r="A201" t="str">
            <v>G02</v>
          </cell>
          <cell r="B201" t="str">
            <v>石橋</v>
          </cell>
          <cell r="C201" t="str">
            <v>和基</v>
          </cell>
          <cell r="D201" t="str">
            <v>グリフィンズ</v>
          </cell>
          <cell r="F201" t="str">
            <v>G02</v>
          </cell>
          <cell r="G201" t="str">
            <v>石橋和基</v>
          </cell>
          <cell r="H201" t="str">
            <v>東近江グリフィンズ</v>
          </cell>
          <cell r="I201" t="str">
            <v>男</v>
          </cell>
          <cell r="J201">
            <v>1985</v>
          </cell>
          <cell r="K201">
            <v>31</v>
          </cell>
          <cell r="L201" t="str">
            <v>OK</v>
          </cell>
          <cell r="M201" t="str">
            <v>近江八幡市</v>
          </cell>
        </row>
        <row r="202">
          <cell r="A202" t="str">
            <v>G03</v>
          </cell>
          <cell r="B202" t="str">
            <v>井ノ口</v>
          </cell>
          <cell r="C202" t="str">
            <v>弘祐</v>
          </cell>
          <cell r="D202" t="str">
            <v>グリフィンズ</v>
          </cell>
          <cell r="F202" t="str">
            <v>G03</v>
          </cell>
          <cell r="G202" t="str">
            <v>井ノ口弘祐</v>
          </cell>
          <cell r="H202" t="str">
            <v>東近江グリフィンズ</v>
          </cell>
          <cell r="I202" t="str">
            <v>男</v>
          </cell>
          <cell r="J202">
            <v>1986</v>
          </cell>
          <cell r="K202">
            <v>30</v>
          </cell>
          <cell r="L202" t="str">
            <v>OK</v>
          </cell>
          <cell r="M202" t="str">
            <v>東近江市</v>
          </cell>
        </row>
        <row r="203">
          <cell r="A203" t="str">
            <v>G04</v>
          </cell>
          <cell r="B203" t="str">
            <v>井ノ口</v>
          </cell>
          <cell r="C203" t="str">
            <v>幹也</v>
          </cell>
          <cell r="D203" t="str">
            <v>グリフィンズ</v>
          </cell>
          <cell r="F203" t="str">
            <v>G04</v>
          </cell>
          <cell r="G203" t="str">
            <v>井ノ口幹也</v>
          </cell>
          <cell r="H203" t="str">
            <v>東近江グリフィンズ</v>
          </cell>
          <cell r="I203" t="str">
            <v>男</v>
          </cell>
          <cell r="J203">
            <v>1990</v>
          </cell>
          <cell r="K203">
            <v>26</v>
          </cell>
          <cell r="L203" t="str">
            <v>OK</v>
          </cell>
          <cell r="M203" t="str">
            <v>東近江市</v>
          </cell>
        </row>
        <row r="204">
          <cell r="A204" t="str">
            <v>G05</v>
          </cell>
          <cell r="B204" t="str">
            <v>梅本</v>
          </cell>
          <cell r="C204" t="str">
            <v>彬充</v>
          </cell>
          <cell r="D204" t="str">
            <v>グリフィンズ</v>
          </cell>
          <cell r="F204" t="str">
            <v>G05</v>
          </cell>
          <cell r="G204" t="str">
            <v>梅本彬充</v>
          </cell>
          <cell r="H204" t="str">
            <v>東近江グリフィンズ</v>
          </cell>
          <cell r="I204" t="str">
            <v>男</v>
          </cell>
          <cell r="J204">
            <v>1986</v>
          </cell>
          <cell r="K204">
            <v>30</v>
          </cell>
          <cell r="L204" t="str">
            <v>OK</v>
          </cell>
          <cell r="M204" t="str">
            <v>近江八幡市</v>
          </cell>
        </row>
        <row r="205">
          <cell r="A205" t="str">
            <v>G06</v>
          </cell>
          <cell r="B205" t="str">
            <v>浦崎</v>
          </cell>
          <cell r="C205" t="str">
            <v>康平</v>
          </cell>
          <cell r="D205" t="str">
            <v>グリフィンズ</v>
          </cell>
          <cell r="F205" t="str">
            <v>G06</v>
          </cell>
          <cell r="G205" t="str">
            <v>浦崎康平</v>
          </cell>
          <cell r="H205" t="str">
            <v>東近江グリフィンズ</v>
          </cell>
          <cell r="I205" t="str">
            <v>男</v>
          </cell>
          <cell r="J205">
            <v>1991</v>
          </cell>
          <cell r="K205">
            <v>25</v>
          </cell>
          <cell r="L205" t="str">
            <v>OK</v>
          </cell>
          <cell r="M205" t="str">
            <v>彦根市</v>
          </cell>
        </row>
        <row r="206">
          <cell r="A206" t="str">
            <v>G07</v>
          </cell>
          <cell r="B206" t="str">
            <v>岡　</v>
          </cell>
          <cell r="C206" t="str">
            <v>仁史</v>
          </cell>
          <cell r="D206" t="str">
            <v>グリフィンズ</v>
          </cell>
          <cell r="F206" t="str">
            <v>G07</v>
          </cell>
          <cell r="G206" t="str">
            <v>岡　仁史</v>
          </cell>
          <cell r="H206" t="str">
            <v>東近江グリフィンズ</v>
          </cell>
          <cell r="I206" t="str">
            <v>男</v>
          </cell>
          <cell r="J206">
            <v>1971</v>
          </cell>
          <cell r="K206">
            <v>45</v>
          </cell>
          <cell r="L206" t="str">
            <v>OK</v>
          </cell>
          <cell r="M206" t="str">
            <v>草津市</v>
          </cell>
        </row>
        <row r="207">
          <cell r="A207" t="str">
            <v>G08</v>
          </cell>
          <cell r="B207" t="str">
            <v>岡田</v>
          </cell>
          <cell r="C207" t="str">
            <v>真樹</v>
          </cell>
          <cell r="D207" t="str">
            <v>グリフィンズ</v>
          </cell>
          <cell r="F207" t="str">
            <v>G08</v>
          </cell>
          <cell r="G207" t="str">
            <v>岡田真樹</v>
          </cell>
          <cell r="H207" t="str">
            <v>東近江グリフィンズ</v>
          </cell>
          <cell r="I207" t="str">
            <v>男</v>
          </cell>
          <cell r="J207">
            <v>1981</v>
          </cell>
          <cell r="K207">
            <v>35</v>
          </cell>
          <cell r="L207" t="str">
            <v>OK</v>
          </cell>
          <cell r="M207" t="str">
            <v>草津市</v>
          </cell>
        </row>
        <row r="208">
          <cell r="A208" t="str">
            <v>G09</v>
          </cell>
          <cell r="B208" t="str">
            <v>奥村</v>
          </cell>
          <cell r="C208" t="str">
            <v>隆広</v>
          </cell>
          <cell r="D208" t="str">
            <v>グリフィンズ</v>
          </cell>
          <cell r="F208" t="str">
            <v>G09</v>
          </cell>
          <cell r="G208" t="str">
            <v>奥村隆広</v>
          </cell>
          <cell r="H208" t="str">
            <v>東近江グリフィンズ</v>
          </cell>
          <cell r="I208" t="str">
            <v>男</v>
          </cell>
          <cell r="J208">
            <v>1976</v>
          </cell>
          <cell r="K208">
            <v>40</v>
          </cell>
          <cell r="L208" t="str">
            <v>OK</v>
          </cell>
          <cell r="M208" t="str">
            <v>栗東市</v>
          </cell>
        </row>
        <row r="209">
          <cell r="A209" t="str">
            <v>G10</v>
          </cell>
          <cell r="B209" t="str">
            <v>鍵谷</v>
          </cell>
          <cell r="C209" t="str">
            <v>浩太</v>
          </cell>
          <cell r="D209" t="str">
            <v>グリフィンズ</v>
          </cell>
          <cell r="F209" t="str">
            <v>G10</v>
          </cell>
          <cell r="G209" t="str">
            <v>鍵谷浩太</v>
          </cell>
          <cell r="H209" t="str">
            <v>東近江グリフィンズ</v>
          </cell>
          <cell r="I209" t="str">
            <v>男</v>
          </cell>
          <cell r="J209">
            <v>1992</v>
          </cell>
          <cell r="K209">
            <v>24</v>
          </cell>
          <cell r="L209" t="str">
            <v>OK</v>
          </cell>
          <cell r="M209" t="str">
            <v>彦根市</v>
          </cell>
        </row>
        <row r="210">
          <cell r="A210" t="str">
            <v>G11</v>
          </cell>
          <cell r="B210" t="str">
            <v>金武</v>
          </cell>
          <cell r="C210" t="str">
            <v>寿憲</v>
          </cell>
          <cell r="D210" t="str">
            <v>グリフィンズ</v>
          </cell>
          <cell r="F210" t="str">
            <v>G11</v>
          </cell>
          <cell r="G210" t="str">
            <v>金武寿憲</v>
          </cell>
          <cell r="H210" t="str">
            <v>東近江グリフィンズ</v>
          </cell>
          <cell r="I210" t="str">
            <v>男</v>
          </cell>
          <cell r="J210">
            <v>1990</v>
          </cell>
          <cell r="K210">
            <v>26</v>
          </cell>
          <cell r="L210" t="str">
            <v>OK</v>
          </cell>
          <cell r="M210" t="str">
            <v>岐阜県</v>
          </cell>
        </row>
        <row r="211">
          <cell r="A211" t="str">
            <v>G12</v>
          </cell>
          <cell r="B211" t="str">
            <v>岸本</v>
          </cell>
          <cell r="C211" t="str">
            <v>美敬</v>
          </cell>
          <cell r="D211" t="str">
            <v>グリフィンズ</v>
          </cell>
          <cell r="F211" t="str">
            <v>G12</v>
          </cell>
          <cell r="G211" t="str">
            <v>岸本美敬</v>
          </cell>
          <cell r="H211" t="str">
            <v>東近江グリフィンズ</v>
          </cell>
          <cell r="I211" t="str">
            <v>男</v>
          </cell>
          <cell r="J211">
            <v>1989</v>
          </cell>
          <cell r="K211">
            <v>27</v>
          </cell>
          <cell r="L211" t="str">
            <v>OK</v>
          </cell>
          <cell r="M211" t="str">
            <v>東近江市</v>
          </cell>
        </row>
        <row r="212">
          <cell r="A212" t="str">
            <v>G13</v>
          </cell>
          <cell r="B212" t="str">
            <v>北野</v>
          </cell>
          <cell r="C212" t="str">
            <v>照幸</v>
          </cell>
          <cell r="D212" t="str">
            <v>グリフィンズ</v>
          </cell>
          <cell r="F212" t="str">
            <v>G13</v>
          </cell>
          <cell r="G212" t="str">
            <v>北野照幸</v>
          </cell>
          <cell r="H212" t="str">
            <v>東近江グリフィンズ</v>
          </cell>
          <cell r="I212" t="str">
            <v>男</v>
          </cell>
          <cell r="J212">
            <v>1984</v>
          </cell>
          <cell r="K212">
            <v>32</v>
          </cell>
          <cell r="L212" t="str">
            <v>OK</v>
          </cell>
          <cell r="M212" t="str">
            <v>草津市</v>
          </cell>
        </row>
        <row r="213">
          <cell r="A213" t="str">
            <v>G14</v>
          </cell>
          <cell r="B213" t="str">
            <v>北村　</v>
          </cell>
          <cell r="C213" t="str">
            <v>健</v>
          </cell>
          <cell r="D213" t="str">
            <v>グリフィンズ</v>
          </cell>
          <cell r="F213" t="str">
            <v>G14</v>
          </cell>
          <cell r="G213" t="str">
            <v>北村　健</v>
          </cell>
          <cell r="H213" t="str">
            <v>東近江グリフィンズ</v>
          </cell>
          <cell r="I213" t="str">
            <v>男</v>
          </cell>
          <cell r="J213">
            <v>1987</v>
          </cell>
          <cell r="K213">
            <v>29</v>
          </cell>
          <cell r="L213" t="str">
            <v>OK</v>
          </cell>
          <cell r="M213" t="str">
            <v>栗東市</v>
          </cell>
        </row>
        <row r="214">
          <cell r="A214" t="str">
            <v>G15</v>
          </cell>
          <cell r="B214" t="str">
            <v>倉本</v>
          </cell>
          <cell r="C214" t="str">
            <v>亮太</v>
          </cell>
          <cell r="D214" t="str">
            <v>グリフィンズ</v>
          </cell>
          <cell r="F214" t="str">
            <v>G15</v>
          </cell>
          <cell r="G214" t="str">
            <v>倉本亮太</v>
          </cell>
          <cell r="H214" t="str">
            <v>東近江グリフィンズ</v>
          </cell>
          <cell r="I214" t="str">
            <v>男</v>
          </cell>
          <cell r="J214">
            <v>1989</v>
          </cell>
          <cell r="K214">
            <v>27</v>
          </cell>
          <cell r="L214" t="str">
            <v>OK</v>
          </cell>
          <cell r="M214" t="str">
            <v>蒲生郡</v>
          </cell>
        </row>
        <row r="215">
          <cell r="A215" t="str">
            <v>G16</v>
          </cell>
          <cell r="B215" t="str">
            <v>坪田</v>
          </cell>
          <cell r="C215" t="str">
            <v>英樹</v>
          </cell>
          <cell r="D215" t="str">
            <v>グリフィンズ</v>
          </cell>
          <cell r="F215" t="str">
            <v>G16</v>
          </cell>
          <cell r="G215" t="str">
            <v>坪田英樹</v>
          </cell>
          <cell r="H215" t="str">
            <v>東近江グリフィンズ</v>
          </cell>
          <cell r="I215" t="str">
            <v>男</v>
          </cell>
          <cell r="J215">
            <v>1988</v>
          </cell>
          <cell r="K215">
            <v>28</v>
          </cell>
          <cell r="L215" t="str">
            <v>OK</v>
          </cell>
          <cell r="M215" t="str">
            <v>彦根市</v>
          </cell>
        </row>
        <row r="216">
          <cell r="A216" t="str">
            <v>G17</v>
          </cell>
          <cell r="B216" t="str">
            <v>遠池</v>
          </cell>
          <cell r="C216" t="str">
            <v>建介</v>
          </cell>
          <cell r="D216" t="str">
            <v>グリフィンズ</v>
          </cell>
          <cell r="F216" t="str">
            <v>G17</v>
          </cell>
          <cell r="G216" t="str">
            <v>遠池建介</v>
          </cell>
          <cell r="H216" t="str">
            <v>東近江グリフィンズ</v>
          </cell>
          <cell r="I216" t="str">
            <v>男</v>
          </cell>
          <cell r="J216">
            <v>1982</v>
          </cell>
          <cell r="K216">
            <v>34</v>
          </cell>
          <cell r="L216" t="str">
            <v>OK</v>
          </cell>
          <cell r="M216" t="str">
            <v>守山市</v>
          </cell>
        </row>
        <row r="217">
          <cell r="A217" t="str">
            <v>G18</v>
          </cell>
          <cell r="B217" t="str">
            <v>西原</v>
          </cell>
          <cell r="C217" t="str">
            <v>達也</v>
          </cell>
          <cell r="D217" t="str">
            <v>グリフィンズ</v>
          </cell>
          <cell r="F217" t="str">
            <v>G18</v>
          </cell>
          <cell r="G217" t="str">
            <v>西原達也</v>
          </cell>
          <cell r="H217" t="str">
            <v>東近江グリフィンズ</v>
          </cell>
          <cell r="I217" t="str">
            <v>男</v>
          </cell>
          <cell r="J217">
            <v>1978</v>
          </cell>
          <cell r="K217">
            <v>38</v>
          </cell>
          <cell r="L217" t="str">
            <v>OK</v>
          </cell>
          <cell r="M217" t="str">
            <v>京都府</v>
          </cell>
        </row>
        <row r="218">
          <cell r="A218" t="str">
            <v>G19</v>
          </cell>
          <cell r="B218" t="str">
            <v>長谷川</v>
          </cell>
          <cell r="C218" t="str">
            <v>俊二</v>
          </cell>
          <cell r="D218" t="str">
            <v>グリフィンズ</v>
          </cell>
          <cell r="F218" t="str">
            <v>G19</v>
          </cell>
          <cell r="G218" t="str">
            <v>長谷川俊二</v>
          </cell>
          <cell r="H218" t="str">
            <v>東近江グリフィンズ</v>
          </cell>
          <cell r="I218" t="str">
            <v>男</v>
          </cell>
          <cell r="J218">
            <v>1976</v>
          </cell>
          <cell r="K218">
            <v>40</v>
          </cell>
          <cell r="L218" t="str">
            <v>OK</v>
          </cell>
          <cell r="M218" t="str">
            <v>草津市</v>
          </cell>
        </row>
        <row r="219">
          <cell r="A219" t="str">
            <v>G20</v>
          </cell>
          <cell r="B219" t="str">
            <v>浜田</v>
          </cell>
          <cell r="C219" t="str">
            <v>　豊</v>
          </cell>
          <cell r="D219" t="str">
            <v>グリフィンズ</v>
          </cell>
          <cell r="F219" t="str">
            <v>G20</v>
          </cell>
          <cell r="G219" t="str">
            <v>浜田　豊</v>
          </cell>
          <cell r="H219" t="str">
            <v>東近江グリフィンズ</v>
          </cell>
          <cell r="I219" t="str">
            <v>男</v>
          </cell>
          <cell r="J219">
            <v>1985</v>
          </cell>
          <cell r="K219">
            <v>31</v>
          </cell>
          <cell r="L219" t="str">
            <v>OK</v>
          </cell>
          <cell r="M219" t="str">
            <v>愛知郡</v>
          </cell>
        </row>
        <row r="220">
          <cell r="A220" t="str">
            <v>G21</v>
          </cell>
          <cell r="B220" t="str">
            <v>飛鷹</v>
          </cell>
          <cell r="C220" t="str">
            <v>強志</v>
          </cell>
          <cell r="D220" t="str">
            <v>グリフィンズ</v>
          </cell>
          <cell r="F220" t="str">
            <v>G21</v>
          </cell>
          <cell r="G220" t="str">
            <v>飛鷹強志</v>
          </cell>
          <cell r="H220" t="str">
            <v>東近江グリフィンズ</v>
          </cell>
          <cell r="I220" t="str">
            <v>男</v>
          </cell>
          <cell r="J220">
            <v>1987</v>
          </cell>
          <cell r="K220">
            <v>29</v>
          </cell>
          <cell r="L220" t="str">
            <v>OK</v>
          </cell>
          <cell r="M220" t="str">
            <v>守山市</v>
          </cell>
        </row>
        <row r="221">
          <cell r="A221" t="str">
            <v>G22</v>
          </cell>
          <cell r="B221" t="str">
            <v>藤井</v>
          </cell>
          <cell r="C221" t="str">
            <v>正和</v>
          </cell>
          <cell r="D221" t="str">
            <v>グリフィンズ</v>
          </cell>
          <cell r="F221" t="str">
            <v>G22</v>
          </cell>
          <cell r="G221" t="str">
            <v>藤井正和</v>
          </cell>
          <cell r="H221" t="str">
            <v>東近江グリフィンズ</v>
          </cell>
          <cell r="I221" t="str">
            <v>男</v>
          </cell>
          <cell r="J221">
            <v>1975</v>
          </cell>
          <cell r="K221">
            <v>41</v>
          </cell>
          <cell r="L221" t="str">
            <v>OK</v>
          </cell>
          <cell r="M221" t="str">
            <v>草津市</v>
          </cell>
        </row>
        <row r="222">
          <cell r="A222" t="str">
            <v>G23</v>
          </cell>
          <cell r="B222" t="str">
            <v>村上</v>
          </cell>
          <cell r="C222" t="str">
            <v>卓</v>
          </cell>
          <cell r="D222" t="str">
            <v>グリフィンズ</v>
          </cell>
          <cell r="F222" t="str">
            <v>G23</v>
          </cell>
          <cell r="G222" t="str">
            <v>村上卓</v>
          </cell>
          <cell r="H222" t="str">
            <v>東近江グリフィンズ</v>
          </cell>
          <cell r="I222" t="str">
            <v>男</v>
          </cell>
          <cell r="J222">
            <v>1977</v>
          </cell>
          <cell r="K222">
            <v>39</v>
          </cell>
          <cell r="L222" t="str">
            <v>OK</v>
          </cell>
          <cell r="M222" t="str">
            <v>栗東市</v>
          </cell>
        </row>
        <row r="223">
          <cell r="A223" t="str">
            <v>G24</v>
          </cell>
          <cell r="B223" t="str">
            <v>山崎</v>
          </cell>
          <cell r="C223" t="str">
            <v>俊輔</v>
          </cell>
          <cell r="D223" t="str">
            <v>グリフィンズ</v>
          </cell>
          <cell r="F223" t="str">
            <v>G24</v>
          </cell>
          <cell r="G223" t="str">
            <v>山崎俊輔</v>
          </cell>
          <cell r="H223" t="str">
            <v>東近江グリフィンズ</v>
          </cell>
          <cell r="I223" t="str">
            <v>男</v>
          </cell>
          <cell r="J223">
            <v>1982</v>
          </cell>
          <cell r="K223">
            <v>34</v>
          </cell>
          <cell r="L223" t="str">
            <v>OK</v>
          </cell>
          <cell r="M223" t="str">
            <v>大津市</v>
          </cell>
        </row>
        <row r="224">
          <cell r="A224" t="str">
            <v>G25</v>
          </cell>
          <cell r="B224" t="str">
            <v>久保</v>
          </cell>
          <cell r="C224" t="str">
            <v>侑暉</v>
          </cell>
          <cell r="D224" t="str">
            <v>グリフィンズ</v>
          </cell>
          <cell r="F224" t="str">
            <v>G25</v>
          </cell>
          <cell r="G224" t="str">
            <v>久保侑暉</v>
          </cell>
          <cell r="H224" t="str">
            <v>東近江グリフィンズ</v>
          </cell>
          <cell r="I224" t="str">
            <v>男</v>
          </cell>
          <cell r="J224">
            <v>1993</v>
          </cell>
          <cell r="K224">
            <v>23</v>
          </cell>
          <cell r="L224" t="str">
            <v>OK</v>
          </cell>
          <cell r="M224" t="str">
            <v>栗東市</v>
          </cell>
        </row>
        <row r="225">
          <cell r="A225" t="str">
            <v>G26</v>
          </cell>
          <cell r="B225" t="str">
            <v>武藤</v>
          </cell>
          <cell r="C225" t="str">
            <v>幸宏</v>
          </cell>
          <cell r="D225" t="str">
            <v>グリフィンズ</v>
          </cell>
          <cell r="F225" t="str">
            <v>G26</v>
          </cell>
          <cell r="G225" t="str">
            <v>武藤幸宏</v>
          </cell>
          <cell r="H225" t="str">
            <v>東近江グリフィンズ</v>
          </cell>
          <cell r="I225" t="str">
            <v>男</v>
          </cell>
          <cell r="J225">
            <v>1980</v>
          </cell>
          <cell r="K225">
            <v>36</v>
          </cell>
          <cell r="L225" t="str">
            <v>OK</v>
          </cell>
          <cell r="M225" t="str">
            <v>京都市</v>
          </cell>
        </row>
        <row r="226">
          <cell r="A226" t="str">
            <v>G27</v>
          </cell>
          <cell r="B226" t="str">
            <v>小出</v>
          </cell>
          <cell r="C226" t="str">
            <v>周平</v>
          </cell>
          <cell r="D226" t="str">
            <v>グリフィンズ</v>
          </cell>
          <cell r="F226" t="str">
            <v>G27</v>
          </cell>
          <cell r="G226" t="str">
            <v>小出周平</v>
          </cell>
          <cell r="H226" t="str">
            <v>東近江グリフィンズ</v>
          </cell>
          <cell r="I226" t="str">
            <v>男</v>
          </cell>
          <cell r="J226">
            <v>1987</v>
          </cell>
          <cell r="K226">
            <v>29</v>
          </cell>
          <cell r="L226" t="str">
            <v>OK</v>
          </cell>
          <cell r="M226" t="str">
            <v>京都市</v>
          </cell>
        </row>
        <row r="227">
          <cell r="A227" t="str">
            <v>G28</v>
          </cell>
          <cell r="B227" t="str">
            <v>中根</v>
          </cell>
          <cell r="C227" t="str">
            <v>啓伍</v>
          </cell>
          <cell r="D227" t="str">
            <v>グリフィンズ</v>
          </cell>
          <cell r="F227" t="str">
            <v>G28</v>
          </cell>
          <cell r="G227" t="str">
            <v>中根啓伍</v>
          </cell>
          <cell r="H227" t="str">
            <v>東近江グリフィンズ</v>
          </cell>
          <cell r="I227" t="str">
            <v>男</v>
          </cell>
          <cell r="J227">
            <v>1993</v>
          </cell>
          <cell r="K227">
            <v>23</v>
          </cell>
          <cell r="L227" t="str">
            <v>OK</v>
          </cell>
          <cell r="M227" t="str">
            <v>京都市</v>
          </cell>
        </row>
        <row r="228">
          <cell r="A228" t="str">
            <v>G29</v>
          </cell>
          <cell r="B228" t="str">
            <v>木村</v>
          </cell>
          <cell r="C228" t="str">
            <v>恵太</v>
          </cell>
          <cell r="D228" t="str">
            <v>グリフィンズ</v>
          </cell>
          <cell r="F228" t="str">
            <v>G29</v>
          </cell>
          <cell r="G228" t="str">
            <v>木村恵太</v>
          </cell>
          <cell r="H228" t="str">
            <v>東近江グリフィンズ</v>
          </cell>
          <cell r="I228" t="str">
            <v>男</v>
          </cell>
          <cell r="J228">
            <v>1983</v>
          </cell>
          <cell r="K228">
            <v>33</v>
          </cell>
          <cell r="L228" t="str">
            <v>OK</v>
          </cell>
          <cell r="M228" t="str">
            <v>京都府</v>
          </cell>
        </row>
        <row r="229">
          <cell r="A229" t="str">
            <v>G30</v>
          </cell>
          <cell r="B229" t="str">
            <v>中山</v>
          </cell>
          <cell r="C229" t="str">
            <v>幸典</v>
          </cell>
          <cell r="D229" t="str">
            <v>グリフィンズ</v>
          </cell>
          <cell r="F229" t="str">
            <v>G30</v>
          </cell>
          <cell r="G229" t="str">
            <v>中山幸典</v>
          </cell>
          <cell r="H229" t="str">
            <v>東近江グリフィンズ</v>
          </cell>
          <cell r="I229" t="str">
            <v>男</v>
          </cell>
          <cell r="J229">
            <v>1979</v>
          </cell>
          <cell r="K229">
            <v>37</v>
          </cell>
          <cell r="L229" t="str">
            <v>OK</v>
          </cell>
          <cell r="M229" t="str">
            <v>栗東市</v>
          </cell>
        </row>
        <row r="230">
          <cell r="A230" t="str">
            <v>G31</v>
          </cell>
          <cell r="B230" t="str">
            <v>塩谷</v>
          </cell>
          <cell r="C230" t="str">
            <v>敦彦</v>
          </cell>
          <cell r="D230" t="str">
            <v>グリフィンズ</v>
          </cell>
          <cell r="F230" t="str">
            <v>G31</v>
          </cell>
          <cell r="G230" t="str">
            <v>塩谷敦彦</v>
          </cell>
          <cell r="H230" t="str">
            <v>東近江グリフィンズ</v>
          </cell>
          <cell r="I230" t="str">
            <v>男</v>
          </cell>
          <cell r="J230">
            <v>1969</v>
          </cell>
          <cell r="K230">
            <v>47</v>
          </cell>
          <cell r="L230" t="str">
            <v>OK</v>
          </cell>
          <cell r="M230" t="str">
            <v>栗東市</v>
          </cell>
        </row>
        <row r="231">
          <cell r="A231" t="str">
            <v>G32</v>
          </cell>
          <cell r="B231" t="str">
            <v>山本</v>
          </cell>
          <cell r="C231" t="str">
            <v>良人</v>
          </cell>
          <cell r="D231" t="str">
            <v>グリフィンズ</v>
          </cell>
          <cell r="F231" t="str">
            <v>G32</v>
          </cell>
          <cell r="G231" t="str">
            <v>山本良人</v>
          </cell>
          <cell r="H231" t="str">
            <v>東近江グリフィンズ</v>
          </cell>
          <cell r="I231" t="str">
            <v>男</v>
          </cell>
          <cell r="J231">
            <v>1978</v>
          </cell>
          <cell r="K231">
            <v>38</v>
          </cell>
          <cell r="L231" t="str">
            <v>OK</v>
          </cell>
          <cell r="M231" t="str">
            <v>栗東市</v>
          </cell>
        </row>
        <row r="232">
          <cell r="A232" t="str">
            <v>G33</v>
          </cell>
          <cell r="B232" t="str">
            <v>山本</v>
          </cell>
          <cell r="C232" t="str">
            <v>友也</v>
          </cell>
          <cell r="D232" t="str">
            <v>グリフィンズ</v>
          </cell>
          <cell r="F232" t="str">
            <v>G33</v>
          </cell>
          <cell r="G232" t="str">
            <v>山本友也</v>
          </cell>
          <cell r="H232" t="str">
            <v>東近江グリフィンズ</v>
          </cell>
          <cell r="I232" t="str">
            <v>男</v>
          </cell>
          <cell r="J232">
            <v>1983</v>
          </cell>
          <cell r="K232">
            <v>33</v>
          </cell>
          <cell r="L232" t="str">
            <v>OK</v>
          </cell>
          <cell r="M232" t="str">
            <v>大津市</v>
          </cell>
        </row>
        <row r="233">
          <cell r="A233" t="str">
            <v>G34</v>
          </cell>
          <cell r="B233" t="str">
            <v>金武</v>
          </cell>
          <cell r="C233" t="str">
            <v>恵</v>
          </cell>
          <cell r="D233" t="str">
            <v>グリフィンズ</v>
          </cell>
          <cell r="F233" t="str">
            <v>G34</v>
          </cell>
          <cell r="G233" t="str">
            <v>金武恵</v>
          </cell>
          <cell r="H233" t="str">
            <v>東近江グリフィンズ</v>
          </cell>
          <cell r="I233" t="str">
            <v>女</v>
          </cell>
          <cell r="J233">
            <v>1989</v>
          </cell>
          <cell r="K233">
            <v>27</v>
          </cell>
          <cell r="L233" t="str">
            <v>OK</v>
          </cell>
          <cell r="M233" t="str">
            <v>岐阜県</v>
          </cell>
        </row>
        <row r="234">
          <cell r="A234" t="str">
            <v>G35</v>
          </cell>
          <cell r="B234" t="str">
            <v>佐々木</v>
          </cell>
          <cell r="C234" t="str">
            <v>恵子</v>
          </cell>
          <cell r="D234" t="str">
            <v>グリフィンズ</v>
          </cell>
          <cell r="F234" t="str">
            <v>G35</v>
          </cell>
          <cell r="G234" t="str">
            <v>佐々木恵子</v>
          </cell>
          <cell r="H234" t="str">
            <v>東近江グリフィンズ</v>
          </cell>
          <cell r="I234" t="str">
            <v>女</v>
          </cell>
          <cell r="J234">
            <v>1967</v>
          </cell>
          <cell r="K234">
            <v>49</v>
          </cell>
          <cell r="L234" t="str">
            <v>OK</v>
          </cell>
          <cell r="M234" t="str">
            <v>大津市</v>
          </cell>
        </row>
        <row r="235">
          <cell r="A235" t="str">
            <v>G36</v>
          </cell>
          <cell r="B235" t="str">
            <v>深尾</v>
          </cell>
          <cell r="C235" t="str">
            <v>純子</v>
          </cell>
          <cell r="D235" t="str">
            <v>グリフィンズ</v>
          </cell>
          <cell r="F235" t="str">
            <v>G36</v>
          </cell>
          <cell r="G235" t="str">
            <v>深尾純子</v>
          </cell>
          <cell r="H235" t="str">
            <v>東近江グリフィンズ</v>
          </cell>
          <cell r="I235" t="str">
            <v>女</v>
          </cell>
          <cell r="J235">
            <v>1982</v>
          </cell>
          <cell r="K235">
            <v>34</v>
          </cell>
          <cell r="L235" t="str">
            <v>OK</v>
          </cell>
          <cell r="M235" t="str">
            <v>草津市</v>
          </cell>
        </row>
        <row r="236">
          <cell r="A236" t="str">
            <v>G37</v>
          </cell>
          <cell r="B236" t="str">
            <v>岡</v>
          </cell>
          <cell r="C236" t="str">
            <v>麻公</v>
          </cell>
          <cell r="D236" t="str">
            <v>グリフィンズ</v>
          </cell>
          <cell r="F236" t="str">
            <v>G37</v>
          </cell>
          <cell r="G236" t="str">
            <v>岡麻公</v>
          </cell>
          <cell r="H236" t="str">
            <v>東近江グリフィンズ</v>
          </cell>
          <cell r="I236" t="str">
            <v>女</v>
          </cell>
          <cell r="J236">
            <v>1989</v>
          </cell>
          <cell r="K236">
            <v>27</v>
          </cell>
          <cell r="L236" t="str">
            <v>OK</v>
          </cell>
          <cell r="M236" t="str">
            <v>草津市</v>
          </cell>
        </row>
        <row r="237">
          <cell r="A237" t="str">
            <v>G38</v>
          </cell>
          <cell r="B237" t="str">
            <v>遠崎</v>
          </cell>
          <cell r="C237" t="str">
            <v>真依</v>
          </cell>
          <cell r="D237" t="str">
            <v>グリフィンズ</v>
          </cell>
          <cell r="F237" t="str">
            <v>G38</v>
          </cell>
          <cell r="G237" t="str">
            <v>遠崎真依</v>
          </cell>
          <cell r="H237" t="str">
            <v>東近江グリフィンズ</v>
          </cell>
          <cell r="I237" t="str">
            <v>女</v>
          </cell>
          <cell r="J237">
            <v>1991</v>
          </cell>
          <cell r="K237">
            <v>25</v>
          </cell>
          <cell r="L237" t="str">
            <v>OK</v>
          </cell>
          <cell r="M237" t="str">
            <v>野洲市</v>
          </cell>
        </row>
        <row r="238">
          <cell r="A238" t="str">
            <v>G39</v>
          </cell>
          <cell r="B238" t="str">
            <v>山本</v>
          </cell>
          <cell r="C238" t="str">
            <v>あづさ</v>
          </cell>
          <cell r="D238" t="str">
            <v>グリフィンズ</v>
          </cell>
          <cell r="F238" t="str">
            <v>G39</v>
          </cell>
          <cell r="G238" t="str">
            <v>山本あづさ</v>
          </cell>
          <cell r="H238" t="str">
            <v>東近江グリフィンズ</v>
          </cell>
          <cell r="I238" t="str">
            <v>女</v>
          </cell>
          <cell r="J238">
            <v>1981</v>
          </cell>
          <cell r="K238">
            <v>35</v>
          </cell>
          <cell r="L238" t="str">
            <v>OK</v>
          </cell>
          <cell r="M238" t="str">
            <v>高島市</v>
          </cell>
        </row>
        <row r="239">
          <cell r="A239" t="str">
            <v>G40</v>
          </cell>
          <cell r="B239" t="str">
            <v>山本</v>
          </cell>
          <cell r="C239" t="str">
            <v>順子</v>
          </cell>
          <cell r="D239" t="str">
            <v>グリフィンズ</v>
          </cell>
          <cell r="F239" t="str">
            <v>G40</v>
          </cell>
          <cell r="G239" t="str">
            <v>山本順子</v>
          </cell>
          <cell r="H239" t="str">
            <v>東近江グリフィンズ</v>
          </cell>
          <cell r="I239" t="str">
            <v>女</v>
          </cell>
          <cell r="J239">
            <v>1976</v>
          </cell>
          <cell r="K239">
            <v>40</v>
          </cell>
          <cell r="L239" t="str">
            <v>OK</v>
          </cell>
          <cell r="M239" t="str">
            <v>近江八幡市</v>
          </cell>
        </row>
        <row r="240">
          <cell r="A240" t="str">
            <v>G41</v>
          </cell>
          <cell r="B240" t="str">
            <v>梅森</v>
          </cell>
          <cell r="C240" t="str">
            <v>直美</v>
          </cell>
          <cell r="D240" t="str">
            <v>グリフィンズ</v>
          </cell>
          <cell r="F240" t="str">
            <v>G41</v>
          </cell>
          <cell r="G240" t="str">
            <v>梅森直美</v>
          </cell>
          <cell r="H240" t="str">
            <v>東近江グリフィンズ</v>
          </cell>
          <cell r="I240" t="str">
            <v>女</v>
          </cell>
          <cell r="J240">
            <v>1977</v>
          </cell>
          <cell r="K240">
            <v>39</v>
          </cell>
          <cell r="L240" t="str">
            <v>OK</v>
          </cell>
          <cell r="M240" t="str">
            <v>京都府</v>
          </cell>
        </row>
        <row r="241">
          <cell r="A241" t="str">
            <v>G42</v>
          </cell>
          <cell r="B241" t="str">
            <v>田中</v>
          </cell>
          <cell r="C241" t="str">
            <v>由子</v>
          </cell>
          <cell r="D241" t="str">
            <v>グリフィンズ</v>
          </cell>
          <cell r="F241" t="str">
            <v>G42</v>
          </cell>
          <cell r="G241" t="str">
            <v>田中由子</v>
          </cell>
          <cell r="H241" t="str">
            <v>東近江グリフィンズ</v>
          </cell>
          <cell r="I241" t="str">
            <v>女</v>
          </cell>
          <cell r="J241">
            <v>1965</v>
          </cell>
          <cell r="K241">
            <v>51</v>
          </cell>
          <cell r="L241" t="str">
            <v>OK</v>
          </cell>
          <cell r="M241" t="str">
            <v>草津市</v>
          </cell>
        </row>
        <row r="242">
          <cell r="A242" t="str">
            <v>G43</v>
          </cell>
          <cell r="B242" t="str">
            <v>伊藤</v>
          </cell>
          <cell r="C242" t="str">
            <v>牧子</v>
          </cell>
          <cell r="D242" t="str">
            <v>グリフィンズ</v>
          </cell>
          <cell r="F242" t="str">
            <v>G43</v>
          </cell>
          <cell r="G242" t="str">
            <v>伊藤牧子</v>
          </cell>
          <cell r="H242" t="str">
            <v>東近江グリフィンズ</v>
          </cell>
          <cell r="I242" t="str">
            <v>女</v>
          </cell>
          <cell r="J242">
            <v>1969</v>
          </cell>
          <cell r="K242">
            <v>47</v>
          </cell>
          <cell r="L242" t="str">
            <v>OK</v>
          </cell>
          <cell r="M242" t="str">
            <v>草津市</v>
          </cell>
        </row>
        <row r="243">
          <cell r="A243" t="str">
            <v>G44</v>
          </cell>
          <cell r="B243" t="str">
            <v>高田</v>
          </cell>
          <cell r="C243" t="str">
            <v>貴代美</v>
          </cell>
          <cell r="D243" t="str">
            <v>グリフィンズ</v>
          </cell>
          <cell r="F243" t="str">
            <v>G44</v>
          </cell>
          <cell r="G243" t="str">
            <v>高田貴代美</v>
          </cell>
          <cell r="H243" t="str">
            <v>東近江グリフィンズ</v>
          </cell>
          <cell r="I243" t="str">
            <v>女</v>
          </cell>
          <cell r="J243">
            <v>1964</v>
          </cell>
          <cell r="K243">
            <v>52</v>
          </cell>
          <cell r="L243" t="str">
            <v>OK</v>
          </cell>
          <cell r="M243" t="str">
            <v>東近江市</v>
          </cell>
        </row>
        <row r="244">
          <cell r="A244" t="str">
            <v>G45</v>
          </cell>
          <cell r="B244" t="str">
            <v>森田</v>
          </cell>
          <cell r="C244" t="str">
            <v>千瑛</v>
          </cell>
          <cell r="D244" t="str">
            <v>グリフィンズ</v>
          </cell>
          <cell r="F244" t="str">
            <v>G45</v>
          </cell>
          <cell r="G244" t="str">
            <v>森田千瑛</v>
          </cell>
          <cell r="H244" t="str">
            <v>東近江グリフィンズ</v>
          </cell>
          <cell r="I244" t="str">
            <v>女</v>
          </cell>
          <cell r="J244">
            <v>1987</v>
          </cell>
          <cell r="K244">
            <v>29</v>
          </cell>
          <cell r="L244" t="str">
            <v>OK</v>
          </cell>
          <cell r="M244" t="str">
            <v>京都市</v>
          </cell>
        </row>
        <row r="245">
          <cell r="A245" t="str">
            <v>G46</v>
          </cell>
          <cell r="B245" t="str">
            <v>吉村</v>
          </cell>
          <cell r="C245" t="str">
            <v>安梨佐</v>
          </cell>
          <cell r="D245" t="str">
            <v>グリフィンズ</v>
          </cell>
          <cell r="F245" t="str">
            <v>G46</v>
          </cell>
          <cell r="G245" t="str">
            <v>吉村安梨佐</v>
          </cell>
          <cell r="H245" t="str">
            <v>東近江グリフィンズ</v>
          </cell>
          <cell r="I245" t="str">
            <v>女</v>
          </cell>
          <cell r="J245">
            <v>1986</v>
          </cell>
          <cell r="K245">
            <v>30</v>
          </cell>
          <cell r="L245" t="str">
            <v>OK</v>
          </cell>
          <cell r="M245" t="str">
            <v>京都市</v>
          </cell>
        </row>
        <row r="246">
          <cell r="A246" t="str">
            <v>G47</v>
          </cell>
          <cell r="B246" t="str">
            <v>岩崎</v>
          </cell>
          <cell r="C246" t="str">
            <v>順子</v>
          </cell>
          <cell r="D246" t="str">
            <v>グリフィンズ</v>
          </cell>
          <cell r="F246" t="str">
            <v>G47</v>
          </cell>
          <cell r="G246" t="str">
            <v>岩崎順子</v>
          </cell>
          <cell r="H246" t="str">
            <v>東近江グリフィンズ</v>
          </cell>
          <cell r="I246" t="str">
            <v>女</v>
          </cell>
          <cell r="J246">
            <v>1977</v>
          </cell>
          <cell r="K246">
            <v>39</v>
          </cell>
          <cell r="L246" t="str">
            <v>OK</v>
          </cell>
          <cell r="M246" t="str">
            <v>京都市</v>
          </cell>
        </row>
        <row r="247">
          <cell r="A247" t="str">
            <v>G48</v>
          </cell>
          <cell r="B247" t="str">
            <v>八木</v>
          </cell>
          <cell r="C247" t="str">
            <v>郊美</v>
          </cell>
          <cell r="D247" t="str">
            <v>グリフィンズ</v>
          </cell>
          <cell r="F247" t="str">
            <v>G48</v>
          </cell>
          <cell r="G247" t="str">
            <v>八木郊美</v>
          </cell>
          <cell r="H247" t="str">
            <v>東近江グリフィンズ</v>
          </cell>
          <cell r="I247" t="str">
            <v>女</v>
          </cell>
          <cell r="J247">
            <v>1968</v>
          </cell>
          <cell r="K247">
            <v>48</v>
          </cell>
          <cell r="L247" t="str">
            <v>OK</v>
          </cell>
          <cell r="M247" t="str">
            <v>京都府</v>
          </cell>
        </row>
        <row r="248">
          <cell r="A248" t="str">
            <v>G49</v>
          </cell>
          <cell r="B248" t="str">
            <v>村尾</v>
          </cell>
          <cell r="C248" t="str">
            <v>直子</v>
          </cell>
          <cell r="D248" t="str">
            <v>グリフィンズ</v>
          </cell>
          <cell r="F248" t="str">
            <v>G49</v>
          </cell>
          <cell r="G248" t="str">
            <v>村尾直子</v>
          </cell>
          <cell r="H248" t="str">
            <v>東近江グリフィンズ</v>
          </cell>
          <cell r="I248" t="str">
            <v>女</v>
          </cell>
          <cell r="J248">
            <v>1977</v>
          </cell>
          <cell r="K248">
            <v>39</v>
          </cell>
          <cell r="L248" t="str">
            <v>OK</v>
          </cell>
          <cell r="M248" t="str">
            <v>京都府</v>
          </cell>
        </row>
        <row r="249">
          <cell r="A249" t="str">
            <v>G50</v>
          </cell>
          <cell r="B249" t="str">
            <v>大家</v>
          </cell>
          <cell r="C249" t="str">
            <v>香</v>
          </cell>
          <cell r="D249" t="str">
            <v>グリフィンズ</v>
          </cell>
          <cell r="F249" t="str">
            <v>G50</v>
          </cell>
          <cell r="G249" t="str">
            <v>大家香</v>
          </cell>
          <cell r="H249" t="str">
            <v>東近江グリフィンズ</v>
          </cell>
          <cell r="I249" t="str">
            <v>女</v>
          </cell>
          <cell r="J249">
            <v>1966</v>
          </cell>
          <cell r="K249">
            <v>50</v>
          </cell>
          <cell r="L249" t="str">
            <v>OK</v>
          </cell>
          <cell r="M249" t="str">
            <v>京都府</v>
          </cell>
        </row>
        <row r="250">
          <cell r="L250" t="str">
            <v/>
          </cell>
        </row>
        <row r="251">
          <cell r="L251" t="str">
            <v/>
          </cell>
        </row>
        <row r="252">
          <cell r="B252" t="str">
            <v>川並和之</v>
          </cell>
          <cell r="D252" t="str">
            <v>kawanami0930@yahoo.co.jp</v>
          </cell>
          <cell r="H252" t="str">
            <v>法人会員</v>
          </cell>
          <cell r="L252" t="str">
            <v/>
          </cell>
        </row>
        <row r="253">
          <cell r="L253" t="str">
            <v/>
          </cell>
        </row>
        <row r="254">
          <cell r="G254" t="str">
            <v>東近江市民</v>
          </cell>
          <cell r="H254" t="str">
            <v>東近江市民率</v>
          </cell>
        </row>
        <row r="255">
          <cell r="B255" t="str">
            <v>Ｋテニスカレッジ</v>
          </cell>
          <cell r="D255" t="str">
            <v>正式名称</v>
          </cell>
          <cell r="G255">
            <v>12</v>
          </cell>
          <cell r="H255">
            <v>0.35294117647058826</v>
          </cell>
        </row>
        <row r="256">
          <cell r="B256" t="str">
            <v>Kテニス</v>
          </cell>
          <cell r="D256" t="str">
            <v>略称</v>
          </cell>
          <cell r="L256" t="str">
            <v/>
          </cell>
        </row>
        <row r="257">
          <cell r="A257" t="str">
            <v>K01</v>
          </cell>
          <cell r="B257" t="str">
            <v>稲岡</v>
          </cell>
          <cell r="C257" t="str">
            <v>和紀</v>
          </cell>
          <cell r="D257" t="str">
            <v>Kテニス</v>
          </cell>
          <cell r="F257" t="str">
            <v>K01</v>
          </cell>
          <cell r="G257" t="str">
            <v>稲岡和紀</v>
          </cell>
          <cell r="H257" t="str">
            <v>Ｋテニスカレッジ</v>
          </cell>
          <cell r="I257" t="str">
            <v>男</v>
          </cell>
          <cell r="J257">
            <v>1978</v>
          </cell>
          <cell r="K257">
            <v>38</v>
          </cell>
          <cell r="L257" t="str">
            <v>OK</v>
          </cell>
          <cell r="M257" t="str">
            <v>東近江市</v>
          </cell>
        </row>
        <row r="258">
          <cell r="A258" t="str">
            <v>K02</v>
          </cell>
          <cell r="B258" t="str">
            <v>岩渕</v>
          </cell>
          <cell r="C258" t="str">
            <v>光紀</v>
          </cell>
          <cell r="D258" t="str">
            <v>Kテニス</v>
          </cell>
          <cell r="F258" t="str">
            <v>K02</v>
          </cell>
          <cell r="G258" t="str">
            <v>岩渕光紀</v>
          </cell>
          <cell r="H258" t="str">
            <v>Ｋテニスカレッジ</v>
          </cell>
          <cell r="I258" t="str">
            <v>男</v>
          </cell>
          <cell r="J258">
            <v>1991</v>
          </cell>
          <cell r="K258">
            <v>25</v>
          </cell>
          <cell r="L258" t="str">
            <v>OK</v>
          </cell>
          <cell r="M258" t="str">
            <v>草津市</v>
          </cell>
        </row>
        <row r="259">
          <cell r="A259" t="str">
            <v>K03</v>
          </cell>
          <cell r="B259" t="str">
            <v>梅津</v>
          </cell>
          <cell r="C259" t="str">
            <v>圭</v>
          </cell>
          <cell r="D259" t="str">
            <v>Kテニス</v>
          </cell>
          <cell r="F259" t="str">
            <v>K03</v>
          </cell>
          <cell r="G259" t="str">
            <v>梅津圭</v>
          </cell>
          <cell r="H259" t="str">
            <v>Ｋテニスカレッジ</v>
          </cell>
          <cell r="I259" t="str">
            <v>男</v>
          </cell>
          <cell r="J259">
            <v>1992</v>
          </cell>
          <cell r="K259">
            <v>24</v>
          </cell>
          <cell r="L259" t="str">
            <v>OK</v>
          </cell>
          <cell r="M259" t="str">
            <v>大阪市</v>
          </cell>
        </row>
        <row r="260">
          <cell r="A260" t="str">
            <v>K04</v>
          </cell>
          <cell r="B260" t="str">
            <v>岡本</v>
          </cell>
          <cell r="C260" t="str">
            <v>大樹</v>
          </cell>
          <cell r="D260" t="str">
            <v>Kテニス</v>
          </cell>
          <cell r="F260" t="str">
            <v>K04</v>
          </cell>
          <cell r="G260" t="str">
            <v>岡本大樹</v>
          </cell>
          <cell r="H260" t="str">
            <v>Ｋテニスカレッジ</v>
          </cell>
          <cell r="I260" t="str">
            <v>男</v>
          </cell>
          <cell r="J260">
            <v>1982</v>
          </cell>
          <cell r="K260">
            <v>34</v>
          </cell>
          <cell r="L260" t="str">
            <v>OK</v>
          </cell>
          <cell r="M260" t="str">
            <v>大津市</v>
          </cell>
        </row>
        <row r="261">
          <cell r="A261" t="str">
            <v>K05</v>
          </cell>
          <cell r="B261" t="str">
            <v>押谷</v>
          </cell>
          <cell r="C261" t="str">
            <v>繁樹</v>
          </cell>
          <cell r="D261" t="str">
            <v>Kテニス</v>
          </cell>
          <cell r="F261" t="str">
            <v>K05</v>
          </cell>
          <cell r="G261" t="str">
            <v>押谷繁樹</v>
          </cell>
          <cell r="H261" t="str">
            <v>Ｋテニスカレッジ</v>
          </cell>
          <cell r="I261" t="str">
            <v>男</v>
          </cell>
          <cell r="J261">
            <v>1981</v>
          </cell>
          <cell r="K261">
            <v>35</v>
          </cell>
          <cell r="L261" t="str">
            <v>2重登録</v>
          </cell>
          <cell r="M261" t="str">
            <v>長浜市</v>
          </cell>
        </row>
        <row r="262">
          <cell r="A262" t="str">
            <v>K06</v>
          </cell>
          <cell r="B262" t="str">
            <v>小笠原</v>
          </cell>
          <cell r="C262" t="str">
            <v>光雄</v>
          </cell>
          <cell r="D262" t="str">
            <v>Kテニス</v>
          </cell>
          <cell r="F262" t="str">
            <v>K06</v>
          </cell>
          <cell r="G262" t="str">
            <v>小笠原光雄</v>
          </cell>
          <cell r="H262" t="str">
            <v>Ｋテニスカレッジ</v>
          </cell>
          <cell r="I262" t="str">
            <v>男</v>
          </cell>
          <cell r="J262">
            <v>1963</v>
          </cell>
          <cell r="K262">
            <v>53</v>
          </cell>
          <cell r="L262" t="str">
            <v>OK</v>
          </cell>
          <cell r="M262" t="str">
            <v>東近江市</v>
          </cell>
        </row>
        <row r="263">
          <cell r="A263" t="str">
            <v>K07</v>
          </cell>
          <cell r="B263" t="str">
            <v>大島</v>
          </cell>
          <cell r="C263" t="str">
            <v>浩範</v>
          </cell>
          <cell r="D263" t="str">
            <v>Kテニス</v>
          </cell>
          <cell r="F263" t="str">
            <v>K07</v>
          </cell>
          <cell r="G263" t="str">
            <v>大島浩範</v>
          </cell>
          <cell r="H263" t="str">
            <v>Ｋテニスカレッジ</v>
          </cell>
          <cell r="I263" t="str">
            <v>男</v>
          </cell>
          <cell r="J263">
            <v>1988</v>
          </cell>
          <cell r="K263">
            <v>28</v>
          </cell>
          <cell r="L263" t="str">
            <v>OK</v>
          </cell>
          <cell r="M263" t="str">
            <v>京都市</v>
          </cell>
        </row>
        <row r="264">
          <cell r="A264" t="str">
            <v>K08</v>
          </cell>
          <cell r="B264" t="str">
            <v>川上</v>
          </cell>
          <cell r="C264" t="str">
            <v>政治</v>
          </cell>
          <cell r="D264" t="str">
            <v>Kテニス</v>
          </cell>
          <cell r="F264" t="str">
            <v>K08</v>
          </cell>
          <cell r="G264" t="str">
            <v>川上政治</v>
          </cell>
          <cell r="H264" t="str">
            <v>Ｋテニスカレッジ</v>
          </cell>
          <cell r="I264" t="str">
            <v>男</v>
          </cell>
          <cell r="J264">
            <v>1970</v>
          </cell>
          <cell r="K264">
            <v>46</v>
          </cell>
          <cell r="L264" t="str">
            <v>OK</v>
          </cell>
          <cell r="M264" t="str">
            <v>東近江市</v>
          </cell>
        </row>
        <row r="265">
          <cell r="A265" t="str">
            <v>K09</v>
          </cell>
          <cell r="B265" t="str">
            <v>上村</v>
          </cell>
          <cell r="C265" t="str">
            <v>悠大</v>
          </cell>
          <cell r="D265" t="str">
            <v>Kテニス</v>
          </cell>
          <cell r="E265" t="str">
            <v>Jr</v>
          </cell>
          <cell r="F265" t="str">
            <v>K09</v>
          </cell>
          <cell r="G265" t="str">
            <v>上村悠大</v>
          </cell>
          <cell r="H265" t="str">
            <v>Ｋテニスカレッジ</v>
          </cell>
          <cell r="I265" t="str">
            <v>男</v>
          </cell>
          <cell r="J265">
            <v>2001</v>
          </cell>
          <cell r="K265">
            <v>15</v>
          </cell>
          <cell r="L265" t="str">
            <v>OK</v>
          </cell>
          <cell r="M265" t="str">
            <v>彦根市</v>
          </cell>
        </row>
        <row r="266">
          <cell r="A266" t="str">
            <v>K10</v>
          </cell>
          <cell r="B266" t="str">
            <v>上村</v>
          </cell>
          <cell r="C266" t="str">
            <v>　武</v>
          </cell>
          <cell r="D266" t="str">
            <v>Kテニス</v>
          </cell>
          <cell r="F266" t="str">
            <v>K10</v>
          </cell>
          <cell r="G266" t="str">
            <v>上村　武</v>
          </cell>
          <cell r="H266" t="str">
            <v>Ｋテニスカレッジ</v>
          </cell>
          <cell r="I266" t="str">
            <v>男</v>
          </cell>
          <cell r="J266">
            <v>1978</v>
          </cell>
          <cell r="K266">
            <v>38</v>
          </cell>
          <cell r="L266" t="str">
            <v>OK</v>
          </cell>
          <cell r="M266" t="str">
            <v>彦根市</v>
          </cell>
        </row>
        <row r="267">
          <cell r="A267" t="str">
            <v>K11</v>
          </cell>
          <cell r="B267" t="str">
            <v>川上</v>
          </cell>
          <cell r="C267" t="str">
            <v>悠作</v>
          </cell>
          <cell r="D267" t="str">
            <v>Kテニス</v>
          </cell>
          <cell r="E267" t="str">
            <v>Jr</v>
          </cell>
          <cell r="F267" t="str">
            <v>K11</v>
          </cell>
          <cell r="G267" t="str">
            <v>川上悠作</v>
          </cell>
          <cell r="H267" t="str">
            <v>Ｋテニスカレッジ</v>
          </cell>
          <cell r="I267" t="str">
            <v>男</v>
          </cell>
          <cell r="J267">
            <v>2000</v>
          </cell>
          <cell r="K267">
            <v>16</v>
          </cell>
          <cell r="L267" t="str">
            <v>OK</v>
          </cell>
          <cell r="M267" t="str">
            <v>東近江市</v>
          </cell>
        </row>
        <row r="268">
          <cell r="A268" t="str">
            <v>K12</v>
          </cell>
          <cell r="B268" t="str">
            <v>川並</v>
          </cell>
          <cell r="C268" t="str">
            <v>和之</v>
          </cell>
          <cell r="D268" t="str">
            <v>Kテニス</v>
          </cell>
          <cell r="F268" t="str">
            <v>K12</v>
          </cell>
          <cell r="G268" t="str">
            <v>川並和之</v>
          </cell>
          <cell r="H268" t="str">
            <v>Ｋテニスカレッジ</v>
          </cell>
          <cell r="I268" t="str">
            <v>男</v>
          </cell>
          <cell r="J268">
            <v>1959</v>
          </cell>
          <cell r="K268">
            <v>57</v>
          </cell>
          <cell r="L268" t="str">
            <v>OK</v>
          </cell>
          <cell r="M268" t="str">
            <v>東近江市</v>
          </cell>
        </row>
        <row r="269">
          <cell r="A269" t="str">
            <v>K13</v>
          </cell>
          <cell r="B269" t="str">
            <v>木村</v>
          </cell>
          <cell r="C269" t="str">
            <v>　誠</v>
          </cell>
          <cell r="D269" t="str">
            <v>Kテニス</v>
          </cell>
          <cell r="F269" t="str">
            <v>K13</v>
          </cell>
          <cell r="G269" t="str">
            <v>木村　誠</v>
          </cell>
          <cell r="H269" t="str">
            <v>Ｋテニスカレッジ</v>
          </cell>
          <cell r="I269" t="str">
            <v>男</v>
          </cell>
          <cell r="J269">
            <v>1968</v>
          </cell>
          <cell r="K269">
            <v>48</v>
          </cell>
          <cell r="L269" t="str">
            <v>OK</v>
          </cell>
          <cell r="M269" t="str">
            <v>京都市</v>
          </cell>
        </row>
        <row r="270">
          <cell r="A270" t="str">
            <v>K14</v>
          </cell>
          <cell r="B270" t="str">
            <v>菊居</v>
          </cell>
          <cell r="C270" t="str">
            <v>龍之介</v>
          </cell>
          <cell r="D270" t="str">
            <v>Kテニス</v>
          </cell>
          <cell r="F270" t="str">
            <v>K14</v>
          </cell>
          <cell r="G270" t="str">
            <v>菊居龍之介</v>
          </cell>
          <cell r="H270" t="str">
            <v>Ｋテニスカレッジ</v>
          </cell>
          <cell r="I270" t="str">
            <v>男</v>
          </cell>
          <cell r="J270">
            <v>1997</v>
          </cell>
          <cell r="K270">
            <v>19</v>
          </cell>
          <cell r="L270" t="str">
            <v>OK</v>
          </cell>
          <cell r="M270" t="str">
            <v>近江八幡市</v>
          </cell>
        </row>
        <row r="271">
          <cell r="A271" t="str">
            <v>K15</v>
          </cell>
          <cell r="B271" t="str">
            <v>木村</v>
          </cell>
          <cell r="C271" t="str">
            <v>善和</v>
          </cell>
          <cell r="D271" t="str">
            <v>Kテニス</v>
          </cell>
          <cell r="F271" t="str">
            <v>K15</v>
          </cell>
          <cell r="G271" t="str">
            <v>木村善和</v>
          </cell>
          <cell r="H271" t="str">
            <v>Ｋテニスカレッジ</v>
          </cell>
          <cell r="I271" t="str">
            <v>男</v>
          </cell>
          <cell r="J271">
            <v>1962</v>
          </cell>
          <cell r="K271">
            <v>54</v>
          </cell>
          <cell r="L271" t="str">
            <v>OK</v>
          </cell>
          <cell r="M271" t="str">
            <v>犬上郡</v>
          </cell>
        </row>
        <row r="272">
          <cell r="A272" t="str">
            <v>K16</v>
          </cell>
          <cell r="B272" t="str">
            <v>竹村</v>
          </cell>
          <cell r="C272" t="str">
            <v>　治</v>
          </cell>
          <cell r="D272" t="str">
            <v>Kテニス</v>
          </cell>
          <cell r="F272" t="str">
            <v>K16</v>
          </cell>
          <cell r="G272" t="str">
            <v>竹村　治</v>
          </cell>
          <cell r="H272" t="str">
            <v>Ｋテニスカレッジ</v>
          </cell>
          <cell r="I272" t="str">
            <v>男</v>
          </cell>
          <cell r="J272">
            <v>1961</v>
          </cell>
          <cell r="K272">
            <v>55</v>
          </cell>
          <cell r="L272" t="str">
            <v>OK</v>
          </cell>
          <cell r="M272" t="str">
            <v>日野町</v>
          </cell>
        </row>
        <row r="273">
          <cell r="A273" t="str">
            <v>K17</v>
          </cell>
          <cell r="B273" t="str">
            <v>田中</v>
          </cell>
          <cell r="C273" t="str">
            <v>　淳</v>
          </cell>
          <cell r="D273" t="str">
            <v>Kテニス</v>
          </cell>
          <cell r="F273" t="str">
            <v>K17</v>
          </cell>
          <cell r="G273" t="str">
            <v>田中　淳</v>
          </cell>
          <cell r="H273" t="str">
            <v>Ｋテニスカレッジ</v>
          </cell>
          <cell r="I273" t="str">
            <v>男</v>
          </cell>
          <cell r="J273">
            <v>1989</v>
          </cell>
          <cell r="K273">
            <v>27</v>
          </cell>
          <cell r="L273" t="str">
            <v>OK</v>
          </cell>
          <cell r="M273" t="str">
            <v>東近江市</v>
          </cell>
        </row>
        <row r="274">
          <cell r="A274" t="str">
            <v>K18</v>
          </cell>
          <cell r="B274" t="str">
            <v>坪田</v>
          </cell>
          <cell r="C274" t="str">
            <v>真嘉</v>
          </cell>
          <cell r="D274" t="str">
            <v>Kテニス</v>
          </cell>
          <cell r="F274" t="str">
            <v>K18</v>
          </cell>
          <cell r="G274" t="str">
            <v>坪田真嘉</v>
          </cell>
          <cell r="H274" t="str">
            <v>Ｋテニスカレッジ</v>
          </cell>
          <cell r="I274" t="str">
            <v>男</v>
          </cell>
          <cell r="J274">
            <v>1976</v>
          </cell>
          <cell r="K274">
            <v>40</v>
          </cell>
          <cell r="L274" t="str">
            <v>OK</v>
          </cell>
          <cell r="M274" t="str">
            <v>東近江市</v>
          </cell>
        </row>
        <row r="275">
          <cell r="A275" t="str">
            <v>K19</v>
          </cell>
          <cell r="B275" t="str">
            <v>永里</v>
          </cell>
          <cell r="C275" t="str">
            <v>裕次</v>
          </cell>
          <cell r="D275" t="str">
            <v>Kテニス</v>
          </cell>
          <cell r="F275" t="str">
            <v>K19</v>
          </cell>
          <cell r="G275" t="str">
            <v>永里裕次</v>
          </cell>
          <cell r="H275" t="str">
            <v>Ｋテニスカレッジ</v>
          </cell>
          <cell r="I275" t="str">
            <v>男</v>
          </cell>
          <cell r="J275">
            <v>1979</v>
          </cell>
          <cell r="K275">
            <v>37</v>
          </cell>
          <cell r="L275" t="str">
            <v>OK</v>
          </cell>
          <cell r="M275" t="str">
            <v>三重県</v>
          </cell>
        </row>
        <row r="276">
          <cell r="A276" t="str">
            <v>K20</v>
          </cell>
          <cell r="B276" t="str">
            <v>中西</v>
          </cell>
          <cell r="C276" t="str">
            <v>勇夫</v>
          </cell>
          <cell r="D276" t="str">
            <v>Kテニス</v>
          </cell>
          <cell r="F276" t="str">
            <v>K20</v>
          </cell>
          <cell r="G276" t="str">
            <v>中西勇夫</v>
          </cell>
          <cell r="H276" t="str">
            <v>Ｋテニスカレッジ</v>
          </cell>
          <cell r="I276" t="str">
            <v>男</v>
          </cell>
          <cell r="J276">
            <v>1986</v>
          </cell>
          <cell r="K276">
            <v>30</v>
          </cell>
          <cell r="L276" t="str">
            <v>OK</v>
          </cell>
          <cell r="M276" t="str">
            <v>東近江市</v>
          </cell>
        </row>
        <row r="277">
          <cell r="A277" t="str">
            <v>K21</v>
          </cell>
          <cell r="B277" t="str">
            <v>中西</v>
          </cell>
          <cell r="C277" t="str">
            <v>泰輝</v>
          </cell>
          <cell r="D277" t="str">
            <v>Kテニス</v>
          </cell>
          <cell r="F277" t="str">
            <v>K21</v>
          </cell>
          <cell r="G277" t="str">
            <v>中西泰輝</v>
          </cell>
          <cell r="H277" t="str">
            <v>Ｋテニスカレッジ</v>
          </cell>
          <cell r="I277" t="str">
            <v>男</v>
          </cell>
          <cell r="J277">
            <v>1992</v>
          </cell>
          <cell r="K277">
            <v>24</v>
          </cell>
          <cell r="L277" t="str">
            <v>OK</v>
          </cell>
          <cell r="M277" t="str">
            <v>守山市</v>
          </cell>
        </row>
        <row r="278">
          <cell r="A278" t="str">
            <v>K22</v>
          </cell>
          <cell r="B278" t="str">
            <v>中村</v>
          </cell>
          <cell r="C278" t="str">
            <v>喜彦</v>
          </cell>
          <cell r="D278" t="str">
            <v>Kテニス</v>
          </cell>
          <cell r="F278" t="str">
            <v>K22</v>
          </cell>
          <cell r="G278" t="str">
            <v>中村喜彦</v>
          </cell>
          <cell r="H278" t="str">
            <v>Ｋテニスカレッジ</v>
          </cell>
          <cell r="I278" t="str">
            <v>男</v>
          </cell>
          <cell r="J278">
            <v>1957</v>
          </cell>
          <cell r="K278">
            <v>59</v>
          </cell>
          <cell r="L278" t="str">
            <v>OK</v>
          </cell>
          <cell r="M278" t="str">
            <v>東近江市</v>
          </cell>
        </row>
        <row r="279">
          <cell r="A279" t="str">
            <v>K23</v>
          </cell>
          <cell r="B279" t="str">
            <v>中村</v>
          </cell>
          <cell r="C279" t="str">
            <v>浩之</v>
          </cell>
          <cell r="D279" t="str">
            <v>Kテニス</v>
          </cell>
          <cell r="F279" t="str">
            <v>K23</v>
          </cell>
          <cell r="G279" t="str">
            <v>中村浩之</v>
          </cell>
          <cell r="H279" t="str">
            <v>Ｋテニスカレッジ</v>
          </cell>
          <cell r="I279" t="str">
            <v>男</v>
          </cell>
          <cell r="J279">
            <v>1981</v>
          </cell>
          <cell r="K279">
            <v>35</v>
          </cell>
          <cell r="L279" t="str">
            <v>OK</v>
          </cell>
          <cell r="M279" t="str">
            <v>東近江市</v>
          </cell>
        </row>
        <row r="280">
          <cell r="A280" t="str">
            <v>K24</v>
          </cell>
          <cell r="B280" t="str">
            <v>西田</v>
          </cell>
          <cell r="C280" t="str">
            <v>和教</v>
          </cell>
          <cell r="D280" t="str">
            <v>Kテニス</v>
          </cell>
          <cell r="F280" t="str">
            <v>K24</v>
          </cell>
          <cell r="G280" t="str">
            <v>西田和教</v>
          </cell>
          <cell r="H280" t="str">
            <v>Ｋテニスカレッジ</v>
          </cell>
          <cell r="I280" t="str">
            <v>男</v>
          </cell>
          <cell r="J280">
            <v>1961</v>
          </cell>
          <cell r="K280">
            <v>55</v>
          </cell>
          <cell r="L280" t="str">
            <v>OK</v>
          </cell>
          <cell r="M280" t="str">
            <v>彦根市</v>
          </cell>
        </row>
        <row r="281">
          <cell r="A281" t="str">
            <v>K25</v>
          </cell>
          <cell r="B281" t="str">
            <v>宮村</v>
          </cell>
          <cell r="C281" t="str">
            <v>知宏</v>
          </cell>
          <cell r="D281" t="str">
            <v>Kテニス</v>
          </cell>
          <cell r="F281" t="str">
            <v>K25</v>
          </cell>
          <cell r="G281" t="str">
            <v>宮村知宏</v>
          </cell>
          <cell r="H281" t="str">
            <v>Ｋテニスカレッジ</v>
          </cell>
          <cell r="I281" t="str">
            <v>男</v>
          </cell>
          <cell r="J281">
            <v>1971</v>
          </cell>
          <cell r="K281">
            <v>45</v>
          </cell>
          <cell r="L281" t="str">
            <v>OK</v>
          </cell>
          <cell r="M281" t="str">
            <v>近江八幡市</v>
          </cell>
        </row>
        <row r="282">
          <cell r="A282" t="str">
            <v>K26</v>
          </cell>
          <cell r="B282" t="str">
            <v>宮嶋</v>
          </cell>
          <cell r="C282" t="str">
            <v>利行</v>
          </cell>
          <cell r="D282" t="str">
            <v>Kテニス</v>
          </cell>
          <cell r="F282" t="str">
            <v>K26</v>
          </cell>
          <cell r="G282" t="str">
            <v>宮嶋利行</v>
          </cell>
          <cell r="H282" t="str">
            <v>Ｋテニスカレッジ</v>
          </cell>
          <cell r="I282" t="str">
            <v>男</v>
          </cell>
          <cell r="J282">
            <v>1961</v>
          </cell>
          <cell r="K282">
            <v>55</v>
          </cell>
          <cell r="L282" t="str">
            <v>OK</v>
          </cell>
          <cell r="M282" t="str">
            <v>近江八幡市</v>
          </cell>
        </row>
        <row r="283">
          <cell r="A283" t="str">
            <v>K27</v>
          </cell>
          <cell r="B283" t="str">
            <v>山口</v>
          </cell>
          <cell r="C283" t="str">
            <v>直彦</v>
          </cell>
          <cell r="D283" t="str">
            <v>Kテニス</v>
          </cell>
          <cell r="F283" t="str">
            <v>K27</v>
          </cell>
          <cell r="G283" t="str">
            <v>山口直彦</v>
          </cell>
          <cell r="H283" t="str">
            <v>Ｋテニスカレッジ</v>
          </cell>
          <cell r="I283" t="str">
            <v>男</v>
          </cell>
          <cell r="J283">
            <v>1986</v>
          </cell>
          <cell r="K283">
            <v>30</v>
          </cell>
          <cell r="L283" t="str">
            <v>OK</v>
          </cell>
          <cell r="M283" t="str">
            <v>東近江市</v>
          </cell>
        </row>
        <row r="284">
          <cell r="A284" t="str">
            <v>K28</v>
          </cell>
          <cell r="B284" t="str">
            <v>山口</v>
          </cell>
          <cell r="C284" t="str">
            <v>真彦</v>
          </cell>
          <cell r="D284" t="str">
            <v>Kテニス</v>
          </cell>
          <cell r="F284" t="str">
            <v>K28</v>
          </cell>
          <cell r="G284" t="str">
            <v>山口真彦</v>
          </cell>
          <cell r="H284" t="str">
            <v>Ｋテニスカレッジ</v>
          </cell>
          <cell r="I284" t="str">
            <v>男</v>
          </cell>
          <cell r="J284">
            <v>1988</v>
          </cell>
          <cell r="K284">
            <v>28</v>
          </cell>
          <cell r="L284" t="str">
            <v>OK</v>
          </cell>
          <cell r="M284" t="str">
            <v>東近江市</v>
          </cell>
        </row>
        <row r="285">
          <cell r="A285" t="str">
            <v>K29</v>
          </cell>
          <cell r="B285" t="str">
            <v>山口</v>
          </cell>
          <cell r="C285" t="str">
            <v>達也</v>
          </cell>
          <cell r="D285" t="str">
            <v>Kテニス</v>
          </cell>
          <cell r="F285" t="str">
            <v>K29</v>
          </cell>
          <cell r="G285" t="str">
            <v>山口達也</v>
          </cell>
          <cell r="H285" t="str">
            <v>Ｋテニスカレッジ</v>
          </cell>
          <cell r="I285" t="str">
            <v>男</v>
          </cell>
          <cell r="J285">
            <v>1999</v>
          </cell>
          <cell r="K285">
            <v>17</v>
          </cell>
          <cell r="L285" t="str">
            <v>OK</v>
          </cell>
          <cell r="M285" t="str">
            <v>東近江市</v>
          </cell>
        </row>
        <row r="286">
          <cell r="A286" t="str">
            <v>K30</v>
          </cell>
          <cell r="B286" t="str">
            <v>吉野</v>
          </cell>
          <cell r="C286" t="str">
            <v>淳也</v>
          </cell>
          <cell r="D286" t="str">
            <v>Kテニス</v>
          </cell>
          <cell r="F286" t="str">
            <v>K30</v>
          </cell>
          <cell r="G286" t="str">
            <v>吉野淳也</v>
          </cell>
          <cell r="H286" t="str">
            <v>Ｋテニスカレッジ</v>
          </cell>
          <cell r="I286" t="str">
            <v>男</v>
          </cell>
          <cell r="J286">
            <v>1990</v>
          </cell>
          <cell r="K286">
            <v>26</v>
          </cell>
          <cell r="L286" t="str">
            <v>OK</v>
          </cell>
          <cell r="M286" t="str">
            <v>守山市</v>
          </cell>
        </row>
        <row r="287">
          <cell r="A287" t="str">
            <v>K31</v>
          </cell>
          <cell r="B287" t="str">
            <v>石原</v>
          </cell>
          <cell r="C287" t="str">
            <v>はる美</v>
          </cell>
          <cell r="D287" t="str">
            <v>Kテニス</v>
          </cell>
          <cell r="F287" t="str">
            <v>K31</v>
          </cell>
          <cell r="G287" t="str">
            <v>石原はる美</v>
          </cell>
          <cell r="H287" t="str">
            <v>Ｋテニスカレッジ</v>
          </cell>
          <cell r="I287" t="str">
            <v>女</v>
          </cell>
          <cell r="J287">
            <v>1964</v>
          </cell>
          <cell r="K287">
            <v>52</v>
          </cell>
          <cell r="L287" t="str">
            <v>OK</v>
          </cell>
          <cell r="M287" t="str">
            <v>東近江市</v>
          </cell>
        </row>
        <row r="288">
          <cell r="A288" t="str">
            <v>K32</v>
          </cell>
          <cell r="B288" t="str">
            <v>池尻</v>
          </cell>
          <cell r="C288" t="str">
            <v>陽香</v>
          </cell>
          <cell r="D288" t="str">
            <v>Kテニス</v>
          </cell>
          <cell r="F288" t="str">
            <v>K32</v>
          </cell>
          <cell r="G288" t="str">
            <v>池尻陽香</v>
          </cell>
          <cell r="H288" t="str">
            <v>Ｋテニスカレッジ</v>
          </cell>
          <cell r="I288" t="str">
            <v>女</v>
          </cell>
          <cell r="J288">
            <v>1994</v>
          </cell>
          <cell r="K288">
            <v>22</v>
          </cell>
          <cell r="L288" t="str">
            <v>OK</v>
          </cell>
          <cell r="M288" t="str">
            <v>守山市</v>
          </cell>
        </row>
        <row r="289">
          <cell r="A289" t="str">
            <v>K33</v>
          </cell>
          <cell r="B289" t="str">
            <v>池尻</v>
          </cell>
          <cell r="C289" t="str">
            <v>姫欧</v>
          </cell>
          <cell r="D289" t="str">
            <v>Kテニス</v>
          </cell>
          <cell r="F289" t="str">
            <v>K33</v>
          </cell>
          <cell r="G289" t="str">
            <v>池尻姫欧</v>
          </cell>
          <cell r="H289" t="str">
            <v>Ｋテニスカレッジ</v>
          </cell>
          <cell r="I289" t="str">
            <v>女</v>
          </cell>
          <cell r="J289">
            <v>1990</v>
          </cell>
          <cell r="K289">
            <v>26</v>
          </cell>
          <cell r="L289" t="str">
            <v>OK</v>
          </cell>
          <cell r="M289" t="str">
            <v>守山市</v>
          </cell>
        </row>
        <row r="290">
          <cell r="A290" t="str">
            <v>K34</v>
          </cell>
          <cell r="B290" t="str">
            <v>出縄</v>
          </cell>
          <cell r="C290" t="str">
            <v>久子</v>
          </cell>
          <cell r="D290" t="str">
            <v>Kテニス</v>
          </cell>
          <cell r="F290" t="str">
            <v>K34</v>
          </cell>
          <cell r="G290" t="str">
            <v>出縄久子</v>
          </cell>
          <cell r="H290" t="str">
            <v>Ｋテニスカレッジ</v>
          </cell>
          <cell r="I290" t="str">
            <v>女</v>
          </cell>
          <cell r="J290">
            <v>1966</v>
          </cell>
          <cell r="K290">
            <v>50</v>
          </cell>
          <cell r="L290" t="str">
            <v>OK</v>
          </cell>
          <cell r="M290" t="str">
            <v>甲賀市</v>
          </cell>
        </row>
        <row r="291">
          <cell r="A291" t="str">
            <v>K35</v>
          </cell>
          <cell r="B291" t="str">
            <v>小笠原</v>
          </cell>
          <cell r="C291" t="str">
            <v>容子</v>
          </cell>
          <cell r="D291" t="str">
            <v>Kテニス</v>
          </cell>
          <cell r="F291" t="str">
            <v>K35</v>
          </cell>
          <cell r="G291" t="str">
            <v>小笠原容子</v>
          </cell>
          <cell r="H291" t="str">
            <v>Ｋテニスカレッジ</v>
          </cell>
          <cell r="I291" t="str">
            <v>女</v>
          </cell>
          <cell r="J291">
            <v>1964</v>
          </cell>
          <cell r="K291">
            <v>52</v>
          </cell>
          <cell r="L291" t="str">
            <v>OK</v>
          </cell>
          <cell r="M291" t="str">
            <v>東近江市</v>
          </cell>
        </row>
        <row r="292">
          <cell r="A292" t="str">
            <v>K36</v>
          </cell>
          <cell r="B292" t="str">
            <v>梶木</v>
          </cell>
          <cell r="C292" t="str">
            <v>和子</v>
          </cell>
          <cell r="D292" t="str">
            <v>Kテニス</v>
          </cell>
          <cell r="F292" t="str">
            <v>K36</v>
          </cell>
          <cell r="G292" t="str">
            <v>梶木和子</v>
          </cell>
          <cell r="H292" t="str">
            <v>Ｋテニスカレッジ</v>
          </cell>
          <cell r="I292" t="str">
            <v>女</v>
          </cell>
          <cell r="J292">
            <v>1960</v>
          </cell>
          <cell r="K292">
            <v>56</v>
          </cell>
          <cell r="L292" t="str">
            <v>OK</v>
          </cell>
          <cell r="M292" t="str">
            <v>彦根市</v>
          </cell>
        </row>
        <row r="293">
          <cell r="A293" t="str">
            <v>K37</v>
          </cell>
          <cell r="B293" t="str">
            <v>川上</v>
          </cell>
          <cell r="C293" t="str">
            <v>美弥子</v>
          </cell>
          <cell r="D293" t="str">
            <v>Kテニス</v>
          </cell>
          <cell r="F293" t="str">
            <v>K37</v>
          </cell>
          <cell r="G293" t="str">
            <v>川上美弥子</v>
          </cell>
          <cell r="H293" t="str">
            <v>Ｋテニスカレッジ</v>
          </cell>
          <cell r="I293" t="str">
            <v>女</v>
          </cell>
          <cell r="J293">
            <v>1971</v>
          </cell>
          <cell r="K293">
            <v>45</v>
          </cell>
          <cell r="L293" t="str">
            <v>OK</v>
          </cell>
          <cell r="M293" t="str">
            <v>東近江市</v>
          </cell>
        </row>
        <row r="294">
          <cell r="A294" t="str">
            <v>K38</v>
          </cell>
          <cell r="B294" t="str">
            <v>木村</v>
          </cell>
          <cell r="C294" t="str">
            <v>容子</v>
          </cell>
          <cell r="D294" t="str">
            <v>Kテニス</v>
          </cell>
          <cell r="F294" t="str">
            <v>K38</v>
          </cell>
          <cell r="G294" t="str">
            <v>木村容子</v>
          </cell>
          <cell r="H294" t="str">
            <v>Ｋテニスカレッジ</v>
          </cell>
          <cell r="I294" t="str">
            <v>女</v>
          </cell>
          <cell r="J294">
            <v>1967</v>
          </cell>
          <cell r="K294">
            <v>49</v>
          </cell>
          <cell r="L294" t="str">
            <v>OK</v>
          </cell>
          <cell r="M294" t="str">
            <v>京都市</v>
          </cell>
        </row>
        <row r="295">
          <cell r="A295" t="str">
            <v>K39</v>
          </cell>
          <cell r="B295" t="str">
            <v>田中</v>
          </cell>
          <cell r="C295" t="str">
            <v>和枝</v>
          </cell>
          <cell r="D295" t="str">
            <v>Kテニス</v>
          </cell>
          <cell r="F295" t="str">
            <v>K39</v>
          </cell>
          <cell r="G295" t="str">
            <v>田中和枝</v>
          </cell>
          <cell r="H295" t="str">
            <v>Ｋテニスカレッジ</v>
          </cell>
          <cell r="I295" t="str">
            <v>女</v>
          </cell>
          <cell r="J295">
            <v>1965</v>
          </cell>
          <cell r="K295">
            <v>51</v>
          </cell>
          <cell r="L295" t="str">
            <v>OK</v>
          </cell>
          <cell r="M295" t="str">
            <v>東近江市</v>
          </cell>
        </row>
        <row r="296">
          <cell r="A296" t="str">
            <v>K40</v>
          </cell>
          <cell r="B296" t="str">
            <v>田中</v>
          </cell>
          <cell r="C296" t="str">
            <v>有紀</v>
          </cell>
          <cell r="D296" t="str">
            <v>Kテニス</v>
          </cell>
          <cell r="F296" t="str">
            <v>K40</v>
          </cell>
          <cell r="G296" t="str">
            <v>田中有紀</v>
          </cell>
          <cell r="H296" t="str">
            <v>Ｋテニスカレッジ</v>
          </cell>
          <cell r="I296" t="str">
            <v>女</v>
          </cell>
          <cell r="J296">
            <v>1968</v>
          </cell>
          <cell r="K296">
            <v>48</v>
          </cell>
          <cell r="L296" t="str">
            <v>OK</v>
          </cell>
          <cell r="M296" t="str">
            <v>竜王町</v>
          </cell>
        </row>
        <row r="297">
          <cell r="A297" t="str">
            <v>K41</v>
          </cell>
          <cell r="B297" t="str">
            <v>永松</v>
          </cell>
          <cell r="C297" t="str">
            <v>貴子</v>
          </cell>
          <cell r="D297" t="str">
            <v>Kテニス</v>
          </cell>
          <cell r="F297" t="str">
            <v>K41</v>
          </cell>
          <cell r="G297" t="str">
            <v>永松貴子</v>
          </cell>
          <cell r="H297" t="str">
            <v>Ｋテニスカレッジ</v>
          </cell>
          <cell r="I297" t="str">
            <v>女</v>
          </cell>
          <cell r="J297">
            <v>1962</v>
          </cell>
          <cell r="K297">
            <v>54</v>
          </cell>
          <cell r="L297" t="str">
            <v>OK</v>
          </cell>
          <cell r="M297" t="str">
            <v>彦根市</v>
          </cell>
        </row>
        <row r="298">
          <cell r="A298" t="str">
            <v>K42</v>
          </cell>
          <cell r="B298" t="str">
            <v>福永</v>
          </cell>
          <cell r="C298" t="str">
            <v>裕美</v>
          </cell>
          <cell r="D298" t="str">
            <v>Kテニス</v>
          </cell>
          <cell r="F298" t="str">
            <v>K42</v>
          </cell>
          <cell r="G298" t="str">
            <v>福永裕美</v>
          </cell>
          <cell r="H298" t="str">
            <v>Ｋテニスカレッジ</v>
          </cell>
          <cell r="I298" t="str">
            <v>女</v>
          </cell>
          <cell r="J298">
            <v>1963</v>
          </cell>
          <cell r="K298">
            <v>53</v>
          </cell>
          <cell r="L298" t="str">
            <v>OK</v>
          </cell>
          <cell r="M298" t="str">
            <v>東近江市</v>
          </cell>
        </row>
        <row r="299">
          <cell r="A299" t="str">
            <v>K43</v>
          </cell>
          <cell r="B299" t="str">
            <v>布藤</v>
          </cell>
          <cell r="C299" t="str">
            <v>江実子</v>
          </cell>
          <cell r="D299" t="str">
            <v>Kテニス</v>
          </cell>
          <cell r="F299" t="str">
            <v>K43</v>
          </cell>
          <cell r="G299" t="str">
            <v>布藤江実子</v>
          </cell>
          <cell r="H299" t="str">
            <v>Ｋテニスカレッジ</v>
          </cell>
          <cell r="I299" t="str">
            <v>女</v>
          </cell>
          <cell r="J299">
            <v>1965</v>
          </cell>
          <cell r="K299">
            <v>51</v>
          </cell>
          <cell r="L299" t="str">
            <v>OK</v>
          </cell>
          <cell r="M299" t="str">
            <v>彦根市</v>
          </cell>
        </row>
        <row r="300">
          <cell r="A300" t="str">
            <v>K44</v>
          </cell>
          <cell r="B300" t="str">
            <v>山口</v>
          </cell>
          <cell r="C300" t="str">
            <v>美由希</v>
          </cell>
          <cell r="D300" t="str">
            <v>Kテニス</v>
          </cell>
          <cell r="F300" t="str">
            <v>K44</v>
          </cell>
          <cell r="G300" t="str">
            <v>山口美由希</v>
          </cell>
          <cell r="H300" t="str">
            <v>Ｋテニスカレッジ</v>
          </cell>
          <cell r="I300" t="str">
            <v>女</v>
          </cell>
          <cell r="J300">
            <v>1989</v>
          </cell>
          <cell r="K300">
            <v>27</v>
          </cell>
          <cell r="L300" t="str">
            <v>OK</v>
          </cell>
          <cell r="M300" t="str">
            <v>東近江市</v>
          </cell>
        </row>
        <row r="305">
          <cell r="B305" t="str">
            <v>L</v>
          </cell>
        </row>
        <row r="306">
          <cell r="B306" t="str">
            <v>代表者　杉山邦夫</v>
          </cell>
          <cell r="L306" t="str">
            <v/>
          </cell>
        </row>
        <row r="307">
          <cell r="L307" t="str">
            <v/>
          </cell>
        </row>
        <row r="308">
          <cell r="B308" t="str">
            <v>法人会員</v>
          </cell>
          <cell r="L308" t="str">
            <v/>
          </cell>
        </row>
        <row r="309">
          <cell r="G309" t="str">
            <v>東近江市民</v>
          </cell>
          <cell r="H309" t="str">
            <v>東近江市民率</v>
          </cell>
        </row>
        <row r="310">
          <cell r="B310" t="str">
            <v>村田ＴＣ</v>
          </cell>
          <cell r="D310" t="str">
            <v>略称</v>
          </cell>
          <cell r="G310">
            <v>16</v>
          </cell>
          <cell r="H310">
            <v>0.38095238095238093</v>
          </cell>
        </row>
        <row r="311">
          <cell r="B311" t="str">
            <v>村田八日市ＴＣ</v>
          </cell>
          <cell r="D311" t="str">
            <v>正式名称</v>
          </cell>
          <cell r="G311" t="str">
            <v>村田八日市ＴＣ</v>
          </cell>
        </row>
        <row r="312">
          <cell r="A312" t="str">
            <v>M01</v>
          </cell>
          <cell r="B312" t="str">
            <v>安久</v>
          </cell>
          <cell r="C312" t="str">
            <v>智之</v>
          </cell>
          <cell r="D312" t="str">
            <v>村田ＴＣ</v>
          </cell>
          <cell r="F312" t="str">
            <v>M01</v>
          </cell>
          <cell r="G312" t="str">
            <v>安久智之</v>
          </cell>
          <cell r="H312" t="str">
            <v>村田八日市ＴＣ</v>
          </cell>
          <cell r="I312" t="str">
            <v>男</v>
          </cell>
          <cell r="J312">
            <v>1982</v>
          </cell>
          <cell r="K312">
            <v>35</v>
          </cell>
          <cell r="L312" t="str">
            <v>OK</v>
          </cell>
          <cell r="M312" t="str">
            <v>東近江市</v>
          </cell>
        </row>
        <row r="313">
          <cell r="A313" t="str">
            <v>M02</v>
          </cell>
          <cell r="B313" t="str">
            <v>稲泉　</v>
          </cell>
          <cell r="C313" t="str">
            <v>聡</v>
          </cell>
          <cell r="D313" t="str">
            <v>村田ＴＣ</v>
          </cell>
          <cell r="F313" t="str">
            <v>M02</v>
          </cell>
          <cell r="G313" t="str">
            <v>稲泉　聡</v>
          </cell>
          <cell r="H313" t="str">
            <v>村田八日市ＴＣ</v>
          </cell>
          <cell r="I313" t="str">
            <v>男</v>
          </cell>
          <cell r="J313">
            <v>1967</v>
          </cell>
          <cell r="K313">
            <v>50</v>
          </cell>
          <cell r="L313" t="str">
            <v>OK</v>
          </cell>
          <cell r="M313" t="str">
            <v>近江八幡市</v>
          </cell>
        </row>
        <row r="314">
          <cell r="A314" t="str">
            <v>M03</v>
          </cell>
          <cell r="B314" t="str">
            <v>岡川</v>
          </cell>
          <cell r="C314" t="str">
            <v>謙二</v>
          </cell>
          <cell r="D314" t="str">
            <v>村田ＴＣ</v>
          </cell>
          <cell r="F314" t="str">
            <v>M03</v>
          </cell>
          <cell r="G314" t="str">
            <v>岡川謙二</v>
          </cell>
          <cell r="H314" t="str">
            <v>村田八日市ＴＣ</v>
          </cell>
          <cell r="I314" t="str">
            <v>男</v>
          </cell>
          <cell r="J314">
            <v>1967</v>
          </cell>
          <cell r="K314">
            <v>50</v>
          </cell>
          <cell r="L314" t="str">
            <v>OK</v>
          </cell>
          <cell r="M314" t="str">
            <v>近江八幡市</v>
          </cell>
        </row>
        <row r="315">
          <cell r="A315" t="str">
            <v>M04</v>
          </cell>
          <cell r="B315" t="str">
            <v>児玉</v>
          </cell>
          <cell r="C315" t="str">
            <v>雅弘</v>
          </cell>
          <cell r="D315" t="str">
            <v>村田ＴＣ</v>
          </cell>
          <cell r="F315" t="str">
            <v>M04</v>
          </cell>
          <cell r="G315" t="str">
            <v>児玉雅弘</v>
          </cell>
          <cell r="H315" t="str">
            <v>村田八日市ＴＣ</v>
          </cell>
          <cell r="I315" t="str">
            <v>男</v>
          </cell>
          <cell r="J315">
            <v>1965</v>
          </cell>
          <cell r="K315">
            <v>52</v>
          </cell>
          <cell r="L315" t="str">
            <v>OK</v>
          </cell>
          <cell r="M315" t="str">
            <v>草津市</v>
          </cell>
        </row>
        <row r="316">
          <cell r="A316" t="str">
            <v>M05</v>
          </cell>
          <cell r="B316" t="str">
            <v>徳永</v>
          </cell>
          <cell r="C316" t="str">
            <v> 剛</v>
          </cell>
          <cell r="D316" t="str">
            <v>村田ＴＣ</v>
          </cell>
          <cell r="F316" t="str">
            <v>M05</v>
          </cell>
          <cell r="G316" t="str">
            <v>徳永 剛</v>
          </cell>
          <cell r="H316" t="str">
            <v>村田八日市ＴＣ</v>
          </cell>
          <cell r="I316" t="str">
            <v>男</v>
          </cell>
          <cell r="J316">
            <v>1966</v>
          </cell>
          <cell r="K316">
            <v>51</v>
          </cell>
          <cell r="L316" t="str">
            <v>OK</v>
          </cell>
          <cell r="M316" t="str">
            <v>栗東市</v>
          </cell>
        </row>
        <row r="317">
          <cell r="A317" t="str">
            <v>M06</v>
          </cell>
          <cell r="B317" t="str">
            <v>杉山</v>
          </cell>
          <cell r="C317" t="str">
            <v>邦夫</v>
          </cell>
          <cell r="D317" t="str">
            <v>村田ＴＣ</v>
          </cell>
          <cell r="F317" t="str">
            <v>M06</v>
          </cell>
          <cell r="G317" t="str">
            <v>杉山邦夫</v>
          </cell>
          <cell r="H317" t="str">
            <v>村田八日市ＴＣ</v>
          </cell>
          <cell r="I317" t="str">
            <v>男</v>
          </cell>
          <cell r="J317">
            <v>1950</v>
          </cell>
          <cell r="K317">
            <v>67</v>
          </cell>
          <cell r="L317" t="str">
            <v>OK</v>
          </cell>
          <cell r="M317" t="str">
            <v>犬上郡</v>
          </cell>
        </row>
        <row r="318">
          <cell r="A318" t="str">
            <v>M07</v>
          </cell>
          <cell r="B318" t="str">
            <v>杉本</v>
          </cell>
          <cell r="C318" t="str">
            <v>龍平</v>
          </cell>
          <cell r="D318" t="str">
            <v>村田ＴＣ</v>
          </cell>
          <cell r="F318" t="str">
            <v>M07</v>
          </cell>
          <cell r="G318" t="str">
            <v>杉本龍平</v>
          </cell>
          <cell r="H318" t="str">
            <v>村田八日市ＴＣ</v>
          </cell>
          <cell r="I318" t="str">
            <v>男</v>
          </cell>
          <cell r="J318">
            <v>1976</v>
          </cell>
          <cell r="K318">
            <v>41</v>
          </cell>
          <cell r="L318" t="str">
            <v>OK</v>
          </cell>
          <cell r="M318" t="str">
            <v>彦根市</v>
          </cell>
        </row>
        <row r="319">
          <cell r="A319" t="str">
            <v>M08</v>
          </cell>
          <cell r="B319" t="str">
            <v>川上</v>
          </cell>
          <cell r="C319" t="str">
            <v>英二</v>
          </cell>
          <cell r="D319" t="str">
            <v>村田ＴＣ</v>
          </cell>
          <cell r="F319" t="str">
            <v>M08</v>
          </cell>
          <cell r="G319" t="str">
            <v>川上英二</v>
          </cell>
          <cell r="H319" t="str">
            <v>村田八日市ＴＣ</v>
          </cell>
          <cell r="I319" t="str">
            <v>男</v>
          </cell>
          <cell r="J319">
            <v>1963</v>
          </cell>
          <cell r="K319">
            <v>54</v>
          </cell>
          <cell r="L319" t="str">
            <v>OK</v>
          </cell>
          <cell r="M319" t="str">
            <v>東近江市</v>
          </cell>
        </row>
        <row r="320">
          <cell r="A320" t="str">
            <v>M09</v>
          </cell>
          <cell r="B320" t="str">
            <v>泉谷</v>
          </cell>
          <cell r="C320" t="str">
            <v>純也</v>
          </cell>
          <cell r="D320" t="str">
            <v>村田ＴＣ</v>
          </cell>
          <cell r="F320" t="str">
            <v>M09</v>
          </cell>
          <cell r="G320" t="str">
            <v>泉谷純也</v>
          </cell>
          <cell r="H320" t="str">
            <v>村田八日市ＴＣ</v>
          </cell>
          <cell r="I320" t="str">
            <v>男</v>
          </cell>
          <cell r="J320">
            <v>1982</v>
          </cell>
          <cell r="K320">
            <v>35</v>
          </cell>
          <cell r="L320" t="str">
            <v>OK</v>
          </cell>
          <cell r="M320" t="str">
            <v>東近江市</v>
          </cell>
        </row>
        <row r="321">
          <cell r="A321" t="str">
            <v>M10</v>
          </cell>
          <cell r="B321" t="str">
            <v>浅田</v>
          </cell>
          <cell r="C321" t="str">
            <v>隆昭</v>
          </cell>
          <cell r="D321" t="str">
            <v>村田ＴＣ</v>
          </cell>
          <cell r="F321" t="str">
            <v>M10</v>
          </cell>
          <cell r="G321" t="str">
            <v>浅田隆昭</v>
          </cell>
          <cell r="H321" t="str">
            <v>村田八日市ＴＣ</v>
          </cell>
          <cell r="I321" t="str">
            <v>男</v>
          </cell>
          <cell r="J321">
            <v>1964</v>
          </cell>
          <cell r="K321">
            <v>53</v>
          </cell>
          <cell r="L321" t="str">
            <v>OK</v>
          </cell>
          <cell r="M321" t="str">
            <v>守山市</v>
          </cell>
        </row>
        <row r="322">
          <cell r="A322" t="str">
            <v>M11</v>
          </cell>
          <cell r="B322" t="str">
            <v>前田</v>
          </cell>
          <cell r="C322" t="str">
            <v>雅人</v>
          </cell>
          <cell r="D322" t="str">
            <v>村田ＴＣ</v>
          </cell>
          <cell r="F322" t="str">
            <v>M11</v>
          </cell>
          <cell r="G322" t="str">
            <v>前田雅人</v>
          </cell>
          <cell r="H322" t="str">
            <v>村田八日市ＴＣ</v>
          </cell>
          <cell r="I322" t="str">
            <v>男</v>
          </cell>
          <cell r="J322">
            <v>1959</v>
          </cell>
          <cell r="K322">
            <v>58</v>
          </cell>
          <cell r="L322" t="str">
            <v>OK</v>
          </cell>
          <cell r="M322" t="str">
            <v>野洲市</v>
          </cell>
        </row>
        <row r="323">
          <cell r="A323" t="str">
            <v>M12</v>
          </cell>
          <cell r="B323" t="str">
            <v>土田</v>
          </cell>
          <cell r="C323" t="str">
            <v>典人</v>
          </cell>
          <cell r="D323" t="str">
            <v>村田ＴＣ</v>
          </cell>
          <cell r="F323" t="str">
            <v>M12</v>
          </cell>
          <cell r="G323" t="str">
            <v>土田典人</v>
          </cell>
          <cell r="H323" t="str">
            <v>村田八日市ＴＣ</v>
          </cell>
          <cell r="I323" t="str">
            <v>男</v>
          </cell>
          <cell r="J323">
            <v>1964</v>
          </cell>
          <cell r="K323">
            <v>53</v>
          </cell>
          <cell r="L323" t="str">
            <v>OK</v>
          </cell>
          <cell r="M323" t="str">
            <v>彦根市</v>
          </cell>
        </row>
        <row r="324">
          <cell r="A324" t="str">
            <v>M13</v>
          </cell>
          <cell r="B324" t="str">
            <v>二ツ井</v>
          </cell>
          <cell r="C324" t="str">
            <v>裕也</v>
          </cell>
          <cell r="D324" t="str">
            <v>村田ＴＣ</v>
          </cell>
          <cell r="F324" t="str">
            <v>M13</v>
          </cell>
          <cell r="G324" t="str">
            <v>二ツ井裕也</v>
          </cell>
          <cell r="H324" t="str">
            <v>村田八日市ＴＣ</v>
          </cell>
          <cell r="I324" t="str">
            <v>男</v>
          </cell>
          <cell r="J324">
            <v>1990</v>
          </cell>
          <cell r="K324">
            <v>27</v>
          </cell>
          <cell r="L324" t="str">
            <v>OK</v>
          </cell>
          <cell r="M324" t="str">
            <v>東近江市</v>
          </cell>
        </row>
        <row r="325">
          <cell r="A325" t="str">
            <v>M14</v>
          </cell>
          <cell r="B325" t="str">
            <v>森永</v>
          </cell>
          <cell r="C325" t="str">
            <v>洋介</v>
          </cell>
          <cell r="D325" t="str">
            <v>村田ＴＣ</v>
          </cell>
          <cell r="F325" t="str">
            <v>M14</v>
          </cell>
          <cell r="G325" t="str">
            <v>森永洋介</v>
          </cell>
          <cell r="H325" t="str">
            <v>村田八日市ＴＣ</v>
          </cell>
          <cell r="I325" t="str">
            <v>男</v>
          </cell>
          <cell r="J325">
            <v>1989</v>
          </cell>
          <cell r="K325">
            <v>28</v>
          </cell>
          <cell r="L325" t="str">
            <v>OK</v>
          </cell>
          <cell r="M325" t="str">
            <v>湖南市</v>
          </cell>
        </row>
        <row r="326">
          <cell r="A326" t="str">
            <v>M15</v>
          </cell>
          <cell r="B326" t="str">
            <v>冨田</v>
          </cell>
          <cell r="C326" t="str">
            <v>哲弥</v>
          </cell>
          <cell r="D326" t="str">
            <v>村田ＴＣ</v>
          </cell>
          <cell r="F326" t="str">
            <v>M15</v>
          </cell>
          <cell r="G326" t="str">
            <v>冨田哲弥</v>
          </cell>
          <cell r="H326" t="str">
            <v>村田八日市ＴＣ</v>
          </cell>
          <cell r="I326" t="str">
            <v>男</v>
          </cell>
          <cell r="J326">
            <v>1966</v>
          </cell>
          <cell r="K326">
            <v>51</v>
          </cell>
          <cell r="L326" t="str">
            <v>OK</v>
          </cell>
          <cell r="M326" t="str">
            <v>栗東市</v>
          </cell>
        </row>
        <row r="327">
          <cell r="A327" t="str">
            <v>M16</v>
          </cell>
          <cell r="B327" t="str">
            <v>辰巳</v>
          </cell>
          <cell r="C327" t="str">
            <v>悟朗</v>
          </cell>
          <cell r="D327" t="str">
            <v>村田ＴＣ</v>
          </cell>
          <cell r="F327" t="str">
            <v>M16</v>
          </cell>
          <cell r="G327" t="str">
            <v>辰巳悟朗</v>
          </cell>
          <cell r="H327" t="str">
            <v>村田八日市ＴＣ</v>
          </cell>
          <cell r="I327" t="str">
            <v>男</v>
          </cell>
          <cell r="J327">
            <v>1974</v>
          </cell>
          <cell r="K327">
            <v>43</v>
          </cell>
          <cell r="L327" t="str">
            <v>OK</v>
          </cell>
          <cell r="M327" t="str">
            <v>近江八幡市</v>
          </cell>
        </row>
        <row r="328">
          <cell r="A328" t="str">
            <v>M17</v>
          </cell>
          <cell r="B328" t="str">
            <v>河野</v>
          </cell>
          <cell r="C328" t="str">
            <v>晶子</v>
          </cell>
          <cell r="D328" t="str">
            <v>村田ＴＣ</v>
          </cell>
          <cell r="F328" t="str">
            <v>M17</v>
          </cell>
          <cell r="G328" t="str">
            <v>河野晶子</v>
          </cell>
          <cell r="H328" t="str">
            <v>村田八日市ＴＣ</v>
          </cell>
          <cell r="I328" t="str">
            <v>女</v>
          </cell>
          <cell r="J328">
            <v>1970</v>
          </cell>
          <cell r="K328">
            <v>47</v>
          </cell>
          <cell r="L328" t="str">
            <v>OK</v>
          </cell>
          <cell r="M328" t="str">
            <v>近江八幡市</v>
          </cell>
        </row>
        <row r="329">
          <cell r="A329" t="str">
            <v>M18</v>
          </cell>
          <cell r="B329" t="str">
            <v>森田</v>
          </cell>
          <cell r="C329" t="str">
            <v>恵美</v>
          </cell>
          <cell r="D329" t="str">
            <v>村田ＴＣ</v>
          </cell>
          <cell r="F329" t="str">
            <v>M18</v>
          </cell>
          <cell r="G329" t="str">
            <v>森田恵美</v>
          </cell>
          <cell r="H329" t="str">
            <v>村田八日市ＴＣ</v>
          </cell>
          <cell r="I329" t="str">
            <v>女</v>
          </cell>
          <cell r="J329">
            <v>1971</v>
          </cell>
          <cell r="K329">
            <v>46</v>
          </cell>
          <cell r="L329" t="str">
            <v>OK</v>
          </cell>
          <cell r="M329" t="str">
            <v>東近江市</v>
          </cell>
        </row>
        <row r="330">
          <cell r="A330" t="str">
            <v>M19</v>
          </cell>
          <cell r="B330" t="str">
            <v>西澤</v>
          </cell>
          <cell r="C330" t="str">
            <v>友紀</v>
          </cell>
          <cell r="D330" t="str">
            <v>村田ＴＣ</v>
          </cell>
          <cell r="F330" t="str">
            <v>M19</v>
          </cell>
          <cell r="G330" t="str">
            <v>西澤友紀</v>
          </cell>
          <cell r="H330" t="str">
            <v>村田八日市ＴＣ</v>
          </cell>
          <cell r="I330" t="str">
            <v>女</v>
          </cell>
          <cell r="J330">
            <v>1975</v>
          </cell>
          <cell r="K330">
            <v>42</v>
          </cell>
          <cell r="L330" t="str">
            <v>OK</v>
          </cell>
          <cell r="M330" t="str">
            <v>東近江市</v>
          </cell>
        </row>
        <row r="331">
          <cell r="A331" t="str">
            <v>M20</v>
          </cell>
          <cell r="B331" t="str">
            <v>速水</v>
          </cell>
          <cell r="C331" t="str">
            <v>直美</v>
          </cell>
          <cell r="D331" t="str">
            <v>村田ＴＣ</v>
          </cell>
          <cell r="F331" t="str">
            <v>M20</v>
          </cell>
          <cell r="G331" t="str">
            <v>速水直美</v>
          </cell>
          <cell r="H331" t="str">
            <v>村田八日市ＴＣ</v>
          </cell>
          <cell r="I331" t="str">
            <v>女</v>
          </cell>
          <cell r="J331">
            <v>1967</v>
          </cell>
          <cell r="K331">
            <v>50</v>
          </cell>
          <cell r="L331" t="str">
            <v>OK</v>
          </cell>
          <cell r="M331" t="str">
            <v>東近江市</v>
          </cell>
        </row>
        <row r="332">
          <cell r="A332" t="str">
            <v>M21</v>
          </cell>
          <cell r="B332" t="str">
            <v>多田</v>
          </cell>
          <cell r="C332" t="str">
            <v>麻実</v>
          </cell>
          <cell r="D332" t="str">
            <v>村田ＴＣ</v>
          </cell>
          <cell r="F332" t="str">
            <v>M21</v>
          </cell>
          <cell r="G332" t="str">
            <v>多田麻実</v>
          </cell>
          <cell r="H332" t="str">
            <v>村田八日市ＴＣ</v>
          </cell>
          <cell r="I332" t="str">
            <v>女</v>
          </cell>
          <cell r="J332">
            <v>1980</v>
          </cell>
          <cell r="K332">
            <v>37</v>
          </cell>
          <cell r="L332" t="str">
            <v>OK</v>
          </cell>
          <cell r="M332" t="str">
            <v>甲賀市</v>
          </cell>
        </row>
        <row r="333">
          <cell r="A333" t="str">
            <v>M22</v>
          </cell>
          <cell r="B333" t="str">
            <v>中村</v>
          </cell>
          <cell r="C333" t="str">
            <v>純子</v>
          </cell>
          <cell r="D333" t="str">
            <v>村田ＴＣ</v>
          </cell>
          <cell r="F333" t="str">
            <v>M22</v>
          </cell>
          <cell r="G333" t="str">
            <v>中村純子</v>
          </cell>
          <cell r="H333" t="str">
            <v>村田八日市ＴＣ</v>
          </cell>
          <cell r="I333" t="str">
            <v>女</v>
          </cell>
          <cell r="J333">
            <v>1982</v>
          </cell>
          <cell r="K333">
            <v>35</v>
          </cell>
          <cell r="L333" t="str">
            <v>OK</v>
          </cell>
          <cell r="M333" t="str">
            <v>甲賀市</v>
          </cell>
        </row>
        <row r="334">
          <cell r="A334" t="str">
            <v>M23</v>
          </cell>
          <cell r="B334" t="str">
            <v>堀田</v>
          </cell>
          <cell r="C334" t="str">
            <v>明子</v>
          </cell>
          <cell r="D334" t="str">
            <v>村田ＴＣ</v>
          </cell>
          <cell r="F334" t="str">
            <v>M23</v>
          </cell>
          <cell r="G334" t="str">
            <v>堀田明子</v>
          </cell>
          <cell r="H334" t="str">
            <v>村田八日市ＴＣ</v>
          </cell>
          <cell r="I334" t="str">
            <v>女</v>
          </cell>
          <cell r="J334">
            <v>1970</v>
          </cell>
          <cell r="K334">
            <v>47</v>
          </cell>
          <cell r="L334" t="str">
            <v>OK</v>
          </cell>
          <cell r="M334" t="str">
            <v>東近江市</v>
          </cell>
        </row>
        <row r="335">
          <cell r="A335" t="str">
            <v>M24</v>
          </cell>
          <cell r="B335" t="str">
            <v>大脇</v>
          </cell>
          <cell r="C335" t="str">
            <v>和世</v>
          </cell>
          <cell r="D335" t="str">
            <v>村田ＴＣ</v>
          </cell>
          <cell r="F335" t="str">
            <v>M24</v>
          </cell>
          <cell r="G335" t="str">
            <v>大脇和世</v>
          </cell>
          <cell r="H335" t="str">
            <v>村田八日市ＴＣ</v>
          </cell>
          <cell r="I335" t="str">
            <v>女</v>
          </cell>
          <cell r="J335">
            <v>1970</v>
          </cell>
          <cell r="K335">
            <v>47</v>
          </cell>
          <cell r="L335" t="str">
            <v>OK</v>
          </cell>
          <cell r="M335" t="str">
            <v>愛知郡</v>
          </cell>
        </row>
        <row r="336">
          <cell r="A336" t="str">
            <v>M25</v>
          </cell>
          <cell r="B336" t="str">
            <v>後藤</v>
          </cell>
          <cell r="C336" t="str">
            <v>圭介</v>
          </cell>
          <cell r="D336" t="str">
            <v>村田ＴＣ</v>
          </cell>
          <cell r="F336" t="str">
            <v>M25</v>
          </cell>
          <cell r="G336" t="str">
            <v>後藤圭介</v>
          </cell>
          <cell r="H336" t="str">
            <v>村田八日市ＴＣ</v>
          </cell>
          <cell r="I336" t="str">
            <v>男</v>
          </cell>
          <cell r="J336">
            <v>1974</v>
          </cell>
          <cell r="K336">
            <v>43</v>
          </cell>
          <cell r="L336" t="str">
            <v>OK</v>
          </cell>
          <cell r="M336" t="str">
            <v>守山市</v>
          </cell>
        </row>
        <row r="337">
          <cell r="A337" t="str">
            <v>M26</v>
          </cell>
          <cell r="B337" t="str">
            <v>長谷川</v>
          </cell>
          <cell r="C337" t="str">
            <v>晃平</v>
          </cell>
          <cell r="D337" t="str">
            <v>村田ＴＣ</v>
          </cell>
          <cell r="F337" t="str">
            <v>M26</v>
          </cell>
          <cell r="G337" t="str">
            <v>長谷川晃平</v>
          </cell>
          <cell r="H337" t="str">
            <v>村田八日市ＴＣ</v>
          </cell>
          <cell r="I337" t="str">
            <v>男</v>
          </cell>
          <cell r="J337">
            <v>1968</v>
          </cell>
          <cell r="K337">
            <v>49</v>
          </cell>
          <cell r="L337" t="str">
            <v>OK</v>
          </cell>
          <cell r="M337" t="str">
            <v>野洲市</v>
          </cell>
        </row>
        <row r="338">
          <cell r="A338" t="str">
            <v>M27</v>
          </cell>
          <cell r="B338" t="str">
            <v>原田</v>
          </cell>
          <cell r="C338" t="str">
            <v>真稔</v>
          </cell>
          <cell r="D338" t="str">
            <v>村田ＴＣ</v>
          </cell>
          <cell r="F338" t="str">
            <v>M27</v>
          </cell>
          <cell r="G338" t="str">
            <v>原田真稔</v>
          </cell>
          <cell r="H338" t="str">
            <v>村田八日市ＴＣ</v>
          </cell>
          <cell r="I338" t="str">
            <v>男</v>
          </cell>
          <cell r="J338">
            <v>1974</v>
          </cell>
          <cell r="K338">
            <v>43</v>
          </cell>
          <cell r="L338" t="str">
            <v>OK</v>
          </cell>
          <cell r="M338" t="str">
            <v>栗東市</v>
          </cell>
        </row>
        <row r="339">
          <cell r="A339" t="str">
            <v>M28</v>
          </cell>
          <cell r="B339" t="str">
            <v>池内</v>
          </cell>
          <cell r="C339" t="str">
            <v>伸介</v>
          </cell>
          <cell r="D339" t="str">
            <v>村田ＴＣ</v>
          </cell>
          <cell r="F339" t="str">
            <v>M28</v>
          </cell>
          <cell r="G339" t="str">
            <v>池内伸介</v>
          </cell>
          <cell r="H339" t="str">
            <v>村田八日市ＴＣ</v>
          </cell>
          <cell r="I339" t="str">
            <v>男</v>
          </cell>
          <cell r="J339">
            <v>1983</v>
          </cell>
          <cell r="K339">
            <v>34</v>
          </cell>
          <cell r="L339" t="str">
            <v>OK</v>
          </cell>
          <cell r="M339" t="str">
            <v>野洲市</v>
          </cell>
        </row>
        <row r="340">
          <cell r="A340" t="str">
            <v>M29</v>
          </cell>
          <cell r="B340" t="str">
            <v>藤田</v>
          </cell>
          <cell r="C340" t="str">
            <v>彰</v>
          </cell>
          <cell r="D340" t="str">
            <v>村田ＴＣ</v>
          </cell>
          <cell r="F340" t="str">
            <v>M29</v>
          </cell>
          <cell r="G340" t="str">
            <v>藤田彰</v>
          </cell>
          <cell r="H340" t="str">
            <v>村田八日市ＴＣ</v>
          </cell>
          <cell r="I340" t="str">
            <v>男</v>
          </cell>
          <cell r="J340">
            <v>1981</v>
          </cell>
          <cell r="K340">
            <v>36</v>
          </cell>
          <cell r="L340" t="str">
            <v>OK</v>
          </cell>
          <cell r="M340" t="str">
            <v>野洲市</v>
          </cell>
        </row>
        <row r="341">
          <cell r="A341" t="str">
            <v>M30</v>
          </cell>
          <cell r="B341" t="str">
            <v>岩田</v>
          </cell>
          <cell r="C341" t="str">
            <v>光央</v>
          </cell>
          <cell r="D341" t="str">
            <v>村田ＴＣ</v>
          </cell>
          <cell r="F341" t="str">
            <v>M30</v>
          </cell>
          <cell r="G341" t="str">
            <v>岩田光央</v>
          </cell>
          <cell r="H341" t="str">
            <v>村田八日市ＴＣ</v>
          </cell>
          <cell r="I341" t="str">
            <v>男</v>
          </cell>
          <cell r="J341">
            <v>1985</v>
          </cell>
          <cell r="K341">
            <v>32</v>
          </cell>
          <cell r="L341" t="str">
            <v>OK</v>
          </cell>
          <cell r="M341" t="str">
            <v>京都市</v>
          </cell>
        </row>
        <row r="342">
          <cell r="A342" t="str">
            <v>M31</v>
          </cell>
          <cell r="B342" t="str">
            <v>三神</v>
          </cell>
          <cell r="C342" t="str">
            <v>秀嗣</v>
          </cell>
          <cell r="D342" t="str">
            <v>村田ＴＣ</v>
          </cell>
          <cell r="F342" t="str">
            <v>M31</v>
          </cell>
          <cell r="G342" t="str">
            <v>三神秀嗣</v>
          </cell>
          <cell r="H342" t="str">
            <v>村田八日市ＴＣ</v>
          </cell>
          <cell r="I342" t="str">
            <v>男</v>
          </cell>
          <cell r="J342">
            <v>1982</v>
          </cell>
          <cell r="K342">
            <v>35</v>
          </cell>
          <cell r="L342" t="str">
            <v>OK</v>
          </cell>
          <cell r="M342" t="str">
            <v>栗東市</v>
          </cell>
        </row>
        <row r="343">
          <cell r="A343" t="str">
            <v>M32</v>
          </cell>
          <cell r="B343" t="str">
            <v>佐藤</v>
          </cell>
          <cell r="C343" t="str">
            <v>庸子</v>
          </cell>
          <cell r="D343" t="str">
            <v>村田ＴＣ</v>
          </cell>
          <cell r="F343" t="str">
            <v>M32</v>
          </cell>
          <cell r="G343" t="str">
            <v>佐藤庸子</v>
          </cell>
          <cell r="H343" t="str">
            <v>村田八日市ＴＣ</v>
          </cell>
          <cell r="I343" t="str">
            <v>女</v>
          </cell>
          <cell r="J343">
            <v>1978</v>
          </cell>
          <cell r="K343">
            <v>39</v>
          </cell>
          <cell r="L343" t="str">
            <v>OK</v>
          </cell>
          <cell r="M343" t="str">
            <v>東近江市</v>
          </cell>
        </row>
        <row r="344">
          <cell r="A344" t="str">
            <v>M33</v>
          </cell>
          <cell r="B344" t="str">
            <v>遠崎</v>
          </cell>
          <cell r="C344" t="str">
            <v>大樹</v>
          </cell>
          <cell r="D344" t="str">
            <v>村田ＴＣ</v>
          </cell>
          <cell r="F344" t="str">
            <v>M33</v>
          </cell>
          <cell r="G344" t="str">
            <v>遠崎大樹</v>
          </cell>
          <cell r="H344" t="str">
            <v>村田八日市ＴＣ</v>
          </cell>
          <cell r="I344" t="str">
            <v>男</v>
          </cell>
          <cell r="J344">
            <v>1985</v>
          </cell>
          <cell r="K344">
            <v>32</v>
          </cell>
          <cell r="L344" t="str">
            <v>OK</v>
          </cell>
          <cell r="M344" t="str">
            <v>野洲市</v>
          </cell>
        </row>
        <row r="345">
          <cell r="A345" t="str">
            <v>M34</v>
          </cell>
          <cell r="B345" t="str">
            <v>村田</v>
          </cell>
          <cell r="C345" t="str">
            <v>朋子</v>
          </cell>
          <cell r="D345" t="str">
            <v>村田ＴＣ</v>
          </cell>
          <cell r="F345" t="str">
            <v>M34</v>
          </cell>
          <cell r="G345" t="str">
            <v>村田朋子</v>
          </cell>
          <cell r="H345" t="str">
            <v>村田八日市ＴＣ</v>
          </cell>
          <cell r="I345" t="str">
            <v>女</v>
          </cell>
          <cell r="J345">
            <v>1959</v>
          </cell>
          <cell r="K345">
            <v>58</v>
          </cell>
          <cell r="L345" t="str">
            <v>OK</v>
          </cell>
          <cell r="M345" t="str">
            <v>東近江市</v>
          </cell>
        </row>
        <row r="346">
          <cell r="A346" t="str">
            <v>M35</v>
          </cell>
          <cell r="B346" t="str">
            <v>杉山</v>
          </cell>
          <cell r="C346" t="str">
            <v>あずさ</v>
          </cell>
          <cell r="D346" t="str">
            <v>村田ＴＣ</v>
          </cell>
          <cell r="F346" t="str">
            <v>M35</v>
          </cell>
          <cell r="G346" t="str">
            <v>杉山あずさ</v>
          </cell>
          <cell r="H346" t="str">
            <v>村田八日市ＴＣ</v>
          </cell>
          <cell r="I346" t="str">
            <v>女</v>
          </cell>
          <cell r="J346">
            <v>1978</v>
          </cell>
          <cell r="K346">
            <v>39</v>
          </cell>
          <cell r="L346" t="str">
            <v>OK</v>
          </cell>
          <cell r="M346" t="str">
            <v>犬上郡</v>
          </cell>
        </row>
        <row r="347">
          <cell r="A347" t="str">
            <v>M36</v>
          </cell>
          <cell r="B347" t="str">
            <v>西村</v>
          </cell>
          <cell r="C347" t="str">
            <v>文代</v>
          </cell>
          <cell r="D347" t="str">
            <v>村田ＴＣ</v>
          </cell>
          <cell r="F347" t="str">
            <v>M36</v>
          </cell>
          <cell r="G347" t="str">
            <v>西村文代</v>
          </cell>
          <cell r="H347" t="str">
            <v>村田八日市ＴＣ</v>
          </cell>
          <cell r="I347" t="str">
            <v>女</v>
          </cell>
          <cell r="J347">
            <v>1964</v>
          </cell>
          <cell r="K347">
            <v>53</v>
          </cell>
          <cell r="L347" t="str">
            <v>OK</v>
          </cell>
          <cell r="M347" t="str">
            <v>彦根市</v>
          </cell>
        </row>
        <row r="348">
          <cell r="A348" t="str">
            <v>M37</v>
          </cell>
          <cell r="B348" t="str">
            <v>村田</v>
          </cell>
          <cell r="C348" t="str">
            <v>彩子</v>
          </cell>
          <cell r="D348" t="str">
            <v>村田ＴＣ</v>
          </cell>
          <cell r="F348" t="str">
            <v>M37</v>
          </cell>
          <cell r="G348" t="str">
            <v>村田彩子</v>
          </cell>
          <cell r="H348" t="str">
            <v>村田八日市ＴＣ</v>
          </cell>
          <cell r="I348" t="str">
            <v>女</v>
          </cell>
          <cell r="J348">
            <v>1968</v>
          </cell>
          <cell r="K348">
            <v>49</v>
          </cell>
          <cell r="L348" t="str">
            <v>OK</v>
          </cell>
          <cell r="M348" t="str">
            <v>近江八幡市</v>
          </cell>
        </row>
        <row r="349">
          <cell r="A349" t="str">
            <v>M38</v>
          </cell>
          <cell r="B349" t="str">
            <v>村川</v>
          </cell>
          <cell r="C349" t="str">
            <v>庸子</v>
          </cell>
          <cell r="D349" t="str">
            <v>村田ＴＣ</v>
          </cell>
          <cell r="F349" t="str">
            <v>M38</v>
          </cell>
          <cell r="G349" t="str">
            <v>村川庸子</v>
          </cell>
          <cell r="H349" t="str">
            <v>村田八日市ＴＣ</v>
          </cell>
          <cell r="I349" t="str">
            <v>女</v>
          </cell>
          <cell r="J349">
            <v>1969</v>
          </cell>
          <cell r="K349">
            <v>48</v>
          </cell>
          <cell r="L349" t="str">
            <v>OK</v>
          </cell>
          <cell r="M349" t="str">
            <v>愛知郡</v>
          </cell>
        </row>
        <row r="350">
          <cell r="A350" t="str">
            <v>M39</v>
          </cell>
          <cell r="B350" t="str">
            <v>藤井</v>
          </cell>
          <cell r="C350" t="str">
            <v>洋平</v>
          </cell>
          <cell r="D350" t="str">
            <v>村田ＴＣ</v>
          </cell>
          <cell r="F350" t="str">
            <v>M39</v>
          </cell>
          <cell r="G350" t="str">
            <v>藤井洋平</v>
          </cell>
          <cell r="H350" t="str">
            <v>村田八日市ＴＣ</v>
          </cell>
          <cell r="I350" t="str">
            <v>男</v>
          </cell>
          <cell r="J350">
            <v>1991</v>
          </cell>
          <cell r="K350">
            <v>26</v>
          </cell>
          <cell r="L350" t="str">
            <v>OK</v>
          </cell>
          <cell r="M350" t="str">
            <v>東近江市</v>
          </cell>
        </row>
        <row r="351">
          <cell r="A351" t="str">
            <v>M40</v>
          </cell>
          <cell r="B351" t="str">
            <v>田淵</v>
          </cell>
          <cell r="C351" t="str">
            <v>敏史</v>
          </cell>
          <cell r="D351" t="str">
            <v>村田ＴＣ</v>
          </cell>
          <cell r="F351" t="str">
            <v>M40</v>
          </cell>
          <cell r="G351" t="str">
            <v>田淵敏史</v>
          </cell>
          <cell r="H351" t="str">
            <v>村田八日市ＴＣ</v>
          </cell>
          <cell r="I351" t="str">
            <v>男</v>
          </cell>
          <cell r="J351">
            <v>1991</v>
          </cell>
          <cell r="K351">
            <v>26</v>
          </cell>
          <cell r="L351" t="str">
            <v>OK</v>
          </cell>
          <cell r="M351" t="str">
            <v>東近江市</v>
          </cell>
        </row>
        <row r="352">
          <cell r="A352" t="str">
            <v>M41</v>
          </cell>
          <cell r="B352" t="str">
            <v>穐山</v>
          </cell>
          <cell r="C352" t="str">
            <v>  航</v>
          </cell>
          <cell r="D352" t="str">
            <v>村田ＴＣ</v>
          </cell>
          <cell r="F352" t="str">
            <v>M41</v>
          </cell>
          <cell r="G352" t="str">
            <v>穐山  航</v>
          </cell>
          <cell r="H352" t="str">
            <v>村田八日市ＴＣ</v>
          </cell>
          <cell r="I352" t="str">
            <v>男</v>
          </cell>
          <cell r="J352">
            <v>1989</v>
          </cell>
          <cell r="K352">
            <v>28</v>
          </cell>
          <cell r="L352" t="str">
            <v>OK</v>
          </cell>
          <cell r="M352" t="str">
            <v>東近江市</v>
          </cell>
        </row>
        <row r="353">
          <cell r="A353" t="str">
            <v>M42</v>
          </cell>
          <cell r="B353" t="str">
            <v>西村</v>
          </cell>
          <cell r="C353" t="str">
            <v>国太郎</v>
          </cell>
          <cell r="D353" t="str">
            <v>村田ＴＣ</v>
          </cell>
          <cell r="F353" t="str">
            <v>M42</v>
          </cell>
          <cell r="G353" t="str">
            <v>西村国太郎</v>
          </cell>
          <cell r="H353" t="str">
            <v>村田八日市ＴＣ</v>
          </cell>
          <cell r="I353" t="str">
            <v>男</v>
          </cell>
          <cell r="J353">
            <v>1942</v>
          </cell>
          <cell r="K353">
            <v>75</v>
          </cell>
          <cell r="L353" t="str">
            <v>OK</v>
          </cell>
          <cell r="M353" t="str">
            <v>東近江市</v>
          </cell>
        </row>
        <row r="354">
          <cell r="A354" t="str">
            <v>M43</v>
          </cell>
          <cell r="B354" t="str">
            <v>南井</v>
          </cell>
          <cell r="C354" t="str">
            <v>まどか</v>
          </cell>
          <cell r="D354" t="str">
            <v>村田ＴＣ</v>
          </cell>
          <cell r="F354" t="str">
            <v>M43</v>
          </cell>
          <cell r="G354" t="str">
            <v>南井まどか</v>
          </cell>
          <cell r="H354" t="str">
            <v>村田八日市ＴＣ</v>
          </cell>
          <cell r="I354" t="str">
            <v>女</v>
          </cell>
          <cell r="J354">
            <v>1994</v>
          </cell>
          <cell r="K354">
            <v>23</v>
          </cell>
          <cell r="L354" t="str">
            <v>OK</v>
          </cell>
          <cell r="M354" t="str">
            <v>野洲市</v>
          </cell>
        </row>
        <row r="355">
          <cell r="A355" t="str">
            <v>M44</v>
          </cell>
          <cell r="B355" t="str">
            <v>澤田</v>
          </cell>
          <cell r="C355" t="str">
            <v>多佳美</v>
          </cell>
          <cell r="D355" t="str">
            <v>村田ＴＣ</v>
          </cell>
          <cell r="F355" t="str">
            <v>M44</v>
          </cell>
          <cell r="G355" t="str">
            <v>澤田多佳美</v>
          </cell>
          <cell r="H355" t="str">
            <v>村田八日市ＴＣ</v>
          </cell>
          <cell r="I355" t="str">
            <v>女</v>
          </cell>
          <cell r="J355">
            <v>1970</v>
          </cell>
          <cell r="K355">
            <v>47</v>
          </cell>
          <cell r="L355" t="str">
            <v>OK</v>
          </cell>
          <cell r="M355" t="str">
            <v>彦根市</v>
          </cell>
        </row>
        <row r="356">
          <cell r="A356" t="str">
            <v>M45</v>
          </cell>
          <cell r="B356" t="str">
            <v>杉山</v>
          </cell>
          <cell r="C356" t="str">
            <v>春澄</v>
          </cell>
          <cell r="D356" t="str">
            <v>村田ＴＣ</v>
          </cell>
          <cell r="F356" t="str">
            <v>M45</v>
          </cell>
          <cell r="G356" t="str">
            <v>杉山春澄</v>
          </cell>
          <cell r="H356" t="str">
            <v>村田八日市ＴＣ</v>
          </cell>
          <cell r="I356" t="str">
            <v>男</v>
          </cell>
          <cell r="J356">
            <v>2004</v>
          </cell>
          <cell r="K356">
            <v>13</v>
          </cell>
          <cell r="L356" t="str">
            <v>OK</v>
          </cell>
          <cell r="M356" t="str">
            <v>犬上郡</v>
          </cell>
        </row>
        <row r="357">
          <cell r="A357" t="str">
            <v>M46</v>
          </cell>
          <cell r="B357" t="str">
            <v>二上</v>
          </cell>
          <cell r="C357" t="str">
            <v>貴光</v>
          </cell>
          <cell r="D357" t="str">
            <v>村田ＴＣ</v>
          </cell>
          <cell r="F357" t="str">
            <v>M46</v>
          </cell>
          <cell r="G357" t="str">
            <v>二上貴光</v>
          </cell>
          <cell r="H357" t="str">
            <v>村田八日市ＴＣ</v>
          </cell>
          <cell r="I357" t="str">
            <v>男</v>
          </cell>
          <cell r="J357">
            <v>1990</v>
          </cell>
          <cell r="K357">
            <v>27</v>
          </cell>
          <cell r="L357" t="str">
            <v>OK</v>
          </cell>
          <cell r="M357" t="str">
            <v>東近江市</v>
          </cell>
        </row>
        <row r="358">
          <cell r="A358" t="str">
            <v>M47</v>
          </cell>
          <cell r="B358" t="str">
            <v>山田</v>
          </cell>
          <cell r="C358" t="str">
            <v>義大</v>
          </cell>
          <cell r="D358" t="str">
            <v>村田ＴＣ</v>
          </cell>
          <cell r="F358" t="str">
            <v>M47</v>
          </cell>
          <cell r="G358" t="str">
            <v>山田義大</v>
          </cell>
          <cell r="H358" t="str">
            <v>村田八日市ＴＣ</v>
          </cell>
          <cell r="I358" t="str">
            <v>男</v>
          </cell>
          <cell r="J358">
            <v>1992</v>
          </cell>
          <cell r="K358">
            <v>25</v>
          </cell>
          <cell r="L358" t="str">
            <v>OK</v>
          </cell>
          <cell r="M358" t="str">
            <v>東近江市</v>
          </cell>
        </row>
        <row r="359">
          <cell r="A359" t="str">
            <v>M48</v>
          </cell>
          <cell r="B359" t="str">
            <v>大里</v>
          </cell>
          <cell r="C359" t="str">
            <v>哲哉</v>
          </cell>
          <cell r="D359" t="str">
            <v>村田ＴＣ</v>
          </cell>
          <cell r="F359" t="str">
            <v>M48</v>
          </cell>
          <cell r="G359" t="str">
            <v>大里哲哉</v>
          </cell>
          <cell r="H359" t="str">
            <v>村田八日市ＴＣ</v>
          </cell>
          <cell r="I359" t="str">
            <v>男</v>
          </cell>
          <cell r="J359">
            <v>1986</v>
          </cell>
          <cell r="K359">
            <v>31</v>
          </cell>
          <cell r="L359" t="str">
            <v>OK</v>
          </cell>
          <cell r="M359" t="str">
            <v>近江八幡市</v>
          </cell>
        </row>
        <row r="360">
          <cell r="A360" t="str">
            <v>M49</v>
          </cell>
          <cell r="B360" t="str">
            <v>川東</v>
          </cell>
          <cell r="C360" t="str">
            <v>真央</v>
          </cell>
          <cell r="D360" t="str">
            <v>村田ＴＣ</v>
          </cell>
          <cell r="F360" t="str">
            <v>M49</v>
          </cell>
          <cell r="G360" t="str">
            <v>川東真央</v>
          </cell>
          <cell r="H360" t="str">
            <v>村田八日市ＴＣ</v>
          </cell>
          <cell r="I360" t="str">
            <v>女</v>
          </cell>
          <cell r="J360">
            <v>1996</v>
          </cell>
          <cell r="K360">
            <v>21</v>
          </cell>
          <cell r="L360" t="str">
            <v>OK</v>
          </cell>
          <cell r="M360" t="str">
            <v>蒲生郡</v>
          </cell>
        </row>
        <row r="361">
          <cell r="A361" t="str">
            <v>M50</v>
          </cell>
          <cell r="D361" t="str">
            <v>村田ＴＣ</v>
          </cell>
          <cell r="F361" t="str">
            <v>M50</v>
          </cell>
          <cell r="K361" t="str">
            <v/>
          </cell>
        </row>
        <row r="362">
          <cell r="A362" t="str">
            <v>M51</v>
          </cell>
          <cell r="F362" t="str">
            <v>M51</v>
          </cell>
        </row>
        <row r="363">
          <cell r="A363" t="str">
            <v>M52</v>
          </cell>
          <cell r="F363" t="str">
            <v>M52</v>
          </cell>
        </row>
        <row r="364">
          <cell r="A364" t="str">
            <v>M53</v>
          </cell>
          <cell r="F364" t="str">
            <v>M53</v>
          </cell>
        </row>
        <row r="365">
          <cell r="K365" t="str">
            <v/>
          </cell>
          <cell r="L365" t="str">
            <v/>
          </cell>
        </row>
        <row r="366">
          <cell r="K366" t="str">
            <v/>
          </cell>
          <cell r="L366" t="str">
            <v/>
          </cell>
        </row>
        <row r="367">
          <cell r="K367" t="str">
            <v/>
          </cell>
          <cell r="L367" t="str">
            <v/>
          </cell>
        </row>
        <row r="368">
          <cell r="B368" t="str">
            <v>N</v>
          </cell>
          <cell r="C368" t="str">
            <v>O</v>
          </cell>
          <cell r="K368" t="str">
            <v/>
          </cell>
          <cell r="L368" t="str">
            <v/>
          </cell>
        </row>
        <row r="369">
          <cell r="K369" t="str">
            <v/>
          </cell>
          <cell r="L369" t="str">
            <v/>
          </cell>
        </row>
        <row r="370">
          <cell r="K370" t="str">
            <v/>
          </cell>
          <cell r="L370" t="str">
            <v/>
          </cell>
        </row>
        <row r="371">
          <cell r="D371" t="str">
            <v>kazuyasu7674@yahoo.co.jp</v>
          </cell>
          <cell r="H371" t="str">
            <v>30名</v>
          </cell>
          <cell r="K371" t="str">
            <v/>
          </cell>
        </row>
        <row r="372">
          <cell r="K372" t="str">
            <v/>
          </cell>
        </row>
        <row r="373">
          <cell r="G373" t="str">
            <v>東近江市民</v>
          </cell>
          <cell r="H373" t="str">
            <v>東近江市民率</v>
          </cell>
          <cell r="K373" t="str">
            <v/>
          </cell>
        </row>
        <row r="374">
          <cell r="G374">
            <v>5</v>
          </cell>
          <cell r="H374">
            <v>0.16666666666666666</v>
          </cell>
          <cell r="I374" t="e">
            <v>#VALUE!</v>
          </cell>
          <cell r="K374" t="str">
            <v/>
          </cell>
        </row>
        <row r="375">
          <cell r="K375" t="str">
            <v/>
          </cell>
        </row>
        <row r="376">
          <cell r="B376" t="str">
            <v>プラチナ</v>
          </cell>
          <cell r="K376" t="str">
            <v/>
          </cell>
        </row>
        <row r="377">
          <cell r="B377" t="str">
            <v>湖東プラチナ</v>
          </cell>
          <cell r="F377" t="str">
            <v>湖東プラチナ</v>
          </cell>
          <cell r="J377" t="str">
            <v> </v>
          </cell>
        </row>
        <row r="378">
          <cell r="A378" t="str">
            <v>P01</v>
          </cell>
          <cell r="B378" t="str">
            <v>大林</v>
          </cell>
          <cell r="C378" t="str">
            <v> 久</v>
          </cell>
          <cell r="D378" t="str">
            <v>プラチナ</v>
          </cell>
          <cell r="F378" t="str">
            <v>P01</v>
          </cell>
          <cell r="G378" t="str">
            <v>大林 久</v>
          </cell>
          <cell r="H378" t="str">
            <v>湖東プラチナ</v>
          </cell>
          <cell r="I378" t="str">
            <v>男</v>
          </cell>
          <cell r="J378">
            <v>1938</v>
          </cell>
          <cell r="K378">
            <v>79</v>
          </cell>
          <cell r="L378" t="str">
            <v>OK</v>
          </cell>
          <cell r="M378" t="str">
            <v>近江八幡市</v>
          </cell>
        </row>
        <row r="379">
          <cell r="A379" t="str">
            <v>P02</v>
          </cell>
          <cell r="B379" t="str">
            <v>高田</v>
          </cell>
          <cell r="C379" t="str">
            <v>洋治</v>
          </cell>
          <cell r="D379" t="str">
            <v>プラチナ</v>
          </cell>
          <cell r="F379" t="str">
            <v>P02</v>
          </cell>
          <cell r="G379" t="str">
            <v>高田洋治</v>
          </cell>
          <cell r="H379" t="str">
            <v>湖東プラチナ</v>
          </cell>
          <cell r="I379" t="str">
            <v>男</v>
          </cell>
          <cell r="J379">
            <v>1942</v>
          </cell>
          <cell r="K379">
            <v>75</v>
          </cell>
          <cell r="L379" t="str">
            <v>OK</v>
          </cell>
          <cell r="M379" t="str">
            <v>近江八幡市</v>
          </cell>
        </row>
        <row r="380">
          <cell r="A380" t="str">
            <v>P03</v>
          </cell>
          <cell r="B380" t="str">
            <v>中野</v>
          </cell>
          <cell r="C380" t="str">
            <v>潤</v>
          </cell>
          <cell r="D380" t="str">
            <v>プラチナ</v>
          </cell>
          <cell r="F380" t="str">
            <v>P03</v>
          </cell>
          <cell r="G380" t="str">
            <v>中野潤</v>
          </cell>
          <cell r="H380" t="str">
            <v>湖東プラチナ</v>
          </cell>
          <cell r="I380" t="str">
            <v>男</v>
          </cell>
          <cell r="J380">
            <v>1948</v>
          </cell>
          <cell r="K380">
            <v>69</v>
          </cell>
          <cell r="L380" t="str">
            <v>OK</v>
          </cell>
          <cell r="M380" t="str">
            <v>守山市</v>
          </cell>
        </row>
        <row r="381">
          <cell r="A381" t="str">
            <v>P04</v>
          </cell>
          <cell r="B381" t="str">
            <v>中野</v>
          </cell>
          <cell r="C381" t="str">
            <v>哲也</v>
          </cell>
          <cell r="D381" t="str">
            <v>プラチナ</v>
          </cell>
          <cell r="F381" t="str">
            <v>P04</v>
          </cell>
          <cell r="G381" t="str">
            <v>中野哲也</v>
          </cell>
          <cell r="H381" t="str">
            <v>湖東プラチナ</v>
          </cell>
          <cell r="I381" t="str">
            <v>男</v>
          </cell>
          <cell r="J381">
            <v>1947</v>
          </cell>
          <cell r="K381">
            <v>70</v>
          </cell>
          <cell r="L381" t="str">
            <v>OK</v>
          </cell>
          <cell r="M381" t="str">
            <v>近江八幡市</v>
          </cell>
        </row>
        <row r="382">
          <cell r="A382" t="str">
            <v>P05</v>
          </cell>
          <cell r="B382" t="str">
            <v>堀江</v>
          </cell>
          <cell r="C382" t="str">
            <v>孝信</v>
          </cell>
          <cell r="D382" t="str">
            <v>プラチナ</v>
          </cell>
          <cell r="F382" t="str">
            <v>P05</v>
          </cell>
          <cell r="G382" t="str">
            <v>堀江孝信</v>
          </cell>
          <cell r="H382" t="str">
            <v>湖東プラチナ</v>
          </cell>
          <cell r="I382" t="str">
            <v>男</v>
          </cell>
          <cell r="J382">
            <v>1942</v>
          </cell>
          <cell r="K382">
            <v>75</v>
          </cell>
          <cell r="L382" t="str">
            <v>OK</v>
          </cell>
          <cell r="M382" t="str">
            <v>近江八幡市</v>
          </cell>
        </row>
        <row r="383">
          <cell r="A383" t="str">
            <v>P06</v>
          </cell>
          <cell r="B383" t="str">
            <v>羽田</v>
          </cell>
          <cell r="C383" t="str">
            <v>昭夫</v>
          </cell>
          <cell r="D383" t="str">
            <v>プラチナ</v>
          </cell>
          <cell r="F383" t="str">
            <v>P06</v>
          </cell>
          <cell r="G383" t="str">
            <v>羽田昭夫</v>
          </cell>
          <cell r="H383" t="str">
            <v>湖東プラチナ</v>
          </cell>
          <cell r="I383" t="str">
            <v>男</v>
          </cell>
          <cell r="J383">
            <v>1943</v>
          </cell>
          <cell r="K383">
            <v>74</v>
          </cell>
          <cell r="L383" t="str">
            <v>OK</v>
          </cell>
          <cell r="M383" t="str">
            <v>蒲生郡</v>
          </cell>
        </row>
        <row r="384">
          <cell r="A384" t="str">
            <v>P07</v>
          </cell>
          <cell r="B384" t="str">
            <v>樋山</v>
          </cell>
          <cell r="C384" t="str">
            <v>達哉</v>
          </cell>
          <cell r="D384" t="str">
            <v>プラチナ</v>
          </cell>
          <cell r="F384" t="str">
            <v>P07</v>
          </cell>
          <cell r="G384" t="str">
            <v>樋山達哉</v>
          </cell>
          <cell r="H384" t="str">
            <v>湖東プラチナ</v>
          </cell>
          <cell r="I384" t="str">
            <v>男</v>
          </cell>
          <cell r="J384">
            <v>1944</v>
          </cell>
          <cell r="K384">
            <v>73</v>
          </cell>
          <cell r="L384" t="str">
            <v>OK</v>
          </cell>
          <cell r="M384" t="str">
            <v>愛知郡</v>
          </cell>
        </row>
        <row r="385">
          <cell r="A385" t="str">
            <v>P08</v>
          </cell>
          <cell r="B385" t="str">
            <v>藤本</v>
          </cell>
          <cell r="C385" t="str">
            <v>昌彦</v>
          </cell>
          <cell r="D385" t="str">
            <v>プラチナ</v>
          </cell>
          <cell r="F385" t="str">
            <v>P08</v>
          </cell>
          <cell r="G385" t="str">
            <v>藤本昌彦</v>
          </cell>
          <cell r="H385" t="str">
            <v>湖東プラチナ</v>
          </cell>
          <cell r="I385" t="str">
            <v>男</v>
          </cell>
          <cell r="J385">
            <v>1939</v>
          </cell>
          <cell r="K385">
            <v>78</v>
          </cell>
          <cell r="L385" t="str">
            <v>OK</v>
          </cell>
          <cell r="M385" t="str">
            <v>近江八幡市</v>
          </cell>
        </row>
        <row r="386">
          <cell r="A386" t="str">
            <v>P09</v>
          </cell>
          <cell r="B386" t="str">
            <v>安田</v>
          </cell>
          <cell r="C386" t="str">
            <v>和彦</v>
          </cell>
          <cell r="D386" t="str">
            <v>プラチナ</v>
          </cell>
          <cell r="F386" t="str">
            <v>P09</v>
          </cell>
          <cell r="G386" t="str">
            <v>安田和彦</v>
          </cell>
          <cell r="H386" t="str">
            <v>湖東プラチナ</v>
          </cell>
          <cell r="I386" t="str">
            <v>男</v>
          </cell>
          <cell r="J386">
            <v>1945</v>
          </cell>
          <cell r="K386">
            <v>72</v>
          </cell>
          <cell r="L386" t="str">
            <v>OK</v>
          </cell>
          <cell r="M386" t="str">
            <v>近江八幡市</v>
          </cell>
        </row>
        <row r="387">
          <cell r="A387" t="str">
            <v>P10</v>
          </cell>
          <cell r="B387" t="str">
            <v>吉田</v>
          </cell>
          <cell r="C387" t="str">
            <v>知司</v>
          </cell>
          <cell r="D387" t="str">
            <v>プラチナ</v>
          </cell>
          <cell r="F387" t="str">
            <v>P10</v>
          </cell>
          <cell r="G387" t="str">
            <v>吉田知司</v>
          </cell>
          <cell r="H387" t="str">
            <v>湖東プラチナ</v>
          </cell>
          <cell r="I387" t="str">
            <v>男</v>
          </cell>
          <cell r="J387">
            <v>1948</v>
          </cell>
          <cell r="K387">
            <v>69</v>
          </cell>
          <cell r="L387" t="str">
            <v>OK</v>
          </cell>
          <cell r="M387" t="str">
            <v>東近江市</v>
          </cell>
        </row>
        <row r="388">
          <cell r="A388" t="str">
            <v>P11</v>
          </cell>
          <cell r="B388" t="str">
            <v>山田</v>
          </cell>
          <cell r="C388" t="str">
            <v>直八</v>
          </cell>
          <cell r="D388" t="str">
            <v>プラチナ</v>
          </cell>
          <cell r="F388" t="str">
            <v>P11</v>
          </cell>
          <cell r="G388" t="str">
            <v>山田直八</v>
          </cell>
          <cell r="H388" t="str">
            <v>湖東プラチナ</v>
          </cell>
          <cell r="I388" t="str">
            <v>男</v>
          </cell>
          <cell r="J388">
            <v>1972</v>
          </cell>
          <cell r="K388">
            <v>45</v>
          </cell>
          <cell r="L388" t="str">
            <v>OK</v>
          </cell>
          <cell r="M388" t="str">
            <v>愛知郡</v>
          </cell>
        </row>
        <row r="389">
          <cell r="A389" t="str">
            <v>P12</v>
          </cell>
          <cell r="B389" t="str">
            <v>新屋</v>
          </cell>
          <cell r="C389" t="str">
            <v>正男</v>
          </cell>
          <cell r="D389" t="str">
            <v>プラチナ</v>
          </cell>
          <cell r="F389" t="str">
            <v>P12</v>
          </cell>
          <cell r="G389" t="str">
            <v>新屋正男</v>
          </cell>
          <cell r="H389" t="str">
            <v>湖東プラチナ</v>
          </cell>
          <cell r="I389" t="str">
            <v>男</v>
          </cell>
          <cell r="J389">
            <v>1943</v>
          </cell>
          <cell r="K389">
            <v>74</v>
          </cell>
          <cell r="L389" t="str">
            <v>OK</v>
          </cell>
          <cell r="M389" t="str">
            <v>近江八幡市</v>
          </cell>
        </row>
        <row r="390">
          <cell r="A390" t="str">
            <v>P13</v>
          </cell>
          <cell r="B390" t="str">
            <v>青木</v>
          </cell>
          <cell r="C390" t="str">
            <v>保憲</v>
          </cell>
          <cell r="D390" t="str">
            <v>プラチナ</v>
          </cell>
          <cell r="F390" t="str">
            <v>P13</v>
          </cell>
          <cell r="G390" t="str">
            <v>青木保憲</v>
          </cell>
          <cell r="H390" t="str">
            <v>湖東プラチナ</v>
          </cell>
          <cell r="I390" t="str">
            <v>男</v>
          </cell>
          <cell r="J390">
            <v>1949</v>
          </cell>
          <cell r="K390">
            <v>68</v>
          </cell>
          <cell r="L390" t="str">
            <v>OK</v>
          </cell>
          <cell r="M390" t="str">
            <v>近江八幡市</v>
          </cell>
        </row>
        <row r="391">
          <cell r="A391" t="str">
            <v>P14</v>
          </cell>
          <cell r="B391" t="str">
            <v>谷口</v>
          </cell>
          <cell r="C391" t="str">
            <v>一男</v>
          </cell>
          <cell r="D391" t="str">
            <v>プラチナ</v>
          </cell>
          <cell r="F391" t="str">
            <v>P14</v>
          </cell>
          <cell r="G391" t="str">
            <v>谷口一男</v>
          </cell>
          <cell r="H391" t="str">
            <v>湖東プラチナ</v>
          </cell>
          <cell r="I391" t="str">
            <v>男</v>
          </cell>
          <cell r="J391">
            <v>1947</v>
          </cell>
          <cell r="K391">
            <v>70</v>
          </cell>
          <cell r="L391" t="str">
            <v>OK</v>
          </cell>
          <cell r="M391" t="str">
            <v>東近江市</v>
          </cell>
        </row>
        <row r="392">
          <cell r="A392" t="str">
            <v>P15</v>
          </cell>
          <cell r="B392" t="str">
            <v>飯塚</v>
          </cell>
          <cell r="C392" t="str">
            <v>アイ子</v>
          </cell>
          <cell r="D392" t="str">
            <v>プラチナ</v>
          </cell>
          <cell r="F392" t="str">
            <v>P15</v>
          </cell>
          <cell r="G392" t="str">
            <v>飯塚アイ子</v>
          </cell>
          <cell r="H392" t="str">
            <v>湖東プラチナ</v>
          </cell>
          <cell r="I392" t="str">
            <v>女</v>
          </cell>
          <cell r="J392">
            <v>1943</v>
          </cell>
          <cell r="K392">
            <v>74</v>
          </cell>
          <cell r="L392" t="str">
            <v>OK</v>
          </cell>
          <cell r="M392" t="str">
            <v>近江八幡市</v>
          </cell>
        </row>
        <row r="393">
          <cell r="A393" t="str">
            <v>P16</v>
          </cell>
          <cell r="B393" t="str">
            <v>関塚</v>
          </cell>
          <cell r="C393" t="str">
            <v>清茂</v>
          </cell>
          <cell r="D393" t="str">
            <v>プラチナ</v>
          </cell>
          <cell r="F393" t="str">
            <v>P16</v>
          </cell>
          <cell r="G393" t="str">
            <v>関塚清茂</v>
          </cell>
          <cell r="H393" t="str">
            <v>湖東プラチナ</v>
          </cell>
          <cell r="I393" t="str">
            <v>男</v>
          </cell>
          <cell r="J393">
            <v>1936</v>
          </cell>
          <cell r="K393">
            <v>81</v>
          </cell>
          <cell r="L393" t="str">
            <v>OK</v>
          </cell>
          <cell r="M393" t="str">
            <v>近江八幡市</v>
          </cell>
        </row>
        <row r="394">
          <cell r="A394" t="str">
            <v>P17</v>
          </cell>
          <cell r="B394" t="str">
            <v>北川</v>
          </cell>
          <cell r="C394" t="str">
            <v>美由紀</v>
          </cell>
          <cell r="D394" t="str">
            <v>プラチナ</v>
          </cell>
          <cell r="F394" t="str">
            <v>P17</v>
          </cell>
          <cell r="G394" t="str">
            <v>北川美由紀</v>
          </cell>
          <cell r="H394" t="str">
            <v>湖東プラチナ</v>
          </cell>
          <cell r="I394" t="str">
            <v>女</v>
          </cell>
          <cell r="J394">
            <v>1949</v>
          </cell>
          <cell r="K394">
            <v>68</v>
          </cell>
          <cell r="L394" t="str">
            <v>OK</v>
          </cell>
          <cell r="M394" t="str">
            <v>愛知郡</v>
          </cell>
        </row>
        <row r="395">
          <cell r="A395" t="str">
            <v>P18</v>
          </cell>
          <cell r="B395" t="str">
            <v>澤井</v>
          </cell>
          <cell r="C395" t="str">
            <v>恵子</v>
          </cell>
          <cell r="D395" t="str">
            <v>プラチナ</v>
          </cell>
          <cell r="F395" t="str">
            <v>P18</v>
          </cell>
          <cell r="G395" t="str">
            <v>澤井恵子</v>
          </cell>
          <cell r="H395" t="str">
            <v>湖東プラチナ</v>
          </cell>
          <cell r="I395" t="str">
            <v>女</v>
          </cell>
          <cell r="J395">
            <v>1948</v>
          </cell>
          <cell r="K395">
            <v>69</v>
          </cell>
          <cell r="L395" t="str">
            <v>OK</v>
          </cell>
          <cell r="M395" t="str">
            <v>東近江市</v>
          </cell>
        </row>
        <row r="396">
          <cell r="A396" t="str">
            <v>P19</v>
          </cell>
          <cell r="B396" t="str">
            <v>平野</v>
          </cell>
          <cell r="C396" t="str">
            <v>志津子</v>
          </cell>
          <cell r="D396" t="str">
            <v>プラチナ</v>
          </cell>
          <cell r="F396" t="str">
            <v>P19</v>
          </cell>
          <cell r="G396" t="str">
            <v>平野志津子</v>
          </cell>
          <cell r="H396" t="str">
            <v>湖東プラチナ</v>
          </cell>
          <cell r="I396" t="str">
            <v>女</v>
          </cell>
          <cell r="J396">
            <v>1956</v>
          </cell>
          <cell r="K396">
            <v>61</v>
          </cell>
          <cell r="L396" t="str">
            <v>OK</v>
          </cell>
          <cell r="M396" t="str">
            <v>近江八幡市</v>
          </cell>
        </row>
        <row r="397">
          <cell r="A397" t="str">
            <v>P20</v>
          </cell>
          <cell r="B397" t="str">
            <v>堀部</v>
          </cell>
          <cell r="C397" t="str">
            <v>品子</v>
          </cell>
          <cell r="D397" t="str">
            <v>プラチナ</v>
          </cell>
          <cell r="F397" t="str">
            <v>P20</v>
          </cell>
          <cell r="G397" t="str">
            <v>堀部品子</v>
          </cell>
          <cell r="H397" t="str">
            <v>湖東プラチナ</v>
          </cell>
          <cell r="I397" t="str">
            <v>女</v>
          </cell>
          <cell r="J397">
            <v>1951</v>
          </cell>
          <cell r="K397">
            <v>66</v>
          </cell>
          <cell r="L397" t="str">
            <v>OK</v>
          </cell>
          <cell r="M397" t="str">
            <v>東近江市</v>
          </cell>
        </row>
        <row r="398">
          <cell r="A398" t="str">
            <v>P21</v>
          </cell>
          <cell r="B398" t="str">
            <v>森谷</v>
          </cell>
          <cell r="C398" t="str">
            <v>洋子</v>
          </cell>
          <cell r="D398" t="str">
            <v>プラチナ</v>
          </cell>
          <cell r="F398" t="str">
            <v>P21</v>
          </cell>
          <cell r="G398" t="str">
            <v>森谷洋子</v>
          </cell>
          <cell r="H398" t="str">
            <v>湖東プラチナ</v>
          </cell>
          <cell r="I398" t="str">
            <v>女</v>
          </cell>
          <cell r="J398">
            <v>1951</v>
          </cell>
          <cell r="K398">
            <v>66</v>
          </cell>
          <cell r="L398" t="str">
            <v>OK</v>
          </cell>
          <cell r="M398" t="str">
            <v>愛知郡</v>
          </cell>
        </row>
        <row r="399">
          <cell r="A399" t="str">
            <v>P22</v>
          </cell>
          <cell r="B399" t="str">
            <v>川勝</v>
          </cell>
          <cell r="C399" t="str">
            <v>豊子</v>
          </cell>
          <cell r="D399" t="str">
            <v>プラチナ</v>
          </cell>
          <cell r="F399" t="str">
            <v>P22</v>
          </cell>
          <cell r="G399" t="str">
            <v>川勝豊子</v>
          </cell>
          <cell r="H399" t="str">
            <v>湖東プラチナ</v>
          </cell>
          <cell r="I399" t="str">
            <v>女</v>
          </cell>
          <cell r="J399">
            <v>1946</v>
          </cell>
          <cell r="K399">
            <v>71</v>
          </cell>
          <cell r="L399" t="str">
            <v>OK</v>
          </cell>
          <cell r="M399" t="str">
            <v>野洲市</v>
          </cell>
        </row>
        <row r="400">
          <cell r="A400" t="str">
            <v>P23</v>
          </cell>
          <cell r="B400" t="str">
            <v>田邉</v>
          </cell>
          <cell r="C400" t="str">
            <v>俊子</v>
          </cell>
          <cell r="D400" t="str">
            <v>プラチナ</v>
          </cell>
          <cell r="F400" t="str">
            <v>P23</v>
          </cell>
          <cell r="G400" t="str">
            <v>田邉俊子</v>
          </cell>
          <cell r="H400" t="str">
            <v>湖東プラチナ</v>
          </cell>
          <cell r="I400" t="str">
            <v>女</v>
          </cell>
          <cell r="J400">
            <v>1958</v>
          </cell>
          <cell r="K400">
            <v>59</v>
          </cell>
          <cell r="L400" t="str">
            <v>OK</v>
          </cell>
          <cell r="M400" t="str">
            <v>彦根市</v>
          </cell>
        </row>
        <row r="401">
          <cell r="A401" t="str">
            <v>P24</v>
          </cell>
          <cell r="B401" t="str">
            <v>松田</v>
          </cell>
          <cell r="C401" t="str">
            <v>順子</v>
          </cell>
          <cell r="D401" t="str">
            <v>プラチナ</v>
          </cell>
          <cell r="F401" t="str">
            <v>P24</v>
          </cell>
          <cell r="G401" t="str">
            <v>松田順子</v>
          </cell>
          <cell r="H401" t="str">
            <v>湖東プラチナ</v>
          </cell>
          <cell r="I401" t="str">
            <v>女</v>
          </cell>
          <cell r="J401">
            <v>1965</v>
          </cell>
          <cell r="K401">
            <v>52</v>
          </cell>
          <cell r="L401" t="str">
            <v>OK</v>
          </cell>
          <cell r="M401" t="str">
            <v>東近江市</v>
          </cell>
        </row>
        <row r="402">
          <cell r="A402" t="str">
            <v>P25</v>
          </cell>
          <cell r="B402" t="str">
            <v>本池</v>
          </cell>
          <cell r="C402" t="str">
            <v>清子</v>
          </cell>
          <cell r="D402" t="str">
            <v>プラチナ</v>
          </cell>
          <cell r="F402" t="str">
            <v>P25</v>
          </cell>
          <cell r="G402" t="str">
            <v>本池清子</v>
          </cell>
          <cell r="H402" t="str">
            <v>湖東プラチナ</v>
          </cell>
          <cell r="I402" t="str">
            <v>女</v>
          </cell>
          <cell r="J402">
            <v>1967</v>
          </cell>
          <cell r="K402">
            <v>50</v>
          </cell>
          <cell r="L402" t="str">
            <v>OK</v>
          </cell>
          <cell r="M402" t="str">
            <v>犬上郡</v>
          </cell>
        </row>
        <row r="403">
          <cell r="A403" t="str">
            <v>P26</v>
          </cell>
          <cell r="B403" t="str">
            <v>山田</v>
          </cell>
          <cell r="C403" t="str">
            <v>晶枝</v>
          </cell>
          <cell r="D403" t="str">
            <v>プラチナ</v>
          </cell>
          <cell r="F403" t="str">
            <v>P26</v>
          </cell>
          <cell r="G403" t="str">
            <v>山田晶枝</v>
          </cell>
          <cell r="H403" t="str">
            <v>湖東プラチナ</v>
          </cell>
          <cell r="I403" t="str">
            <v>女</v>
          </cell>
          <cell r="J403">
            <v>1972</v>
          </cell>
          <cell r="K403">
            <v>45</v>
          </cell>
          <cell r="L403" t="str">
            <v>OK</v>
          </cell>
          <cell r="M403" t="str">
            <v>愛知郡</v>
          </cell>
        </row>
        <row r="404">
          <cell r="A404" t="str">
            <v>P27</v>
          </cell>
          <cell r="B404" t="str">
            <v>前田</v>
          </cell>
          <cell r="C404" t="str">
            <v>征人</v>
          </cell>
          <cell r="D404" t="str">
            <v>プラチナ</v>
          </cell>
          <cell r="F404" t="str">
            <v>P27</v>
          </cell>
          <cell r="G404" t="str">
            <v>前田征人</v>
          </cell>
          <cell r="H404" t="str">
            <v>湖東プラチナ</v>
          </cell>
          <cell r="I404" t="str">
            <v>男</v>
          </cell>
          <cell r="J404">
            <v>1944</v>
          </cell>
          <cell r="K404">
            <v>73</v>
          </cell>
          <cell r="L404" t="str">
            <v>OK</v>
          </cell>
          <cell r="M404" t="str">
            <v>彦根市</v>
          </cell>
        </row>
        <row r="405">
          <cell r="A405" t="str">
            <v>P28</v>
          </cell>
          <cell r="B405" t="str">
            <v>鶴田</v>
          </cell>
          <cell r="C405" t="str">
            <v> 進</v>
          </cell>
          <cell r="D405" t="str">
            <v>プラチナ</v>
          </cell>
          <cell r="F405" t="str">
            <v>P28</v>
          </cell>
          <cell r="G405" t="str">
            <v>鶴田 進</v>
          </cell>
          <cell r="H405" t="str">
            <v>湖東プラチナ</v>
          </cell>
          <cell r="I405" t="str">
            <v>男</v>
          </cell>
          <cell r="J405">
            <v>1950</v>
          </cell>
          <cell r="K405">
            <v>67</v>
          </cell>
          <cell r="L405" t="str">
            <v>OK</v>
          </cell>
          <cell r="M405" t="str">
            <v>近江八幡市</v>
          </cell>
        </row>
        <row r="406">
          <cell r="A406" t="str">
            <v>P29</v>
          </cell>
          <cell r="B406" t="str">
            <v>前田</v>
          </cell>
          <cell r="C406" t="str">
            <v>喜久子</v>
          </cell>
          <cell r="D406" t="str">
            <v>プラチナ</v>
          </cell>
          <cell r="F406" t="str">
            <v>P29</v>
          </cell>
          <cell r="G406" t="str">
            <v>前田喜久子</v>
          </cell>
          <cell r="H406" t="str">
            <v>湖東プラチナ</v>
          </cell>
          <cell r="I406" t="str">
            <v>女</v>
          </cell>
          <cell r="J406">
            <v>1945</v>
          </cell>
          <cell r="K406">
            <v>72</v>
          </cell>
          <cell r="L406" t="str">
            <v>OK</v>
          </cell>
          <cell r="M406" t="str">
            <v>彦根市</v>
          </cell>
        </row>
        <row r="407">
          <cell r="A407" t="str">
            <v>P30</v>
          </cell>
          <cell r="B407" t="str">
            <v>岡本</v>
          </cell>
          <cell r="C407" t="str">
            <v>直美</v>
          </cell>
          <cell r="D407" t="str">
            <v>プラチナ</v>
          </cell>
          <cell r="F407" t="str">
            <v>P30</v>
          </cell>
          <cell r="G407" t="str">
            <v>岡本直美</v>
          </cell>
          <cell r="H407" t="str">
            <v>湖東プラチナ</v>
          </cell>
          <cell r="I407" t="str">
            <v>女</v>
          </cell>
          <cell r="J407">
            <v>1969</v>
          </cell>
          <cell r="K407">
            <v>48</v>
          </cell>
          <cell r="L407" t="str">
            <v>OK</v>
          </cell>
          <cell r="M407" t="str">
            <v>近江八幡市</v>
          </cell>
        </row>
        <row r="408">
          <cell r="A408" t="str">
            <v>P31</v>
          </cell>
          <cell r="B408" t="str">
            <v>苗村</v>
          </cell>
          <cell r="C408" t="str">
            <v>裕子</v>
          </cell>
          <cell r="D408" t="str">
            <v>プラチナ</v>
          </cell>
          <cell r="F408" t="str">
            <v>P31</v>
          </cell>
          <cell r="G408" t="str">
            <v>苗村裕子</v>
          </cell>
          <cell r="H408" t="str">
            <v>湖東プラチナ</v>
          </cell>
          <cell r="I408" t="str">
            <v>女</v>
          </cell>
          <cell r="J408">
            <v>1975</v>
          </cell>
          <cell r="K408">
            <v>41</v>
          </cell>
          <cell r="L408" t="str">
            <v>OK</v>
          </cell>
          <cell r="M408" t="str">
            <v>近江八幡市</v>
          </cell>
        </row>
        <row r="409">
          <cell r="A409" t="str">
            <v>P32</v>
          </cell>
          <cell r="B409" t="str">
            <v>五十嵐</v>
          </cell>
          <cell r="C409" t="str">
            <v>英毅</v>
          </cell>
          <cell r="D409" t="str">
            <v>プラチナ</v>
          </cell>
          <cell r="F409" t="str">
            <v>P32</v>
          </cell>
          <cell r="G409" t="str">
            <v>五十嵐英毅</v>
          </cell>
          <cell r="H409" t="str">
            <v>湖東プラチナ</v>
          </cell>
          <cell r="I409" t="str">
            <v>男</v>
          </cell>
          <cell r="J409">
            <v>1958</v>
          </cell>
          <cell r="K409">
            <v>58</v>
          </cell>
          <cell r="L409" t="str">
            <v>OK</v>
          </cell>
          <cell r="M409" t="str">
            <v>守山市</v>
          </cell>
        </row>
        <row r="410">
          <cell r="A410" t="str">
            <v>P33</v>
          </cell>
          <cell r="B410" t="str">
            <v>山形</v>
          </cell>
          <cell r="C410" t="str">
            <v>公平</v>
          </cell>
          <cell r="D410" t="str">
            <v>プラチナ</v>
          </cell>
          <cell r="F410" t="str">
            <v>P33</v>
          </cell>
          <cell r="G410" t="str">
            <v>山形公平</v>
          </cell>
          <cell r="H410" t="str">
            <v>湖東プラチナ</v>
          </cell>
          <cell r="I410" t="str">
            <v>男</v>
          </cell>
          <cell r="J410">
            <v>1955</v>
          </cell>
          <cell r="K410">
            <v>61</v>
          </cell>
          <cell r="L410" t="str">
            <v>OK</v>
          </cell>
          <cell r="M410" t="str">
            <v>東近江市</v>
          </cell>
        </row>
        <row r="411">
          <cell r="A411" t="str">
            <v>P34</v>
          </cell>
          <cell r="B411" t="str">
            <v>川島</v>
          </cell>
          <cell r="C411" t="str">
            <v>芳男</v>
          </cell>
          <cell r="D411" t="str">
            <v>プラチナ</v>
          </cell>
          <cell r="F411" t="str">
            <v>P34</v>
          </cell>
          <cell r="G411" t="str">
            <v>川島芳男</v>
          </cell>
          <cell r="H411" t="str">
            <v>湖東プラチナ</v>
          </cell>
          <cell r="I411" t="str">
            <v>男</v>
          </cell>
          <cell r="J411">
            <v>1954</v>
          </cell>
          <cell r="K411">
            <v>62</v>
          </cell>
          <cell r="L411" t="str">
            <v>OK</v>
          </cell>
          <cell r="M411" t="str">
            <v>東近江市</v>
          </cell>
        </row>
        <row r="412">
          <cell r="L412" t="str">
            <v/>
          </cell>
        </row>
        <row r="413">
          <cell r="L413" t="str">
            <v/>
          </cell>
        </row>
        <row r="414">
          <cell r="L414" t="str">
            <v/>
          </cell>
        </row>
        <row r="415">
          <cell r="L415" t="str">
            <v/>
          </cell>
        </row>
        <row r="416">
          <cell r="L416" t="str">
            <v/>
          </cell>
        </row>
        <row r="417">
          <cell r="B417" t="str">
            <v>宇尾数行</v>
          </cell>
          <cell r="D417" t="str">
            <v>oonamazu01@yahoo.co.jp</v>
          </cell>
          <cell r="H417" t="str">
            <v>東近江市民</v>
          </cell>
          <cell r="I417" t="str">
            <v>東近江市民率</v>
          </cell>
          <cell r="L417" t="str">
            <v/>
          </cell>
        </row>
        <row r="418">
          <cell r="H418">
            <v>5</v>
          </cell>
          <cell r="I418">
            <v>0.25</v>
          </cell>
          <cell r="L418" t="str">
            <v/>
          </cell>
        </row>
        <row r="419">
          <cell r="B419" t="str">
            <v>サプラ　</v>
          </cell>
          <cell r="D419" t="str">
            <v>略称</v>
          </cell>
          <cell r="F419">
            <v>0</v>
          </cell>
          <cell r="K419" t="str">
            <v/>
          </cell>
          <cell r="L419" t="str">
            <v/>
          </cell>
        </row>
        <row r="420">
          <cell r="B420" t="str">
            <v>サプライズ</v>
          </cell>
          <cell r="D420" t="str">
            <v>正式名称</v>
          </cell>
          <cell r="F420">
            <v>0</v>
          </cell>
          <cell r="G420" t="str">
            <v>サプライズ</v>
          </cell>
        </row>
        <row r="421">
          <cell r="A421" t="str">
            <v>S01</v>
          </cell>
          <cell r="B421" t="str">
            <v>宇尾</v>
          </cell>
          <cell r="C421" t="str">
            <v>数行</v>
          </cell>
          <cell r="D421" t="str">
            <v>サプラ　</v>
          </cell>
          <cell r="F421" t="str">
            <v>S01</v>
          </cell>
          <cell r="G421" t="str">
            <v>宇尾数行</v>
          </cell>
          <cell r="H421" t="str">
            <v>サプライズ</v>
          </cell>
          <cell r="I421" t="str">
            <v>男</v>
          </cell>
          <cell r="J421">
            <v>1960</v>
          </cell>
          <cell r="K421">
            <v>56</v>
          </cell>
          <cell r="L421" t="str">
            <v>OK</v>
          </cell>
          <cell r="M421" t="str">
            <v>東近江市</v>
          </cell>
        </row>
        <row r="422">
          <cell r="A422" t="str">
            <v>S02</v>
          </cell>
          <cell r="B422" t="str">
            <v>小倉</v>
          </cell>
          <cell r="C422" t="str">
            <v>俊郎</v>
          </cell>
          <cell r="D422" t="str">
            <v>サプラ　</v>
          </cell>
          <cell r="F422" t="str">
            <v>S02</v>
          </cell>
          <cell r="G422" t="str">
            <v>小倉俊郎</v>
          </cell>
          <cell r="H422" t="str">
            <v>サプライズ</v>
          </cell>
          <cell r="I422" t="str">
            <v>男</v>
          </cell>
          <cell r="J422">
            <v>1959</v>
          </cell>
          <cell r="K422">
            <v>57</v>
          </cell>
          <cell r="L422" t="str">
            <v>OK</v>
          </cell>
        </row>
        <row r="423">
          <cell r="A423" t="str">
            <v>S03</v>
          </cell>
          <cell r="B423" t="str">
            <v>梅田</v>
          </cell>
          <cell r="C423" t="str">
            <v> </v>
          </cell>
          <cell r="D423" t="str">
            <v>サプラ　</v>
          </cell>
          <cell r="F423" t="str">
            <v>S03</v>
          </cell>
          <cell r="G423" t="str">
            <v>梅田 </v>
          </cell>
          <cell r="H423" t="str">
            <v>サプライズ</v>
          </cell>
          <cell r="I423" t="str">
            <v>男</v>
          </cell>
          <cell r="J423">
            <v>1966</v>
          </cell>
          <cell r="K423">
            <v>50</v>
          </cell>
          <cell r="L423" t="str">
            <v>OK</v>
          </cell>
        </row>
        <row r="424">
          <cell r="A424" t="str">
            <v>S04</v>
          </cell>
          <cell r="B424" t="str">
            <v>北野</v>
          </cell>
          <cell r="C424" t="str">
            <v>智尋</v>
          </cell>
          <cell r="D424" t="str">
            <v>サプラ　</v>
          </cell>
          <cell r="F424" t="str">
            <v>S04</v>
          </cell>
          <cell r="G424" t="str">
            <v>北野智尋</v>
          </cell>
          <cell r="H424" t="str">
            <v>サプライズ</v>
          </cell>
          <cell r="I424" t="str">
            <v>男</v>
          </cell>
          <cell r="J424">
            <v>1970</v>
          </cell>
          <cell r="K424">
            <v>46</v>
          </cell>
          <cell r="L424" t="str">
            <v>OK</v>
          </cell>
        </row>
        <row r="425">
          <cell r="A425" t="str">
            <v>S05</v>
          </cell>
          <cell r="B425" t="str">
            <v>木森</v>
          </cell>
          <cell r="C425" t="str">
            <v>厚志</v>
          </cell>
          <cell r="D425" t="str">
            <v>サプラ　</v>
          </cell>
          <cell r="F425" t="str">
            <v>S05</v>
          </cell>
          <cell r="G425" t="str">
            <v>木森厚志</v>
          </cell>
          <cell r="H425" t="str">
            <v>サプライズ</v>
          </cell>
          <cell r="I425" t="str">
            <v>男</v>
          </cell>
          <cell r="J425">
            <v>1961</v>
          </cell>
          <cell r="K425">
            <v>55</v>
          </cell>
          <cell r="L425" t="str">
            <v>OK</v>
          </cell>
        </row>
        <row r="426">
          <cell r="A426" t="str">
            <v>S06</v>
          </cell>
          <cell r="B426" t="str">
            <v>田中</v>
          </cell>
          <cell r="C426" t="str">
            <v>宏樹</v>
          </cell>
          <cell r="D426" t="str">
            <v>サプラ　</v>
          </cell>
          <cell r="F426" t="str">
            <v>S06</v>
          </cell>
          <cell r="G426" t="str">
            <v>田中宏樹</v>
          </cell>
          <cell r="H426" t="str">
            <v>サプライズ</v>
          </cell>
          <cell r="I426" t="str">
            <v>男</v>
          </cell>
          <cell r="J426">
            <v>1965</v>
          </cell>
          <cell r="K426">
            <v>51</v>
          </cell>
          <cell r="L426" t="str">
            <v>OK</v>
          </cell>
        </row>
        <row r="427">
          <cell r="A427" t="str">
            <v>S07</v>
          </cell>
          <cell r="B427" t="str">
            <v>坪田</v>
          </cell>
          <cell r="C427" t="str">
            <v>敏裕</v>
          </cell>
          <cell r="D427" t="str">
            <v>サプラ　</v>
          </cell>
          <cell r="F427" t="str">
            <v>S07</v>
          </cell>
          <cell r="G427" t="str">
            <v>坪田敏裕</v>
          </cell>
          <cell r="H427" t="str">
            <v>サプライズ</v>
          </cell>
          <cell r="I427" t="str">
            <v>男</v>
          </cell>
          <cell r="J427">
            <v>1965</v>
          </cell>
          <cell r="K427">
            <v>51</v>
          </cell>
          <cell r="L427" t="str">
            <v>OK</v>
          </cell>
        </row>
        <row r="428">
          <cell r="A428" t="str">
            <v>S08</v>
          </cell>
          <cell r="B428" t="str">
            <v>坂口</v>
          </cell>
          <cell r="C428" t="str">
            <v>直也</v>
          </cell>
          <cell r="D428" t="str">
            <v>サプラ　</v>
          </cell>
          <cell r="F428" t="str">
            <v>S08</v>
          </cell>
          <cell r="G428" t="str">
            <v>坂口直也</v>
          </cell>
          <cell r="H428" t="str">
            <v>サプライズ</v>
          </cell>
          <cell r="I428" t="str">
            <v>男</v>
          </cell>
          <cell r="J428">
            <v>1971</v>
          </cell>
          <cell r="K428">
            <v>45</v>
          </cell>
          <cell r="L428" t="str">
            <v>OK</v>
          </cell>
        </row>
        <row r="429">
          <cell r="A429" t="str">
            <v>S09</v>
          </cell>
          <cell r="B429" t="str">
            <v>生岩</v>
          </cell>
          <cell r="C429" t="str">
            <v>寛史</v>
          </cell>
          <cell r="D429" t="str">
            <v>サプラ　</v>
          </cell>
          <cell r="F429" t="str">
            <v>S09</v>
          </cell>
          <cell r="G429" t="str">
            <v>生岩寛史</v>
          </cell>
          <cell r="H429" t="str">
            <v>サプライズ</v>
          </cell>
          <cell r="I429" t="str">
            <v>男</v>
          </cell>
          <cell r="J429">
            <v>1978</v>
          </cell>
          <cell r="K429">
            <v>38</v>
          </cell>
          <cell r="L429" t="str">
            <v>OK</v>
          </cell>
        </row>
        <row r="430">
          <cell r="A430" t="str">
            <v>S10</v>
          </cell>
          <cell r="B430" t="str">
            <v>濱田</v>
          </cell>
          <cell r="C430" t="str">
            <v> 毅</v>
          </cell>
          <cell r="D430" t="str">
            <v>サプラ　</v>
          </cell>
          <cell r="F430" t="str">
            <v>S10</v>
          </cell>
          <cell r="G430" t="str">
            <v>濱田 毅</v>
          </cell>
          <cell r="H430" t="str">
            <v>サプライズ</v>
          </cell>
          <cell r="I430" t="str">
            <v>男</v>
          </cell>
          <cell r="J430">
            <v>1962</v>
          </cell>
          <cell r="K430">
            <v>54</v>
          </cell>
          <cell r="L430" t="str">
            <v>OK</v>
          </cell>
        </row>
        <row r="431">
          <cell r="A431" t="str">
            <v>S11</v>
          </cell>
          <cell r="B431" t="str">
            <v>別宮</v>
          </cell>
          <cell r="C431" t="str">
            <v>敏朗</v>
          </cell>
          <cell r="D431" t="str">
            <v>サプラ　</v>
          </cell>
          <cell r="F431" t="str">
            <v>S11</v>
          </cell>
          <cell r="G431" t="str">
            <v>別宮敏朗</v>
          </cell>
          <cell r="H431" t="str">
            <v>サプライズ</v>
          </cell>
          <cell r="I431" t="str">
            <v>男</v>
          </cell>
          <cell r="J431">
            <v>1947</v>
          </cell>
          <cell r="K431">
            <v>69</v>
          </cell>
          <cell r="L431" t="str">
            <v>OK</v>
          </cell>
        </row>
        <row r="432">
          <cell r="A432" t="str">
            <v>S12</v>
          </cell>
          <cell r="B432" t="str">
            <v>松田</v>
          </cell>
          <cell r="C432" t="str">
            <v>憲次</v>
          </cell>
          <cell r="D432" t="str">
            <v>サプラ　</v>
          </cell>
          <cell r="F432" t="str">
            <v>S12</v>
          </cell>
          <cell r="G432" t="str">
            <v>松田憲次</v>
          </cell>
          <cell r="H432" t="str">
            <v>サプライズ</v>
          </cell>
          <cell r="I432" t="str">
            <v>男</v>
          </cell>
          <cell r="J432">
            <v>1964</v>
          </cell>
          <cell r="K432">
            <v>52</v>
          </cell>
          <cell r="L432" t="str">
            <v>OK</v>
          </cell>
          <cell r="M432" t="str">
            <v>東近江市</v>
          </cell>
        </row>
        <row r="433">
          <cell r="A433" t="str">
            <v>S13</v>
          </cell>
          <cell r="B433" t="str">
            <v>宇尾</v>
          </cell>
          <cell r="C433" t="str">
            <v> 翼</v>
          </cell>
          <cell r="D433" t="str">
            <v>サプラ　</v>
          </cell>
          <cell r="F433" t="str">
            <v>S13</v>
          </cell>
          <cell r="G433" t="str">
            <v>宇尾 翼</v>
          </cell>
          <cell r="H433" t="str">
            <v>サプライズ</v>
          </cell>
          <cell r="I433" t="str">
            <v>男</v>
          </cell>
          <cell r="J433">
            <v>1996</v>
          </cell>
          <cell r="K433">
            <v>20</v>
          </cell>
          <cell r="L433" t="str">
            <v>OK</v>
          </cell>
          <cell r="M433" t="str">
            <v>東近江市</v>
          </cell>
        </row>
        <row r="434">
          <cell r="A434" t="str">
            <v>S14</v>
          </cell>
          <cell r="B434" t="str">
            <v>本田</v>
          </cell>
          <cell r="C434" t="str">
            <v>健一</v>
          </cell>
          <cell r="D434" t="str">
            <v>サプラ</v>
          </cell>
          <cell r="F434" t="str">
            <v>S14</v>
          </cell>
          <cell r="G434" t="str">
            <v>本田健一</v>
          </cell>
          <cell r="H434" t="str">
            <v>サプライズ</v>
          </cell>
          <cell r="I434" t="str">
            <v>男</v>
          </cell>
          <cell r="J434">
            <v>1973</v>
          </cell>
          <cell r="K434">
            <v>43</v>
          </cell>
          <cell r="L434" t="str">
            <v>OK</v>
          </cell>
        </row>
        <row r="435">
          <cell r="A435" t="str">
            <v>S15</v>
          </cell>
          <cell r="B435" t="str">
            <v>梅田</v>
          </cell>
          <cell r="C435" t="str">
            <v>陽子</v>
          </cell>
          <cell r="D435" t="str">
            <v>サプラ　</v>
          </cell>
          <cell r="F435" t="str">
            <v>S16</v>
          </cell>
          <cell r="G435" t="str">
            <v>梅田陽子</v>
          </cell>
          <cell r="H435" t="str">
            <v>サプライズ</v>
          </cell>
          <cell r="I435" t="str">
            <v>女</v>
          </cell>
          <cell r="J435">
            <v>1967</v>
          </cell>
          <cell r="K435">
            <v>49</v>
          </cell>
          <cell r="L435" t="str">
            <v>OK</v>
          </cell>
        </row>
        <row r="436">
          <cell r="A436" t="str">
            <v>S16</v>
          </cell>
          <cell r="B436" t="str">
            <v>鈴木</v>
          </cell>
          <cell r="C436" t="str">
            <v>春美</v>
          </cell>
          <cell r="D436" t="str">
            <v>サプラ　</v>
          </cell>
          <cell r="F436" t="str">
            <v>S17</v>
          </cell>
          <cell r="G436" t="str">
            <v>鈴木春美</v>
          </cell>
          <cell r="H436" t="str">
            <v>サプライズ</v>
          </cell>
          <cell r="I436" t="str">
            <v>女</v>
          </cell>
          <cell r="J436">
            <v>1965</v>
          </cell>
          <cell r="K436">
            <v>51</v>
          </cell>
          <cell r="L436" t="str">
            <v>OK</v>
          </cell>
          <cell r="M436" t="str">
            <v>東近江市</v>
          </cell>
        </row>
        <row r="437">
          <cell r="A437" t="str">
            <v>S17</v>
          </cell>
          <cell r="B437" t="str">
            <v>川端</v>
          </cell>
          <cell r="C437" t="str">
            <v>文子</v>
          </cell>
          <cell r="D437" t="str">
            <v>サプラ　</v>
          </cell>
          <cell r="F437" t="str">
            <v>S18</v>
          </cell>
          <cell r="G437" t="str">
            <v>川端文子</v>
          </cell>
          <cell r="H437" t="str">
            <v>サプライズ</v>
          </cell>
          <cell r="I437" t="str">
            <v>女</v>
          </cell>
          <cell r="J437">
            <v>1967</v>
          </cell>
          <cell r="K437">
            <v>49</v>
          </cell>
          <cell r="L437" t="str">
            <v>OK</v>
          </cell>
          <cell r="M437" t="str">
            <v>東近江市</v>
          </cell>
        </row>
        <row r="438">
          <cell r="A438" t="str">
            <v>S18</v>
          </cell>
          <cell r="B438" t="str">
            <v>更家</v>
          </cell>
          <cell r="C438" t="str">
            <v>真佐子</v>
          </cell>
          <cell r="D438" t="str">
            <v>サプラ</v>
          </cell>
          <cell r="F438" t="str">
            <v>S19</v>
          </cell>
          <cell r="G438" t="str">
            <v>更家真佐子</v>
          </cell>
          <cell r="H438" t="str">
            <v>サプライズ</v>
          </cell>
          <cell r="I438" t="str">
            <v>女</v>
          </cell>
          <cell r="J438">
            <v>1951</v>
          </cell>
          <cell r="K438">
            <v>65</v>
          </cell>
          <cell r="L438" t="str">
            <v>OK</v>
          </cell>
        </row>
        <row r="439">
          <cell r="A439" t="str">
            <v>S19</v>
          </cell>
          <cell r="B439" t="str">
            <v>田中</v>
          </cell>
          <cell r="C439" t="str">
            <v>由紀</v>
          </cell>
          <cell r="D439" t="str">
            <v>サプラ</v>
          </cell>
          <cell r="F439" t="str">
            <v>S20</v>
          </cell>
          <cell r="G439" t="str">
            <v>田中由紀</v>
          </cell>
          <cell r="H439" t="str">
            <v>サプライズ</v>
          </cell>
          <cell r="I439" t="str">
            <v>女</v>
          </cell>
          <cell r="J439">
            <v>1968</v>
          </cell>
          <cell r="K439">
            <v>48</v>
          </cell>
          <cell r="L439" t="str">
            <v>OK</v>
          </cell>
        </row>
        <row r="440">
          <cell r="A440" t="str">
            <v>S20</v>
          </cell>
          <cell r="B440" t="str">
            <v>那須</v>
          </cell>
          <cell r="C440" t="str">
            <v>且良</v>
          </cell>
          <cell r="D440" t="str">
            <v>サプラ　</v>
          </cell>
          <cell r="F440" t="str">
            <v>S21</v>
          </cell>
          <cell r="G440" t="str">
            <v>那須且良</v>
          </cell>
          <cell r="H440" t="str">
            <v>サプライズ</v>
          </cell>
          <cell r="I440" t="str">
            <v>男</v>
          </cell>
          <cell r="L440" t="str">
            <v>OK</v>
          </cell>
          <cell r="M440" t="str">
            <v>湖南市</v>
          </cell>
        </row>
        <row r="441">
          <cell r="A441" t="str">
            <v>S21</v>
          </cell>
          <cell r="B441" t="str">
            <v>高橋</v>
          </cell>
          <cell r="C441" t="str">
            <v>昌平</v>
          </cell>
          <cell r="D441" t="str">
            <v>サプラ　</v>
          </cell>
          <cell r="F441" t="str">
            <v>S21</v>
          </cell>
          <cell r="G441" t="str">
            <v>高橋昌平</v>
          </cell>
          <cell r="H441" t="str">
            <v>サプライズ</v>
          </cell>
          <cell r="I441" t="str">
            <v>男</v>
          </cell>
          <cell r="L441" t="str">
            <v>OK</v>
          </cell>
          <cell r="M441" t="str">
            <v>湖南市</v>
          </cell>
        </row>
        <row r="442">
          <cell r="L442" t="str">
            <v/>
          </cell>
        </row>
        <row r="443">
          <cell r="L443" t="str">
            <v/>
          </cell>
        </row>
        <row r="444">
          <cell r="L444" t="str">
            <v/>
          </cell>
        </row>
        <row r="445">
          <cell r="L445" t="str">
            <v/>
          </cell>
        </row>
        <row r="446">
          <cell r="L446" t="str">
            <v/>
          </cell>
        </row>
        <row r="447">
          <cell r="B447" t="str">
            <v>上津慶和</v>
          </cell>
          <cell r="C447" t="str">
            <v>smile.yu5052@gmail.com</v>
          </cell>
          <cell r="G447" t="str">
            <v>東近江市民</v>
          </cell>
          <cell r="H447" t="str">
            <v>東近江市民率</v>
          </cell>
          <cell r="K447" t="str">
            <v/>
          </cell>
        </row>
        <row r="448">
          <cell r="G448">
            <v>3</v>
          </cell>
          <cell r="H448">
            <v>0.07894736842105263</v>
          </cell>
          <cell r="K448" t="str">
            <v/>
          </cell>
        </row>
        <row r="449">
          <cell r="B449" t="str">
            <v>TDC</v>
          </cell>
          <cell r="C449" t="str">
            <v>略称</v>
          </cell>
          <cell r="J449" t="str">
            <v/>
          </cell>
          <cell r="K449" t="str">
            <v/>
          </cell>
        </row>
        <row r="450">
          <cell r="B450" t="str">
            <v>TDC</v>
          </cell>
          <cell r="C450" t="str">
            <v>正式名称</v>
          </cell>
          <cell r="J450" t="str">
            <v/>
          </cell>
        </row>
        <row r="451">
          <cell r="A451" t="str">
            <v>T01</v>
          </cell>
          <cell r="B451" t="str">
            <v>池田</v>
          </cell>
          <cell r="C451" t="str">
            <v>まき</v>
          </cell>
          <cell r="D451" t="str">
            <v>TDC</v>
          </cell>
          <cell r="F451" t="str">
            <v>T01</v>
          </cell>
          <cell r="G451" t="str">
            <v>池田まき</v>
          </cell>
          <cell r="H451" t="str">
            <v>TDC</v>
          </cell>
          <cell r="I451" t="str">
            <v>女</v>
          </cell>
          <cell r="J451">
            <v>1991</v>
          </cell>
          <cell r="K451">
            <v>26</v>
          </cell>
          <cell r="L451" t="str">
            <v>OK</v>
          </cell>
          <cell r="M451" t="str">
            <v>米原市</v>
          </cell>
        </row>
        <row r="452">
          <cell r="A452" t="str">
            <v>T02</v>
          </cell>
          <cell r="B452" t="str">
            <v>大野</v>
          </cell>
          <cell r="C452" t="str">
            <v>みずき</v>
          </cell>
          <cell r="D452" t="str">
            <v>TDC</v>
          </cell>
          <cell r="F452" t="str">
            <v>T02</v>
          </cell>
          <cell r="G452" t="str">
            <v>大野みずき</v>
          </cell>
          <cell r="H452" t="str">
            <v>TDC</v>
          </cell>
          <cell r="I452" t="str">
            <v>女</v>
          </cell>
          <cell r="J452">
            <v>1994</v>
          </cell>
          <cell r="K452">
            <v>23</v>
          </cell>
          <cell r="L452" t="str">
            <v>OK</v>
          </cell>
          <cell r="M452" t="str">
            <v>犬上郡</v>
          </cell>
        </row>
        <row r="453">
          <cell r="A453" t="str">
            <v>T03</v>
          </cell>
          <cell r="B453" t="str">
            <v>片桐</v>
          </cell>
          <cell r="C453" t="str">
            <v>美里</v>
          </cell>
          <cell r="D453" t="str">
            <v>TDC</v>
          </cell>
          <cell r="F453" t="str">
            <v>T03</v>
          </cell>
          <cell r="G453" t="str">
            <v>片桐美里</v>
          </cell>
          <cell r="H453" t="str">
            <v>TDC</v>
          </cell>
          <cell r="I453" t="str">
            <v>女</v>
          </cell>
          <cell r="J453">
            <v>1977</v>
          </cell>
          <cell r="K453">
            <v>40</v>
          </cell>
          <cell r="L453" t="str">
            <v>OK</v>
          </cell>
          <cell r="M453" t="str">
            <v>彦根市</v>
          </cell>
        </row>
        <row r="454">
          <cell r="A454" t="str">
            <v>T04</v>
          </cell>
          <cell r="B454" t="str">
            <v>北川</v>
          </cell>
          <cell r="C454" t="str">
            <v>円香</v>
          </cell>
          <cell r="D454" t="str">
            <v>TDC</v>
          </cell>
          <cell r="F454" t="str">
            <v>T04</v>
          </cell>
          <cell r="G454" t="str">
            <v>北川円香</v>
          </cell>
          <cell r="H454" t="str">
            <v>TDC</v>
          </cell>
          <cell r="I454" t="str">
            <v>女</v>
          </cell>
          <cell r="J454">
            <v>1991</v>
          </cell>
          <cell r="K454">
            <v>26</v>
          </cell>
          <cell r="L454" t="str">
            <v>OK</v>
          </cell>
          <cell r="M454" t="str">
            <v>米原市</v>
          </cell>
        </row>
        <row r="455">
          <cell r="A455" t="str">
            <v>T05</v>
          </cell>
          <cell r="B455" t="str">
            <v>草野</v>
          </cell>
          <cell r="C455" t="str">
            <v>菜摘</v>
          </cell>
          <cell r="D455" t="str">
            <v>TDC</v>
          </cell>
          <cell r="F455" t="str">
            <v>T05</v>
          </cell>
          <cell r="G455" t="str">
            <v>草野菜摘</v>
          </cell>
          <cell r="H455" t="str">
            <v>TDC</v>
          </cell>
          <cell r="I455" t="str">
            <v>女</v>
          </cell>
          <cell r="J455">
            <v>1993</v>
          </cell>
          <cell r="K455">
            <v>24</v>
          </cell>
          <cell r="L455" t="str">
            <v>OK</v>
          </cell>
          <cell r="M455" t="str">
            <v>長浜市</v>
          </cell>
        </row>
        <row r="456">
          <cell r="A456" t="str">
            <v>T06</v>
          </cell>
          <cell r="B456" t="str">
            <v>小林</v>
          </cell>
          <cell r="C456" t="str">
            <v>羽</v>
          </cell>
          <cell r="D456" t="str">
            <v>TDC</v>
          </cell>
          <cell r="F456" t="str">
            <v>T06</v>
          </cell>
          <cell r="G456" t="str">
            <v>小林羽</v>
          </cell>
          <cell r="H456" t="str">
            <v>TDC</v>
          </cell>
          <cell r="I456" t="str">
            <v>女</v>
          </cell>
          <cell r="J456">
            <v>1989</v>
          </cell>
          <cell r="K456">
            <v>28</v>
          </cell>
          <cell r="L456" t="str">
            <v>OK</v>
          </cell>
          <cell r="M456" t="str">
            <v>彦根市</v>
          </cell>
        </row>
        <row r="457">
          <cell r="A457" t="str">
            <v>T07</v>
          </cell>
          <cell r="B457" t="str">
            <v>辻</v>
          </cell>
          <cell r="C457" t="str">
            <v>真弓</v>
          </cell>
          <cell r="D457" t="str">
            <v>TDC</v>
          </cell>
          <cell r="F457" t="str">
            <v>T07</v>
          </cell>
          <cell r="G457" t="str">
            <v>辻真弓</v>
          </cell>
          <cell r="H457" t="str">
            <v>TDC</v>
          </cell>
          <cell r="I457" t="str">
            <v>女</v>
          </cell>
          <cell r="J457">
            <v>1985</v>
          </cell>
          <cell r="K457">
            <v>32</v>
          </cell>
          <cell r="L457" t="str">
            <v>OK</v>
          </cell>
          <cell r="M457" t="str">
            <v>東近江市</v>
          </cell>
        </row>
        <row r="458">
          <cell r="A458" t="str">
            <v>T08</v>
          </cell>
          <cell r="B458" t="str">
            <v>中川</v>
          </cell>
          <cell r="C458" t="str">
            <v>久江</v>
          </cell>
          <cell r="D458" t="str">
            <v>TDC</v>
          </cell>
          <cell r="F458" t="str">
            <v>T08</v>
          </cell>
          <cell r="G458" t="str">
            <v>中川久江</v>
          </cell>
          <cell r="H458" t="str">
            <v>TDC</v>
          </cell>
          <cell r="I458" t="str">
            <v>女</v>
          </cell>
          <cell r="J458">
            <v>1966</v>
          </cell>
          <cell r="K458">
            <v>51</v>
          </cell>
          <cell r="L458" t="str">
            <v>OK</v>
          </cell>
          <cell r="M458" t="str">
            <v>草津市</v>
          </cell>
        </row>
        <row r="459">
          <cell r="A459" t="str">
            <v>T09</v>
          </cell>
          <cell r="B459" t="str">
            <v>姫井</v>
          </cell>
          <cell r="C459" t="str">
            <v>亜利沙</v>
          </cell>
          <cell r="D459" t="str">
            <v>TDC</v>
          </cell>
          <cell r="F459" t="str">
            <v>T09</v>
          </cell>
          <cell r="G459" t="str">
            <v>姫井亜利沙</v>
          </cell>
          <cell r="H459" t="str">
            <v>TDC</v>
          </cell>
          <cell r="I459" t="str">
            <v>女</v>
          </cell>
          <cell r="J459">
            <v>1982</v>
          </cell>
          <cell r="K459">
            <v>35</v>
          </cell>
          <cell r="L459" t="str">
            <v>OK</v>
          </cell>
          <cell r="M459" t="str">
            <v>彦根市</v>
          </cell>
        </row>
        <row r="460">
          <cell r="A460" t="str">
            <v>T10</v>
          </cell>
          <cell r="B460" t="str">
            <v>福本</v>
          </cell>
          <cell r="C460" t="str">
            <v>香菜実</v>
          </cell>
          <cell r="D460" t="str">
            <v>TDC</v>
          </cell>
          <cell r="F460" t="str">
            <v>T10</v>
          </cell>
          <cell r="G460" t="str">
            <v>福本香菜実</v>
          </cell>
          <cell r="H460" t="str">
            <v>TDC</v>
          </cell>
          <cell r="I460" t="str">
            <v>女</v>
          </cell>
          <cell r="J460">
            <v>1992</v>
          </cell>
          <cell r="K460">
            <v>25</v>
          </cell>
          <cell r="L460" t="str">
            <v>OK</v>
          </cell>
          <cell r="M460" t="str">
            <v>近江八幡市</v>
          </cell>
        </row>
        <row r="461">
          <cell r="A461" t="str">
            <v>T11</v>
          </cell>
          <cell r="B461" t="str">
            <v>前川</v>
          </cell>
          <cell r="C461" t="str">
            <v>美恵</v>
          </cell>
          <cell r="D461" t="str">
            <v>TDC</v>
          </cell>
          <cell r="F461" t="str">
            <v>T11</v>
          </cell>
          <cell r="G461" t="str">
            <v>前川美恵</v>
          </cell>
          <cell r="H461" t="str">
            <v>TDC</v>
          </cell>
          <cell r="I461" t="str">
            <v>女</v>
          </cell>
          <cell r="J461">
            <v>1988</v>
          </cell>
          <cell r="K461">
            <v>29</v>
          </cell>
          <cell r="L461" t="str">
            <v>OK</v>
          </cell>
          <cell r="M461" t="str">
            <v>長浜市</v>
          </cell>
        </row>
        <row r="462">
          <cell r="A462" t="str">
            <v>T12</v>
          </cell>
          <cell r="B462" t="str">
            <v>三浦</v>
          </cell>
          <cell r="C462" t="str">
            <v>朱莉</v>
          </cell>
          <cell r="D462" t="str">
            <v>TDC</v>
          </cell>
          <cell r="F462" t="str">
            <v>T12</v>
          </cell>
          <cell r="G462" t="str">
            <v>三浦朱莉</v>
          </cell>
          <cell r="H462" t="str">
            <v>TDC</v>
          </cell>
          <cell r="I462" t="str">
            <v>女</v>
          </cell>
          <cell r="J462">
            <v>1990</v>
          </cell>
          <cell r="K462">
            <v>27</v>
          </cell>
          <cell r="L462" t="str">
            <v>OK</v>
          </cell>
          <cell r="M462" t="str">
            <v>東近江市</v>
          </cell>
        </row>
        <row r="463">
          <cell r="A463" t="str">
            <v>T13</v>
          </cell>
          <cell r="B463" t="str">
            <v>山岡</v>
          </cell>
          <cell r="C463" t="str">
            <v>千春</v>
          </cell>
          <cell r="D463" t="str">
            <v>TDC</v>
          </cell>
          <cell r="F463" t="str">
            <v>T13</v>
          </cell>
          <cell r="G463" t="str">
            <v>山岡千春</v>
          </cell>
          <cell r="H463" t="str">
            <v>TDC</v>
          </cell>
          <cell r="I463" t="str">
            <v>女</v>
          </cell>
          <cell r="J463">
            <v>1972</v>
          </cell>
          <cell r="K463">
            <v>45</v>
          </cell>
          <cell r="L463" t="str">
            <v>OK</v>
          </cell>
          <cell r="M463" t="str">
            <v>長浜市</v>
          </cell>
        </row>
        <row r="464">
          <cell r="A464" t="str">
            <v>T14</v>
          </cell>
          <cell r="B464" t="str">
            <v>鹿野</v>
          </cell>
          <cell r="C464" t="str">
            <v>さつ紀</v>
          </cell>
          <cell r="D464" t="str">
            <v>TDC</v>
          </cell>
          <cell r="F464" t="str">
            <v>T14</v>
          </cell>
          <cell r="G464" t="str">
            <v>鹿野さつ紀</v>
          </cell>
          <cell r="H464" t="str">
            <v>TDC</v>
          </cell>
          <cell r="I464" t="str">
            <v>女</v>
          </cell>
          <cell r="J464">
            <v>1991</v>
          </cell>
          <cell r="K464">
            <v>26</v>
          </cell>
          <cell r="L464" t="str">
            <v>OK</v>
          </cell>
          <cell r="M464" t="str">
            <v>米原市</v>
          </cell>
        </row>
        <row r="465">
          <cell r="A465" t="str">
            <v>T15</v>
          </cell>
          <cell r="B465" t="str">
            <v>猪飼</v>
          </cell>
          <cell r="C465" t="str">
            <v>尚輝</v>
          </cell>
          <cell r="D465" t="str">
            <v>TDC</v>
          </cell>
          <cell r="F465" t="str">
            <v>T15</v>
          </cell>
          <cell r="G465" t="str">
            <v>猪飼尚輝</v>
          </cell>
          <cell r="H465" t="str">
            <v>TDC</v>
          </cell>
          <cell r="I465" t="str">
            <v>男</v>
          </cell>
          <cell r="J465">
            <v>1997</v>
          </cell>
          <cell r="K465">
            <v>20</v>
          </cell>
          <cell r="L465" t="str">
            <v>OK</v>
          </cell>
          <cell r="M465" t="str">
            <v>米原市</v>
          </cell>
        </row>
        <row r="466">
          <cell r="A466" t="str">
            <v>T16</v>
          </cell>
          <cell r="B466" t="str">
            <v>石内</v>
          </cell>
          <cell r="C466" t="str">
            <v>伸幸</v>
          </cell>
          <cell r="D466" t="str">
            <v>TDC</v>
          </cell>
          <cell r="F466" t="str">
            <v>T16</v>
          </cell>
          <cell r="G466" t="str">
            <v>石内伸幸</v>
          </cell>
          <cell r="H466" t="str">
            <v>TDC</v>
          </cell>
          <cell r="I466" t="str">
            <v>男</v>
          </cell>
          <cell r="J466">
            <v>1981</v>
          </cell>
          <cell r="K466">
            <v>36</v>
          </cell>
          <cell r="L466" t="str">
            <v>OK</v>
          </cell>
          <cell r="M466" t="str">
            <v>長浜市</v>
          </cell>
        </row>
        <row r="467">
          <cell r="A467" t="str">
            <v>T17</v>
          </cell>
          <cell r="B467" t="str">
            <v>上原</v>
          </cell>
          <cell r="C467" t="str">
            <v>義弘</v>
          </cell>
          <cell r="D467" t="str">
            <v>TDC</v>
          </cell>
          <cell r="F467" t="str">
            <v>T17</v>
          </cell>
          <cell r="G467" t="str">
            <v>上原義弘</v>
          </cell>
          <cell r="H467" t="str">
            <v>TDC</v>
          </cell>
          <cell r="I467" t="str">
            <v>男</v>
          </cell>
          <cell r="J467">
            <v>1974</v>
          </cell>
          <cell r="K467">
            <v>43</v>
          </cell>
          <cell r="L467" t="str">
            <v>OK</v>
          </cell>
          <cell r="M467" t="str">
            <v>彦根市</v>
          </cell>
        </row>
        <row r="468">
          <cell r="A468" t="str">
            <v>T18</v>
          </cell>
          <cell r="B468" t="str">
            <v>上津</v>
          </cell>
          <cell r="C468" t="str">
            <v>慶和</v>
          </cell>
          <cell r="D468" t="str">
            <v>TDC</v>
          </cell>
          <cell r="F468" t="str">
            <v>T18</v>
          </cell>
          <cell r="G468" t="str">
            <v>上津慶和</v>
          </cell>
          <cell r="H468" t="str">
            <v>TDC</v>
          </cell>
          <cell r="I468" t="str">
            <v>男</v>
          </cell>
          <cell r="J468">
            <v>1993</v>
          </cell>
          <cell r="K468">
            <v>24</v>
          </cell>
          <cell r="L468" t="str">
            <v>OK</v>
          </cell>
          <cell r="M468" t="str">
            <v>米原市</v>
          </cell>
        </row>
        <row r="469">
          <cell r="A469" t="str">
            <v>T19</v>
          </cell>
          <cell r="B469" t="str">
            <v>岡</v>
          </cell>
          <cell r="C469" t="str">
            <v>栄介</v>
          </cell>
          <cell r="D469" t="str">
            <v>TDC</v>
          </cell>
          <cell r="F469" t="str">
            <v>T19</v>
          </cell>
          <cell r="G469" t="str">
            <v>岡栄介</v>
          </cell>
          <cell r="H469" t="str">
            <v>TDC</v>
          </cell>
          <cell r="I469" t="str">
            <v>男</v>
          </cell>
          <cell r="J469">
            <v>1996</v>
          </cell>
          <cell r="K469">
            <v>21</v>
          </cell>
          <cell r="L469" t="str">
            <v>OK</v>
          </cell>
          <cell r="M469" t="str">
            <v>草津市</v>
          </cell>
        </row>
        <row r="470">
          <cell r="A470" t="str">
            <v>T20</v>
          </cell>
          <cell r="B470" t="str">
            <v>岡本</v>
          </cell>
          <cell r="C470" t="str">
            <v>悟志</v>
          </cell>
          <cell r="D470" t="str">
            <v>TDC</v>
          </cell>
          <cell r="F470" t="str">
            <v>T20</v>
          </cell>
          <cell r="G470" t="str">
            <v>岡本悟志</v>
          </cell>
          <cell r="H470" t="str">
            <v>TDC</v>
          </cell>
          <cell r="I470" t="str">
            <v>男</v>
          </cell>
          <cell r="J470">
            <v>1988</v>
          </cell>
          <cell r="K470">
            <v>29</v>
          </cell>
          <cell r="L470" t="str">
            <v>OK</v>
          </cell>
          <cell r="M470" t="str">
            <v>野洲市</v>
          </cell>
        </row>
        <row r="471">
          <cell r="A471" t="str">
            <v>T21</v>
          </cell>
          <cell r="B471" t="str">
            <v>片桐</v>
          </cell>
          <cell r="C471" t="str">
            <v>靖之</v>
          </cell>
          <cell r="D471" t="str">
            <v>TDC</v>
          </cell>
          <cell r="F471" t="str">
            <v>T21</v>
          </cell>
          <cell r="G471" t="str">
            <v>片桐靖之</v>
          </cell>
          <cell r="H471" t="str">
            <v>TDC</v>
          </cell>
          <cell r="I471" t="str">
            <v>男</v>
          </cell>
          <cell r="J471">
            <v>1976</v>
          </cell>
          <cell r="K471">
            <v>41</v>
          </cell>
          <cell r="L471" t="str">
            <v>OK</v>
          </cell>
          <cell r="M471" t="str">
            <v>彦根市</v>
          </cell>
        </row>
        <row r="472">
          <cell r="A472" t="str">
            <v>T22</v>
          </cell>
          <cell r="B472" t="str">
            <v>川合</v>
          </cell>
          <cell r="C472" t="str">
            <v>優</v>
          </cell>
          <cell r="D472" t="str">
            <v>TDC</v>
          </cell>
          <cell r="F472" t="str">
            <v>T22</v>
          </cell>
          <cell r="G472" t="str">
            <v>川合優</v>
          </cell>
          <cell r="H472" t="str">
            <v>TDC</v>
          </cell>
          <cell r="I472" t="str">
            <v>男</v>
          </cell>
          <cell r="J472">
            <v>1991</v>
          </cell>
          <cell r="K472">
            <v>26</v>
          </cell>
          <cell r="L472" t="str">
            <v>OK</v>
          </cell>
          <cell r="M472" t="str">
            <v>蒲生郡</v>
          </cell>
        </row>
        <row r="473">
          <cell r="A473" t="str">
            <v>T23</v>
          </cell>
          <cell r="B473" t="str">
            <v>川下</v>
          </cell>
          <cell r="C473" t="str">
            <v>洋平</v>
          </cell>
          <cell r="D473" t="str">
            <v>TDC</v>
          </cell>
          <cell r="F473" t="str">
            <v>T23</v>
          </cell>
          <cell r="G473" t="str">
            <v>川下洋平</v>
          </cell>
          <cell r="H473" t="str">
            <v>TDC</v>
          </cell>
          <cell r="I473" t="str">
            <v>男</v>
          </cell>
          <cell r="J473">
            <v>1988</v>
          </cell>
          <cell r="K473">
            <v>29</v>
          </cell>
          <cell r="L473" t="str">
            <v>OK</v>
          </cell>
          <cell r="M473" t="str">
            <v>彦根市</v>
          </cell>
        </row>
        <row r="474">
          <cell r="A474" t="str">
            <v>T24</v>
          </cell>
          <cell r="B474" t="str">
            <v>北澤</v>
          </cell>
          <cell r="C474" t="str">
            <v>純</v>
          </cell>
          <cell r="D474" t="str">
            <v>TDC</v>
          </cell>
          <cell r="F474" t="str">
            <v>T24</v>
          </cell>
          <cell r="G474" t="str">
            <v>北澤純</v>
          </cell>
          <cell r="H474" t="str">
            <v>TDC</v>
          </cell>
          <cell r="I474" t="str">
            <v>男</v>
          </cell>
          <cell r="J474">
            <v>1986</v>
          </cell>
          <cell r="K474">
            <v>31</v>
          </cell>
          <cell r="L474" t="str">
            <v>OK</v>
          </cell>
          <cell r="M474" t="str">
            <v>長浜市</v>
          </cell>
        </row>
        <row r="475">
          <cell r="A475" t="str">
            <v>T25</v>
          </cell>
          <cell r="B475" t="str">
            <v>北村</v>
          </cell>
          <cell r="C475" t="str">
            <v>拓也</v>
          </cell>
          <cell r="D475" t="str">
            <v>TDC</v>
          </cell>
          <cell r="F475" t="str">
            <v>T25</v>
          </cell>
          <cell r="G475" t="str">
            <v>北村拓也</v>
          </cell>
          <cell r="H475" t="str">
            <v>TDC</v>
          </cell>
          <cell r="I475" t="str">
            <v>男</v>
          </cell>
          <cell r="J475">
            <v>1985</v>
          </cell>
          <cell r="K475">
            <v>32</v>
          </cell>
          <cell r="L475" t="str">
            <v>OK</v>
          </cell>
          <cell r="M475" t="str">
            <v>甲賀市</v>
          </cell>
        </row>
        <row r="476">
          <cell r="A476" t="str">
            <v>T26</v>
          </cell>
          <cell r="B476" t="str">
            <v>鹿野</v>
          </cell>
          <cell r="C476" t="str">
            <v>雄大</v>
          </cell>
          <cell r="D476" t="str">
            <v>TDC</v>
          </cell>
          <cell r="F476" t="str">
            <v>T26</v>
          </cell>
          <cell r="G476" t="str">
            <v>鹿野雄大</v>
          </cell>
          <cell r="H476" t="str">
            <v>TDC</v>
          </cell>
          <cell r="I476" t="str">
            <v>男</v>
          </cell>
          <cell r="J476">
            <v>1991</v>
          </cell>
          <cell r="K476">
            <v>26</v>
          </cell>
          <cell r="L476" t="str">
            <v>OK</v>
          </cell>
          <cell r="M476" t="str">
            <v>彦根市</v>
          </cell>
        </row>
        <row r="477">
          <cell r="A477" t="str">
            <v>T27</v>
          </cell>
          <cell r="B477" t="str">
            <v>澁谷</v>
          </cell>
          <cell r="C477" t="str">
            <v>晃大</v>
          </cell>
          <cell r="D477" t="str">
            <v>TDC</v>
          </cell>
          <cell r="F477" t="str">
            <v>T27</v>
          </cell>
          <cell r="G477" t="str">
            <v>澁谷晃大</v>
          </cell>
          <cell r="H477" t="str">
            <v>TDC</v>
          </cell>
          <cell r="I477" t="str">
            <v>男</v>
          </cell>
          <cell r="J477">
            <v>1996</v>
          </cell>
          <cell r="K477">
            <v>21</v>
          </cell>
          <cell r="L477" t="str">
            <v>OK</v>
          </cell>
          <cell r="M477" t="str">
            <v>彦根市</v>
          </cell>
        </row>
        <row r="478">
          <cell r="A478" t="str">
            <v>T28</v>
          </cell>
          <cell r="B478" t="str">
            <v>嶋村</v>
          </cell>
          <cell r="C478" t="str">
            <v>和彦</v>
          </cell>
          <cell r="D478" t="str">
            <v>TDC</v>
          </cell>
          <cell r="F478" t="str">
            <v>T28</v>
          </cell>
          <cell r="G478" t="str">
            <v>嶋村和彦</v>
          </cell>
          <cell r="H478" t="str">
            <v>TDC</v>
          </cell>
          <cell r="I478" t="str">
            <v>男</v>
          </cell>
          <cell r="J478">
            <v>1990</v>
          </cell>
          <cell r="K478">
            <v>27</v>
          </cell>
          <cell r="L478" t="str">
            <v>OK</v>
          </cell>
          <cell r="M478" t="str">
            <v>蒲生郡</v>
          </cell>
        </row>
        <row r="479">
          <cell r="A479" t="str">
            <v>T29</v>
          </cell>
          <cell r="B479" t="str">
            <v>白井</v>
          </cell>
          <cell r="C479" t="str">
            <v>秀幸</v>
          </cell>
          <cell r="D479" t="str">
            <v>TDC</v>
          </cell>
          <cell r="F479" t="str">
            <v>T29</v>
          </cell>
          <cell r="G479" t="str">
            <v>白井秀幸</v>
          </cell>
          <cell r="H479" t="str">
            <v>TDC</v>
          </cell>
          <cell r="I479" t="str">
            <v>男</v>
          </cell>
          <cell r="J479">
            <v>1988</v>
          </cell>
          <cell r="K479">
            <v>29</v>
          </cell>
          <cell r="L479" t="str">
            <v>OK</v>
          </cell>
          <cell r="M479" t="str">
            <v>湖南市</v>
          </cell>
        </row>
        <row r="480">
          <cell r="A480" t="str">
            <v>T30</v>
          </cell>
          <cell r="B480" t="str">
            <v>谷口</v>
          </cell>
          <cell r="C480" t="str">
            <v>孟</v>
          </cell>
          <cell r="D480" t="str">
            <v>TDC</v>
          </cell>
          <cell r="F480" t="str">
            <v>T30</v>
          </cell>
          <cell r="G480" t="str">
            <v>谷口孟</v>
          </cell>
          <cell r="H480" t="str">
            <v>TDC</v>
          </cell>
          <cell r="I480" t="str">
            <v>男</v>
          </cell>
          <cell r="J480">
            <v>1992</v>
          </cell>
          <cell r="K480">
            <v>25</v>
          </cell>
          <cell r="L480" t="str">
            <v>OK</v>
          </cell>
          <cell r="M480" t="str">
            <v>米原市</v>
          </cell>
        </row>
        <row r="481">
          <cell r="A481" t="str">
            <v>T31</v>
          </cell>
          <cell r="B481" t="str">
            <v>津曲</v>
          </cell>
          <cell r="C481" t="str">
            <v>崇志</v>
          </cell>
          <cell r="D481" t="str">
            <v>TDC</v>
          </cell>
          <cell r="F481" t="str">
            <v>T31</v>
          </cell>
          <cell r="G481" t="str">
            <v>津曲崇志</v>
          </cell>
          <cell r="H481" t="str">
            <v>TDC</v>
          </cell>
          <cell r="I481" t="str">
            <v>男</v>
          </cell>
          <cell r="J481">
            <v>1988</v>
          </cell>
          <cell r="K481">
            <v>29</v>
          </cell>
          <cell r="L481" t="str">
            <v>OK</v>
          </cell>
          <cell r="M481" t="str">
            <v>湖南市</v>
          </cell>
        </row>
        <row r="482">
          <cell r="A482" t="str">
            <v>T32</v>
          </cell>
          <cell r="B482" t="str">
            <v>中尾</v>
          </cell>
          <cell r="C482" t="str">
            <v>巧</v>
          </cell>
          <cell r="D482" t="str">
            <v>TDC</v>
          </cell>
          <cell r="F482" t="str">
            <v>T32</v>
          </cell>
          <cell r="G482" t="str">
            <v>中尾巧</v>
          </cell>
          <cell r="H482" t="str">
            <v>TDC</v>
          </cell>
          <cell r="I482" t="str">
            <v>男</v>
          </cell>
          <cell r="J482">
            <v>1983</v>
          </cell>
          <cell r="K482">
            <v>34</v>
          </cell>
          <cell r="L482" t="str">
            <v>OK</v>
          </cell>
          <cell r="M482" t="str">
            <v>大阪府</v>
          </cell>
        </row>
        <row r="483">
          <cell r="A483" t="str">
            <v>T33</v>
          </cell>
          <cell r="B483" t="str">
            <v>西嶌</v>
          </cell>
          <cell r="C483" t="str">
            <v>達也</v>
          </cell>
          <cell r="D483" t="str">
            <v>TDC</v>
          </cell>
          <cell r="F483" t="str">
            <v>T33</v>
          </cell>
          <cell r="G483" t="str">
            <v>西嶌達也</v>
          </cell>
          <cell r="H483" t="str">
            <v>TDC</v>
          </cell>
          <cell r="I483" t="str">
            <v>男</v>
          </cell>
          <cell r="J483">
            <v>1989</v>
          </cell>
          <cell r="K483">
            <v>28</v>
          </cell>
          <cell r="L483" t="str">
            <v>OK</v>
          </cell>
          <cell r="M483" t="str">
            <v>米原市</v>
          </cell>
        </row>
        <row r="484">
          <cell r="A484" t="str">
            <v>T34</v>
          </cell>
          <cell r="B484" t="str">
            <v>野村</v>
          </cell>
          <cell r="C484" t="str">
            <v>良平</v>
          </cell>
          <cell r="D484" t="str">
            <v>TDC</v>
          </cell>
          <cell r="F484" t="str">
            <v>T34</v>
          </cell>
          <cell r="G484" t="str">
            <v>野村良平</v>
          </cell>
          <cell r="H484" t="str">
            <v>TDC</v>
          </cell>
          <cell r="I484" t="str">
            <v>男</v>
          </cell>
          <cell r="J484">
            <v>1989</v>
          </cell>
          <cell r="K484">
            <v>28</v>
          </cell>
          <cell r="L484" t="str">
            <v>OK</v>
          </cell>
          <cell r="M484" t="str">
            <v>犬上郡</v>
          </cell>
        </row>
        <row r="485">
          <cell r="A485" t="str">
            <v>T35</v>
          </cell>
          <cell r="B485" t="str">
            <v>浜中</v>
          </cell>
          <cell r="C485" t="str">
            <v>岳史</v>
          </cell>
          <cell r="D485" t="str">
            <v>TDC</v>
          </cell>
          <cell r="F485" t="str">
            <v>T35</v>
          </cell>
          <cell r="G485" t="str">
            <v>浜中岳史</v>
          </cell>
          <cell r="H485" t="str">
            <v>TDC</v>
          </cell>
          <cell r="I485" t="str">
            <v>男</v>
          </cell>
          <cell r="J485">
            <v>1980</v>
          </cell>
          <cell r="K485">
            <v>37</v>
          </cell>
          <cell r="L485" t="str">
            <v>OK</v>
          </cell>
          <cell r="M485" t="str">
            <v>東近江市</v>
          </cell>
        </row>
        <row r="486">
          <cell r="A486" t="str">
            <v>T36</v>
          </cell>
          <cell r="B486" t="str">
            <v>東山</v>
          </cell>
          <cell r="C486" t="str">
            <v>博</v>
          </cell>
          <cell r="D486" t="str">
            <v>TDC</v>
          </cell>
          <cell r="F486" t="str">
            <v>T36</v>
          </cell>
          <cell r="G486" t="str">
            <v>東山博</v>
          </cell>
          <cell r="H486" t="str">
            <v>TDC</v>
          </cell>
          <cell r="I486" t="str">
            <v>男</v>
          </cell>
          <cell r="J486">
            <v>1964</v>
          </cell>
          <cell r="K486">
            <v>53</v>
          </cell>
          <cell r="L486" t="str">
            <v>OK</v>
          </cell>
          <cell r="M486" t="str">
            <v>彦根市</v>
          </cell>
        </row>
        <row r="487">
          <cell r="A487" t="str">
            <v>T37</v>
          </cell>
          <cell r="B487" t="str">
            <v>松本</v>
          </cell>
          <cell r="C487" t="str">
            <v>遼太郎</v>
          </cell>
          <cell r="D487" t="str">
            <v>TDC</v>
          </cell>
          <cell r="F487" t="str">
            <v>T37</v>
          </cell>
          <cell r="G487" t="str">
            <v>松本遼太郎</v>
          </cell>
          <cell r="H487" t="str">
            <v>TDC</v>
          </cell>
          <cell r="I487" t="str">
            <v>男</v>
          </cell>
          <cell r="J487">
            <v>1991</v>
          </cell>
          <cell r="K487">
            <v>26</v>
          </cell>
          <cell r="L487" t="str">
            <v>OK</v>
          </cell>
          <cell r="M487" t="str">
            <v>彦根市</v>
          </cell>
        </row>
        <row r="488">
          <cell r="A488" t="str">
            <v>T38</v>
          </cell>
          <cell r="B488" t="str">
            <v>山口</v>
          </cell>
          <cell r="C488" t="str">
            <v>稔貴</v>
          </cell>
          <cell r="D488" t="str">
            <v>TDC</v>
          </cell>
          <cell r="F488" t="str">
            <v>T38</v>
          </cell>
          <cell r="G488" t="str">
            <v>山口稔貴</v>
          </cell>
          <cell r="H488" t="str">
            <v>TDC</v>
          </cell>
          <cell r="I488" t="str">
            <v>男</v>
          </cell>
          <cell r="J488">
            <v>1988</v>
          </cell>
          <cell r="K488">
            <v>29</v>
          </cell>
          <cell r="L488" t="str">
            <v>OK</v>
          </cell>
          <cell r="M488" t="str">
            <v>湖南市</v>
          </cell>
        </row>
        <row r="491">
          <cell r="L491" t="str">
            <v/>
          </cell>
        </row>
        <row r="492">
          <cell r="L492" t="str">
            <v/>
          </cell>
        </row>
        <row r="493">
          <cell r="B493" t="str">
            <v>代表　片岡一寿</v>
          </cell>
          <cell r="D493" t="str">
            <v>ptkq67180＠yahoo.co.jp</v>
          </cell>
        </row>
        <row r="495">
          <cell r="B495" t="str">
            <v>うさかめ</v>
          </cell>
          <cell r="G495" t="str">
            <v>東近江市民</v>
          </cell>
          <cell r="H495" t="str">
            <v>東近江市民率</v>
          </cell>
        </row>
        <row r="496">
          <cell r="B496" t="str">
            <v>うさぎとかめの集い</v>
          </cell>
          <cell r="F496">
            <v>0</v>
          </cell>
          <cell r="G496">
            <v>7</v>
          </cell>
          <cell r="H496">
            <v>0.14583333333333334</v>
          </cell>
        </row>
        <row r="497">
          <cell r="A497" t="str">
            <v>u01</v>
          </cell>
          <cell r="B497" t="str">
            <v>池上</v>
          </cell>
          <cell r="C497" t="str">
            <v>浩幸</v>
          </cell>
          <cell r="D497" t="str">
            <v>うさかめ</v>
          </cell>
          <cell r="F497" t="str">
            <v>u01</v>
          </cell>
          <cell r="G497" t="str">
            <v>池上浩幸</v>
          </cell>
          <cell r="H497" t="str">
            <v>うさぎとかめの集い</v>
          </cell>
          <cell r="I497" t="str">
            <v>男</v>
          </cell>
          <cell r="J497">
            <v>1965</v>
          </cell>
          <cell r="K497">
            <v>52</v>
          </cell>
          <cell r="L497" t="str">
            <v>OK</v>
          </cell>
          <cell r="M497" t="str">
            <v>京都市</v>
          </cell>
        </row>
        <row r="498">
          <cell r="A498" t="str">
            <v>u02</v>
          </cell>
          <cell r="B498" t="str">
            <v>井内</v>
          </cell>
          <cell r="C498" t="str">
            <v>一博</v>
          </cell>
          <cell r="D498" t="str">
            <v>うさかめ</v>
          </cell>
          <cell r="F498" t="str">
            <v>u02</v>
          </cell>
          <cell r="G498" t="str">
            <v>井内一博</v>
          </cell>
          <cell r="H498" t="str">
            <v>うさぎとかめの集い</v>
          </cell>
          <cell r="I498" t="str">
            <v>男</v>
          </cell>
          <cell r="J498">
            <v>1976</v>
          </cell>
          <cell r="K498">
            <v>41</v>
          </cell>
          <cell r="L498" t="str">
            <v>OK</v>
          </cell>
          <cell r="M498" t="str">
            <v>愛知郡</v>
          </cell>
        </row>
        <row r="499">
          <cell r="A499" t="str">
            <v>u03</v>
          </cell>
          <cell r="B499" t="str">
            <v>片岡</v>
          </cell>
          <cell r="C499" t="str">
            <v>一寿</v>
          </cell>
          <cell r="D499" t="str">
            <v>うさかめ</v>
          </cell>
          <cell r="F499" t="str">
            <v>u03</v>
          </cell>
          <cell r="G499" t="str">
            <v>片岡一寿</v>
          </cell>
          <cell r="H499" t="str">
            <v>うさぎとかめの集い</v>
          </cell>
          <cell r="I499" t="str">
            <v>男</v>
          </cell>
          <cell r="J499">
            <v>1971</v>
          </cell>
          <cell r="K499">
            <v>46</v>
          </cell>
          <cell r="L499" t="str">
            <v>OK</v>
          </cell>
          <cell r="M499" t="str">
            <v>湖南市</v>
          </cell>
        </row>
        <row r="500">
          <cell r="A500" t="str">
            <v>u04</v>
          </cell>
          <cell r="B500" t="str">
            <v>片岡  </v>
          </cell>
          <cell r="C500" t="str">
            <v>大</v>
          </cell>
          <cell r="D500" t="str">
            <v>うさかめ</v>
          </cell>
          <cell r="F500" t="str">
            <v>u04</v>
          </cell>
          <cell r="G500" t="str">
            <v>片岡  大</v>
          </cell>
          <cell r="H500" t="str">
            <v>うさぎとかめの集い</v>
          </cell>
          <cell r="I500" t="str">
            <v>男</v>
          </cell>
          <cell r="J500">
            <v>1969</v>
          </cell>
          <cell r="K500">
            <v>48</v>
          </cell>
          <cell r="L500" t="str">
            <v>OK</v>
          </cell>
          <cell r="M500" t="str">
            <v>竜王町</v>
          </cell>
        </row>
        <row r="501">
          <cell r="A501" t="str">
            <v>u05</v>
          </cell>
          <cell r="B501" t="str">
            <v>片岡</v>
          </cell>
          <cell r="C501" t="str">
            <v>凛耶</v>
          </cell>
          <cell r="D501" t="str">
            <v>うさかめ</v>
          </cell>
          <cell r="F501" t="str">
            <v>u05</v>
          </cell>
          <cell r="G501" t="str">
            <v>片岡凛耶</v>
          </cell>
          <cell r="H501" t="str">
            <v>うさぎとかめの集い</v>
          </cell>
          <cell r="I501" t="str">
            <v>男</v>
          </cell>
          <cell r="J501">
            <v>1999</v>
          </cell>
          <cell r="K501">
            <v>18</v>
          </cell>
          <cell r="L501" t="str">
            <v>OK</v>
          </cell>
          <cell r="M501" t="str">
            <v>竜王町</v>
          </cell>
        </row>
        <row r="502">
          <cell r="A502" t="str">
            <v>u06</v>
          </cell>
          <cell r="B502" t="str">
            <v>亀井</v>
          </cell>
          <cell r="C502" t="str">
            <v>雅嗣</v>
          </cell>
          <cell r="D502" t="str">
            <v>うさかめ</v>
          </cell>
          <cell r="F502" t="str">
            <v>u06</v>
          </cell>
          <cell r="G502" t="str">
            <v>亀井雅嗣</v>
          </cell>
          <cell r="H502" t="str">
            <v>うさぎとかめの集い</v>
          </cell>
          <cell r="I502" t="str">
            <v>男</v>
          </cell>
          <cell r="J502">
            <v>1970</v>
          </cell>
          <cell r="K502">
            <v>47</v>
          </cell>
          <cell r="L502" t="str">
            <v>OK</v>
          </cell>
          <cell r="M502" t="str">
            <v>近江八幡市</v>
          </cell>
        </row>
        <row r="503">
          <cell r="A503" t="str">
            <v>u07</v>
          </cell>
          <cell r="B503" t="str">
            <v>亀井</v>
          </cell>
          <cell r="C503" t="str">
            <v>皓太</v>
          </cell>
          <cell r="D503" t="str">
            <v>うさかめ</v>
          </cell>
          <cell r="E503" t="str">
            <v>Jr</v>
          </cell>
          <cell r="F503" t="str">
            <v>u07</v>
          </cell>
          <cell r="G503" t="str">
            <v>亀井皓太</v>
          </cell>
          <cell r="H503" t="str">
            <v>うさぎとかめの集い</v>
          </cell>
          <cell r="I503" t="str">
            <v>男</v>
          </cell>
          <cell r="J503">
            <v>2003</v>
          </cell>
          <cell r="K503">
            <v>14</v>
          </cell>
          <cell r="L503" t="str">
            <v>OK</v>
          </cell>
          <cell r="M503" t="str">
            <v>近江八幡市</v>
          </cell>
        </row>
        <row r="504">
          <cell r="A504" t="str">
            <v>u08</v>
          </cell>
          <cell r="B504" t="str">
            <v>神田</v>
          </cell>
          <cell r="C504" t="str">
            <v>圭右</v>
          </cell>
          <cell r="D504" t="str">
            <v>うさかめ</v>
          </cell>
          <cell r="F504" t="str">
            <v>u08</v>
          </cell>
          <cell r="G504" t="str">
            <v>神田圭右</v>
          </cell>
          <cell r="H504" t="str">
            <v>うさぎとかめの集い</v>
          </cell>
          <cell r="I504" t="str">
            <v>男</v>
          </cell>
          <cell r="J504">
            <v>1991</v>
          </cell>
          <cell r="K504">
            <v>26</v>
          </cell>
          <cell r="L504" t="str">
            <v>OK</v>
          </cell>
          <cell r="M504" t="str">
            <v>岐阜市</v>
          </cell>
        </row>
        <row r="505">
          <cell r="A505" t="str">
            <v>u09</v>
          </cell>
          <cell r="B505" t="str">
            <v>木下</v>
          </cell>
          <cell r="C505" t="str">
            <v>進</v>
          </cell>
          <cell r="D505" t="str">
            <v>うさかめ</v>
          </cell>
          <cell r="F505" t="str">
            <v>u09</v>
          </cell>
          <cell r="G505" t="str">
            <v>木下進</v>
          </cell>
          <cell r="H505" t="str">
            <v>うさぎとかめの集い</v>
          </cell>
          <cell r="I505" t="str">
            <v>男</v>
          </cell>
          <cell r="J505">
            <v>1950</v>
          </cell>
          <cell r="K505">
            <v>67</v>
          </cell>
          <cell r="L505" t="str">
            <v>OK</v>
          </cell>
          <cell r="M505" t="str">
            <v>多賀町</v>
          </cell>
        </row>
        <row r="506">
          <cell r="A506" t="str">
            <v>u10</v>
          </cell>
          <cell r="B506" t="str">
            <v>久保田</v>
          </cell>
          <cell r="C506" t="str">
            <v>勉</v>
          </cell>
          <cell r="D506" t="str">
            <v>うさかめ</v>
          </cell>
          <cell r="F506" t="str">
            <v>u10</v>
          </cell>
          <cell r="G506" t="str">
            <v>久保田勉</v>
          </cell>
          <cell r="H506" t="str">
            <v>うさぎとかめの集い</v>
          </cell>
          <cell r="I506" t="str">
            <v>男</v>
          </cell>
          <cell r="J506">
            <v>1967</v>
          </cell>
          <cell r="K506">
            <v>50</v>
          </cell>
          <cell r="L506" t="str">
            <v>OK</v>
          </cell>
          <cell r="M506" t="str">
            <v>甲賀市</v>
          </cell>
        </row>
        <row r="507">
          <cell r="A507" t="str">
            <v>u11</v>
          </cell>
          <cell r="B507" t="str">
            <v>渋谷</v>
          </cell>
          <cell r="C507" t="str">
            <v>拓哉</v>
          </cell>
          <cell r="D507" t="str">
            <v>うさかめ</v>
          </cell>
          <cell r="F507" t="str">
            <v>u11</v>
          </cell>
          <cell r="G507" t="str">
            <v>渋谷拓哉</v>
          </cell>
          <cell r="H507" t="str">
            <v>うさぎとかめの集い</v>
          </cell>
          <cell r="I507" t="str">
            <v>男</v>
          </cell>
          <cell r="J507">
            <v>1989</v>
          </cell>
          <cell r="K507">
            <v>28</v>
          </cell>
          <cell r="L507" t="str">
            <v>OK</v>
          </cell>
          <cell r="M507" t="str">
            <v>甲賀市</v>
          </cell>
        </row>
        <row r="508">
          <cell r="A508" t="str">
            <v>u12</v>
          </cell>
          <cell r="B508" t="str">
            <v>島</v>
          </cell>
          <cell r="C508" t="str">
            <v>新治</v>
          </cell>
          <cell r="D508" t="str">
            <v>うさかめ</v>
          </cell>
          <cell r="F508" t="str">
            <v>u12</v>
          </cell>
          <cell r="G508" t="str">
            <v>島新治</v>
          </cell>
          <cell r="H508" t="str">
            <v>うさぎとかめの集い</v>
          </cell>
          <cell r="I508" t="str">
            <v>男</v>
          </cell>
          <cell r="J508">
            <v>1993</v>
          </cell>
          <cell r="K508">
            <v>24</v>
          </cell>
          <cell r="L508" t="str">
            <v>OK</v>
          </cell>
          <cell r="M508" t="str">
            <v>東近江市</v>
          </cell>
        </row>
        <row r="509">
          <cell r="A509" t="str">
            <v>u13</v>
          </cell>
          <cell r="B509" t="str">
            <v>末</v>
          </cell>
          <cell r="C509" t="str">
            <v>和也</v>
          </cell>
          <cell r="D509" t="str">
            <v>うさかめ</v>
          </cell>
          <cell r="F509" t="str">
            <v>u13</v>
          </cell>
          <cell r="G509" t="str">
            <v>末和也</v>
          </cell>
          <cell r="H509" t="str">
            <v>うさぎとかめの集い</v>
          </cell>
          <cell r="I509" t="str">
            <v>男</v>
          </cell>
          <cell r="J509">
            <v>1987</v>
          </cell>
          <cell r="K509">
            <v>30</v>
          </cell>
          <cell r="L509" t="str">
            <v>OK</v>
          </cell>
          <cell r="M509" t="str">
            <v>長浜市</v>
          </cell>
        </row>
        <row r="510">
          <cell r="A510" t="str">
            <v>u14</v>
          </cell>
          <cell r="B510" t="str">
            <v>高瀬</v>
          </cell>
          <cell r="C510" t="str">
            <v>眞志</v>
          </cell>
          <cell r="D510" t="str">
            <v>うさかめ</v>
          </cell>
          <cell r="F510" t="str">
            <v>u14</v>
          </cell>
          <cell r="G510" t="str">
            <v>高瀬眞志</v>
          </cell>
          <cell r="H510" t="str">
            <v>うさぎとかめの集い</v>
          </cell>
          <cell r="I510" t="str">
            <v>男</v>
          </cell>
          <cell r="J510">
            <v>1959</v>
          </cell>
          <cell r="K510">
            <v>58</v>
          </cell>
          <cell r="L510" t="str">
            <v>OK</v>
          </cell>
          <cell r="M510" t="str">
            <v>京都市</v>
          </cell>
        </row>
        <row r="511">
          <cell r="A511" t="str">
            <v>u15</v>
          </cell>
          <cell r="B511" t="str">
            <v>竹下</v>
          </cell>
          <cell r="C511" t="str">
            <v>英伸</v>
          </cell>
          <cell r="D511" t="str">
            <v>うさかめ</v>
          </cell>
          <cell r="F511" t="str">
            <v>u15</v>
          </cell>
          <cell r="G511" t="str">
            <v>竹下英伸</v>
          </cell>
          <cell r="H511" t="str">
            <v>うさぎとかめの集い</v>
          </cell>
          <cell r="I511" t="str">
            <v>男</v>
          </cell>
          <cell r="J511">
            <v>1972</v>
          </cell>
          <cell r="K511">
            <v>45</v>
          </cell>
          <cell r="L511" t="str">
            <v>OK</v>
          </cell>
          <cell r="M511" t="str">
            <v>東近江市</v>
          </cell>
        </row>
        <row r="512">
          <cell r="A512" t="str">
            <v>u16</v>
          </cell>
          <cell r="B512" t="str">
            <v>竹田</v>
          </cell>
          <cell r="C512" t="str">
            <v>圭佑</v>
          </cell>
          <cell r="D512" t="str">
            <v>うさかめ</v>
          </cell>
          <cell r="F512" t="str">
            <v>u16</v>
          </cell>
          <cell r="G512" t="str">
            <v>竹田圭佑</v>
          </cell>
          <cell r="H512" t="str">
            <v>うさぎとかめの集い</v>
          </cell>
          <cell r="I512" t="str">
            <v>男</v>
          </cell>
          <cell r="J512">
            <v>1982</v>
          </cell>
          <cell r="K512">
            <v>35</v>
          </cell>
          <cell r="L512" t="str">
            <v>OK</v>
          </cell>
          <cell r="M512" t="str">
            <v>彦根市</v>
          </cell>
        </row>
        <row r="513">
          <cell r="A513" t="str">
            <v>u17</v>
          </cell>
          <cell r="B513" t="str">
            <v>田中</v>
          </cell>
          <cell r="C513" t="str">
            <v>邦明</v>
          </cell>
          <cell r="D513" t="str">
            <v>うさかめ</v>
          </cell>
          <cell r="F513" t="str">
            <v>u17</v>
          </cell>
          <cell r="G513" t="str">
            <v>田中邦明</v>
          </cell>
          <cell r="H513" t="str">
            <v>うさぎとかめの集い</v>
          </cell>
          <cell r="I513" t="str">
            <v>男</v>
          </cell>
          <cell r="J513">
            <v>1984</v>
          </cell>
          <cell r="K513">
            <v>33</v>
          </cell>
          <cell r="L513" t="str">
            <v>OK</v>
          </cell>
          <cell r="M513" t="str">
            <v>愛知郡</v>
          </cell>
        </row>
        <row r="514">
          <cell r="A514" t="str">
            <v>u18</v>
          </cell>
          <cell r="B514" t="str">
            <v>谷岡</v>
          </cell>
          <cell r="C514" t="str">
            <v>勉</v>
          </cell>
          <cell r="D514" t="str">
            <v>うさかめ</v>
          </cell>
          <cell r="F514" t="str">
            <v>u18</v>
          </cell>
          <cell r="G514" t="str">
            <v>谷岡勉</v>
          </cell>
          <cell r="H514" t="str">
            <v>うさぎとかめの集い</v>
          </cell>
          <cell r="I514" t="str">
            <v>男</v>
          </cell>
          <cell r="J514">
            <v>1990</v>
          </cell>
          <cell r="K514">
            <v>27</v>
          </cell>
          <cell r="L514" t="str">
            <v>OK</v>
          </cell>
          <cell r="M514" t="str">
            <v>湖南市</v>
          </cell>
        </row>
        <row r="515">
          <cell r="A515" t="str">
            <v>u19</v>
          </cell>
          <cell r="B515" t="str">
            <v>谷野</v>
          </cell>
          <cell r="C515" t="str">
            <v>功</v>
          </cell>
          <cell r="D515" t="str">
            <v>うさかめ</v>
          </cell>
          <cell r="F515" t="str">
            <v>u19</v>
          </cell>
          <cell r="G515" t="str">
            <v>谷野功</v>
          </cell>
          <cell r="H515" t="str">
            <v>うさぎとかめの集い</v>
          </cell>
          <cell r="I515" t="str">
            <v>男</v>
          </cell>
          <cell r="J515">
            <v>1964</v>
          </cell>
          <cell r="K515">
            <v>53</v>
          </cell>
          <cell r="L515" t="str">
            <v>OK</v>
          </cell>
          <cell r="M515" t="str">
            <v>東近江市</v>
          </cell>
        </row>
        <row r="516">
          <cell r="A516" t="str">
            <v>u20</v>
          </cell>
          <cell r="B516" t="str">
            <v>月森</v>
          </cell>
          <cell r="C516" t="str">
            <v>大</v>
          </cell>
          <cell r="D516" t="str">
            <v>うさかめ</v>
          </cell>
          <cell r="F516" t="str">
            <v>u20</v>
          </cell>
          <cell r="G516" t="str">
            <v>月森大</v>
          </cell>
          <cell r="H516" t="str">
            <v>うさぎとかめの集い</v>
          </cell>
          <cell r="I516" t="str">
            <v>男</v>
          </cell>
          <cell r="J516">
            <v>1980</v>
          </cell>
          <cell r="K516">
            <v>37</v>
          </cell>
          <cell r="L516" t="str">
            <v>OK</v>
          </cell>
          <cell r="M516" t="str">
            <v>東近江市</v>
          </cell>
        </row>
        <row r="517">
          <cell r="A517" t="str">
            <v>u21</v>
          </cell>
          <cell r="B517" t="str">
            <v>中井</v>
          </cell>
          <cell r="C517" t="str">
            <v>夏樹</v>
          </cell>
          <cell r="D517" t="str">
            <v>うさかめ</v>
          </cell>
          <cell r="F517" t="str">
            <v>u21</v>
          </cell>
          <cell r="G517" t="str">
            <v>中井夏樹</v>
          </cell>
          <cell r="H517" t="str">
            <v>うさぎとかめの集い</v>
          </cell>
          <cell r="I517" t="str">
            <v>男</v>
          </cell>
          <cell r="J517">
            <v>1967</v>
          </cell>
          <cell r="K517">
            <v>50</v>
          </cell>
          <cell r="L517" t="str">
            <v>OK</v>
          </cell>
          <cell r="M517" t="str">
            <v>宇治市</v>
          </cell>
        </row>
        <row r="518">
          <cell r="A518" t="str">
            <v>u22</v>
          </cell>
          <cell r="B518" t="str">
            <v>永瀬</v>
          </cell>
          <cell r="C518" t="str">
            <v>卓夫</v>
          </cell>
          <cell r="D518" t="str">
            <v>うさかめ</v>
          </cell>
          <cell r="F518" t="str">
            <v>u22</v>
          </cell>
          <cell r="G518" t="str">
            <v>永瀬卓夫</v>
          </cell>
          <cell r="H518" t="str">
            <v>うさぎとかめの集い</v>
          </cell>
          <cell r="I518" t="str">
            <v>男</v>
          </cell>
          <cell r="J518">
            <v>1950</v>
          </cell>
          <cell r="K518">
            <v>67</v>
          </cell>
          <cell r="L518" t="str">
            <v>OK</v>
          </cell>
          <cell r="M518" t="str">
            <v>野洲市</v>
          </cell>
        </row>
        <row r="519">
          <cell r="A519" t="str">
            <v>u23</v>
          </cell>
          <cell r="B519" t="str">
            <v>中田</v>
          </cell>
          <cell r="C519" t="str">
            <v>富憲</v>
          </cell>
          <cell r="D519" t="str">
            <v>うさかめ</v>
          </cell>
          <cell r="F519" t="str">
            <v>u23</v>
          </cell>
          <cell r="G519" t="str">
            <v>中田富憲</v>
          </cell>
          <cell r="H519" t="str">
            <v>うさぎとかめの集い</v>
          </cell>
          <cell r="I519" t="str">
            <v>男</v>
          </cell>
          <cell r="J519">
            <v>1961</v>
          </cell>
          <cell r="K519">
            <v>56</v>
          </cell>
          <cell r="L519" t="str">
            <v>OK</v>
          </cell>
          <cell r="M519" t="str">
            <v>湖南市</v>
          </cell>
        </row>
        <row r="520">
          <cell r="A520" t="str">
            <v>u24</v>
          </cell>
          <cell r="B520" t="str">
            <v>西和田</v>
          </cell>
          <cell r="C520" t="str">
            <v>昌恭</v>
          </cell>
          <cell r="D520" t="str">
            <v>うさかめ</v>
          </cell>
          <cell r="F520" t="str">
            <v>u24</v>
          </cell>
          <cell r="G520" t="str">
            <v>西和田昌恭</v>
          </cell>
          <cell r="H520" t="str">
            <v>うさぎとかめの集い</v>
          </cell>
          <cell r="I520" t="str">
            <v>男</v>
          </cell>
          <cell r="J520">
            <v>1991</v>
          </cell>
          <cell r="K520">
            <v>26</v>
          </cell>
          <cell r="L520" t="str">
            <v>OK</v>
          </cell>
          <cell r="M520" t="str">
            <v>東近江市</v>
          </cell>
        </row>
        <row r="521">
          <cell r="A521" t="str">
            <v>u25</v>
          </cell>
          <cell r="B521" t="str">
            <v>野上</v>
          </cell>
          <cell r="C521" t="str">
            <v>亮平</v>
          </cell>
          <cell r="D521" t="str">
            <v>うさかめ</v>
          </cell>
          <cell r="F521" t="str">
            <v>u25</v>
          </cell>
          <cell r="G521" t="str">
            <v>野上亮平</v>
          </cell>
          <cell r="H521" t="str">
            <v>うさぎとかめの集い</v>
          </cell>
          <cell r="I521" t="str">
            <v>男</v>
          </cell>
          <cell r="J521">
            <v>1986</v>
          </cell>
          <cell r="K521">
            <v>31</v>
          </cell>
          <cell r="L521" t="str">
            <v>OK</v>
          </cell>
          <cell r="M521" t="str">
            <v>長浜市</v>
          </cell>
        </row>
        <row r="522">
          <cell r="A522" t="str">
            <v>u26</v>
          </cell>
          <cell r="B522" t="str">
            <v>松野</v>
          </cell>
          <cell r="C522" t="str">
            <v>航平</v>
          </cell>
          <cell r="D522" t="str">
            <v>うさかめ</v>
          </cell>
          <cell r="F522" t="str">
            <v>u26</v>
          </cell>
          <cell r="G522" t="str">
            <v>松野航平</v>
          </cell>
          <cell r="H522" t="str">
            <v>うさぎとかめの集い</v>
          </cell>
          <cell r="I522" t="str">
            <v>男</v>
          </cell>
          <cell r="J522">
            <v>1990</v>
          </cell>
          <cell r="K522">
            <v>27</v>
          </cell>
          <cell r="L522" t="str">
            <v>OK</v>
          </cell>
          <cell r="M522" t="str">
            <v>栗東市</v>
          </cell>
        </row>
        <row r="523">
          <cell r="A523" t="str">
            <v>u27</v>
          </cell>
          <cell r="B523" t="str">
            <v>森</v>
          </cell>
          <cell r="C523" t="str">
            <v>健一</v>
          </cell>
          <cell r="D523" t="str">
            <v>うさかめ</v>
          </cell>
          <cell r="F523" t="str">
            <v>u27</v>
          </cell>
          <cell r="G523" t="str">
            <v>森健一</v>
          </cell>
          <cell r="H523" t="str">
            <v>うさぎとかめの集い</v>
          </cell>
          <cell r="I523" t="str">
            <v>男</v>
          </cell>
          <cell r="J523">
            <v>1971</v>
          </cell>
          <cell r="K523">
            <v>46</v>
          </cell>
          <cell r="L523" t="str">
            <v>OK</v>
          </cell>
          <cell r="M523" t="str">
            <v>湖南市</v>
          </cell>
        </row>
        <row r="524">
          <cell r="A524" t="str">
            <v>u28</v>
          </cell>
          <cell r="B524" t="str">
            <v>山田</v>
          </cell>
          <cell r="C524" t="str">
            <v>智史</v>
          </cell>
          <cell r="D524" t="str">
            <v>うさかめ</v>
          </cell>
          <cell r="F524" t="str">
            <v>u28</v>
          </cell>
          <cell r="G524" t="str">
            <v>山田智史</v>
          </cell>
          <cell r="H524" t="str">
            <v>うさぎとかめの集い</v>
          </cell>
          <cell r="I524" t="str">
            <v>男</v>
          </cell>
          <cell r="J524">
            <v>1969</v>
          </cell>
          <cell r="K524">
            <v>48</v>
          </cell>
          <cell r="L524" t="str">
            <v>OK</v>
          </cell>
          <cell r="M524" t="str">
            <v>近江八幡市</v>
          </cell>
        </row>
        <row r="525">
          <cell r="A525" t="str">
            <v>u29</v>
          </cell>
          <cell r="B525" t="str">
            <v>山田</v>
          </cell>
          <cell r="C525" t="str">
            <v>和宏</v>
          </cell>
          <cell r="D525" t="str">
            <v>うさかめ</v>
          </cell>
          <cell r="F525" t="str">
            <v>u29</v>
          </cell>
          <cell r="G525" t="str">
            <v>山田和宏</v>
          </cell>
          <cell r="H525" t="str">
            <v>うさぎとかめの集い</v>
          </cell>
          <cell r="I525" t="str">
            <v>男</v>
          </cell>
          <cell r="J525">
            <v>1962</v>
          </cell>
          <cell r="K525">
            <v>55</v>
          </cell>
          <cell r="L525" t="str">
            <v>OK</v>
          </cell>
          <cell r="M525" t="str">
            <v>湖南市</v>
          </cell>
        </row>
        <row r="526">
          <cell r="A526" t="str">
            <v>u30</v>
          </cell>
          <cell r="B526" t="str">
            <v>山田</v>
          </cell>
          <cell r="C526" t="str">
            <v>洋平</v>
          </cell>
          <cell r="D526" t="str">
            <v>うさかめ</v>
          </cell>
          <cell r="F526" t="str">
            <v>u30</v>
          </cell>
          <cell r="G526" t="str">
            <v>山田洋平</v>
          </cell>
          <cell r="H526" t="str">
            <v>うさぎとかめの集い</v>
          </cell>
          <cell r="I526" t="str">
            <v>男</v>
          </cell>
          <cell r="J526">
            <v>1990</v>
          </cell>
          <cell r="K526">
            <v>27</v>
          </cell>
          <cell r="L526" t="str">
            <v>OK</v>
          </cell>
          <cell r="M526" t="str">
            <v>湖南市</v>
          </cell>
        </row>
        <row r="527">
          <cell r="A527" t="str">
            <v>u31</v>
          </cell>
          <cell r="B527" t="str">
            <v>山本</v>
          </cell>
          <cell r="C527" t="str">
            <v>昌紀</v>
          </cell>
          <cell r="D527" t="str">
            <v>うさかめ</v>
          </cell>
          <cell r="F527" t="str">
            <v>u31</v>
          </cell>
          <cell r="G527" t="str">
            <v>山本昌紀</v>
          </cell>
          <cell r="H527" t="str">
            <v>うさぎとかめの集い</v>
          </cell>
          <cell r="I527" t="str">
            <v>男</v>
          </cell>
          <cell r="J527">
            <v>1970</v>
          </cell>
          <cell r="K527">
            <v>47</v>
          </cell>
          <cell r="L527" t="str">
            <v>OK</v>
          </cell>
          <cell r="M527" t="str">
            <v>野洲市</v>
          </cell>
        </row>
        <row r="528">
          <cell r="A528" t="str">
            <v>u32</v>
          </cell>
          <cell r="B528" t="str">
            <v>山本</v>
          </cell>
          <cell r="C528" t="str">
            <v>浩之</v>
          </cell>
          <cell r="D528" t="str">
            <v>うさかめ</v>
          </cell>
          <cell r="F528" t="str">
            <v>u32</v>
          </cell>
          <cell r="G528" t="str">
            <v>山本浩之</v>
          </cell>
          <cell r="H528" t="str">
            <v>うさぎとかめの集い</v>
          </cell>
          <cell r="I528" t="str">
            <v>男</v>
          </cell>
          <cell r="J528">
            <v>1967</v>
          </cell>
          <cell r="K528">
            <v>50</v>
          </cell>
          <cell r="L528" t="str">
            <v>OK</v>
          </cell>
          <cell r="M528" t="str">
            <v>野洲市</v>
          </cell>
        </row>
        <row r="529">
          <cell r="A529" t="str">
            <v>u33</v>
          </cell>
          <cell r="B529" t="str">
            <v>吉村</v>
          </cell>
          <cell r="C529" t="str">
            <v>淳</v>
          </cell>
          <cell r="D529" t="str">
            <v>うさかめ</v>
          </cell>
          <cell r="F529" t="str">
            <v>u33</v>
          </cell>
          <cell r="G529" t="str">
            <v>吉村淳</v>
          </cell>
          <cell r="H529" t="str">
            <v>うさぎとかめの集い</v>
          </cell>
          <cell r="I529" t="str">
            <v>男</v>
          </cell>
          <cell r="J529">
            <v>1976</v>
          </cell>
          <cell r="K529">
            <v>41</v>
          </cell>
          <cell r="L529" t="str">
            <v>OK</v>
          </cell>
          <cell r="M529" t="str">
            <v>草津市</v>
          </cell>
        </row>
        <row r="530">
          <cell r="A530" t="str">
            <v>u34</v>
          </cell>
          <cell r="B530" t="str">
            <v>稙田</v>
          </cell>
          <cell r="C530" t="str">
            <v>優也</v>
          </cell>
          <cell r="D530" t="str">
            <v>うさかめ</v>
          </cell>
          <cell r="F530" t="str">
            <v>u34</v>
          </cell>
          <cell r="G530" t="str">
            <v>稙田優也</v>
          </cell>
          <cell r="H530" t="str">
            <v>うさぎとかめの集い</v>
          </cell>
          <cell r="I530" t="str">
            <v>男</v>
          </cell>
          <cell r="J530">
            <v>1982</v>
          </cell>
          <cell r="K530">
            <v>35</v>
          </cell>
          <cell r="L530" t="str">
            <v>OK</v>
          </cell>
          <cell r="M530" t="str">
            <v>近江八幡市</v>
          </cell>
        </row>
        <row r="531">
          <cell r="A531" t="str">
            <v>u35</v>
          </cell>
          <cell r="B531" t="str">
            <v>今井</v>
          </cell>
          <cell r="C531" t="str">
            <v>順子</v>
          </cell>
          <cell r="D531" t="str">
            <v>うさかめ</v>
          </cell>
          <cell r="F531" t="str">
            <v>u35</v>
          </cell>
          <cell r="G531" t="str">
            <v>今井順子</v>
          </cell>
          <cell r="H531" t="str">
            <v>うさぎとかめの集い</v>
          </cell>
          <cell r="I531" t="str">
            <v>女</v>
          </cell>
          <cell r="J531">
            <v>1958</v>
          </cell>
          <cell r="K531">
            <v>59</v>
          </cell>
          <cell r="L531" t="str">
            <v>OK</v>
          </cell>
          <cell r="M531" t="str">
            <v>東近江市</v>
          </cell>
        </row>
        <row r="532">
          <cell r="A532" t="str">
            <v>u36</v>
          </cell>
          <cell r="B532" t="str">
            <v>植垣</v>
          </cell>
          <cell r="C532" t="str">
            <v>貴美子</v>
          </cell>
          <cell r="D532" t="str">
            <v>うさかめ</v>
          </cell>
          <cell r="F532" t="str">
            <v>u36</v>
          </cell>
          <cell r="G532" t="str">
            <v>植垣貴美子</v>
          </cell>
          <cell r="H532" t="str">
            <v>うさぎとかめの集い</v>
          </cell>
          <cell r="I532" t="str">
            <v>女</v>
          </cell>
          <cell r="J532">
            <v>1965</v>
          </cell>
          <cell r="K532">
            <v>52</v>
          </cell>
          <cell r="L532" t="str">
            <v>OK</v>
          </cell>
          <cell r="M532" t="str">
            <v>大津市</v>
          </cell>
        </row>
        <row r="533">
          <cell r="A533" t="str">
            <v>u37</v>
          </cell>
          <cell r="B533" t="str">
            <v>叶丸</v>
          </cell>
          <cell r="C533" t="str">
            <v>利恵子</v>
          </cell>
          <cell r="D533" t="str">
            <v>うさかめ</v>
          </cell>
          <cell r="F533" t="str">
            <v>u37</v>
          </cell>
          <cell r="G533" t="str">
            <v>叶丸利恵子</v>
          </cell>
          <cell r="H533" t="str">
            <v>うさぎとかめの集い</v>
          </cell>
          <cell r="I533" t="str">
            <v>女</v>
          </cell>
          <cell r="J533">
            <v>1965</v>
          </cell>
          <cell r="K533">
            <v>52</v>
          </cell>
          <cell r="L533" t="str">
            <v>OK</v>
          </cell>
          <cell r="M533" t="str">
            <v>草津市</v>
          </cell>
        </row>
        <row r="534">
          <cell r="A534" t="str">
            <v>u38</v>
          </cell>
          <cell r="B534" t="str">
            <v>川崎</v>
          </cell>
          <cell r="C534" t="str">
            <v>悦子</v>
          </cell>
          <cell r="D534" t="str">
            <v>うさかめ</v>
          </cell>
          <cell r="F534" t="str">
            <v>u38</v>
          </cell>
          <cell r="G534" t="str">
            <v>川崎悦子</v>
          </cell>
          <cell r="H534" t="str">
            <v>うさぎとかめの集い</v>
          </cell>
          <cell r="I534" t="str">
            <v>女</v>
          </cell>
          <cell r="J534">
            <v>1955</v>
          </cell>
          <cell r="K534">
            <v>62</v>
          </cell>
          <cell r="L534" t="str">
            <v>OK</v>
          </cell>
          <cell r="M534" t="str">
            <v>彦根市</v>
          </cell>
        </row>
        <row r="535">
          <cell r="A535" t="str">
            <v>u39</v>
          </cell>
          <cell r="B535" t="str">
            <v>古株</v>
          </cell>
          <cell r="C535" t="str">
            <v>淳子</v>
          </cell>
          <cell r="D535" t="str">
            <v>うさかめ</v>
          </cell>
          <cell r="F535" t="str">
            <v>u39</v>
          </cell>
          <cell r="G535" t="str">
            <v>古株淳子</v>
          </cell>
          <cell r="H535" t="str">
            <v>うさぎとかめの集い</v>
          </cell>
          <cell r="I535" t="str">
            <v>女</v>
          </cell>
          <cell r="J535">
            <v>1968</v>
          </cell>
          <cell r="K535">
            <v>49</v>
          </cell>
          <cell r="L535" t="str">
            <v>OK</v>
          </cell>
          <cell r="M535" t="str">
            <v>近江八幡市</v>
          </cell>
        </row>
        <row r="536">
          <cell r="A536" t="str">
            <v>u40</v>
          </cell>
          <cell r="B536" t="str">
            <v>仙波</v>
          </cell>
          <cell r="C536" t="str">
            <v>敬子</v>
          </cell>
          <cell r="D536" t="str">
            <v>うさかめ</v>
          </cell>
          <cell r="F536" t="str">
            <v>u40</v>
          </cell>
          <cell r="G536" t="str">
            <v>仙波敬子</v>
          </cell>
          <cell r="H536" t="str">
            <v>うさぎとかめの集い</v>
          </cell>
          <cell r="I536" t="str">
            <v>女</v>
          </cell>
          <cell r="J536">
            <v>1967</v>
          </cell>
          <cell r="K536">
            <v>50</v>
          </cell>
          <cell r="L536" t="str">
            <v>OK</v>
          </cell>
          <cell r="M536" t="str">
            <v>近江八幡市</v>
          </cell>
        </row>
        <row r="537">
          <cell r="A537" t="str">
            <v>u41</v>
          </cell>
          <cell r="B537" t="str">
            <v>竹下</v>
          </cell>
          <cell r="C537" t="str">
            <v>光代</v>
          </cell>
          <cell r="D537" t="str">
            <v>うさかめ</v>
          </cell>
          <cell r="F537" t="str">
            <v>u41</v>
          </cell>
          <cell r="G537" t="str">
            <v>竹下光代</v>
          </cell>
          <cell r="H537" t="str">
            <v>うさぎとかめの集い</v>
          </cell>
          <cell r="I537" t="str">
            <v>女</v>
          </cell>
          <cell r="J537">
            <v>1974</v>
          </cell>
          <cell r="K537">
            <v>43</v>
          </cell>
          <cell r="L537" t="str">
            <v>OK</v>
          </cell>
          <cell r="M537" t="str">
            <v>東近江市</v>
          </cell>
        </row>
        <row r="538">
          <cell r="A538" t="str">
            <v>u42</v>
          </cell>
          <cell r="B538" t="str">
            <v>辻</v>
          </cell>
          <cell r="C538" t="str">
            <v>佳子</v>
          </cell>
          <cell r="D538" t="str">
            <v>うさかめ</v>
          </cell>
          <cell r="F538" t="str">
            <v>u42</v>
          </cell>
          <cell r="G538" t="str">
            <v>辻佳子</v>
          </cell>
          <cell r="H538" t="str">
            <v>うさぎとかめの集い</v>
          </cell>
          <cell r="I538" t="str">
            <v>女</v>
          </cell>
          <cell r="J538">
            <v>1973</v>
          </cell>
          <cell r="K538">
            <v>44</v>
          </cell>
          <cell r="L538" t="str">
            <v>OK</v>
          </cell>
          <cell r="M538" t="str">
            <v>彦根市</v>
          </cell>
        </row>
        <row r="539">
          <cell r="A539" t="str">
            <v>u43</v>
          </cell>
          <cell r="B539" t="str">
            <v>西崎</v>
          </cell>
          <cell r="C539" t="str">
            <v>友香</v>
          </cell>
          <cell r="D539" t="str">
            <v>うさかめ</v>
          </cell>
          <cell r="F539" t="str">
            <v>u43</v>
          </cell>
          <cell r="G539" t="str">
            <v>西崎友香</v>
          </cell>
          <cell r="H539" t="str">
            <v>うさぎとかめの集い</v>
          </cell>
          <cell r="I539" t="str">
            <v>女</v>
          </cell>
          <cell r="J539">
            <v>1980</v>
          </cell>
          <cell r="K539">
            <v>37</v>
          </cell>
          <cell r="L539" t="str">
            <v>OK</v>
          </cell>
          <cell r="M539" t="str">
            <v>彦根市</v>
          </cell>
        </row>
        <row r="540">
          <cell r="A540" t="str">
            <v>u44</v>
          </cell>
          <cell r="B540" t="str">
            <v>倍田</v>
          </cell>
          <cell r="C540" t="str">
            <v>優子</v>
          </cell>
          <cell r="D540" t="str">
            <v>うさかめ</v>
          </cell>
          <cell r="F540" t="str">
            <v>u44</v>
          </cell>
          <cell r="G540" t="str">
            <v>倍田優子</v>
          </cell>
          <cell r="H540" t="str">
            <v>うさぎとかめの集い</v>
          </cell>
          <cell r="I540" t="str">
            <v>女</v>
          </cell>
          <cell r="J540">
            <v>1969</v>
          </cell>
          <cell r="K540">
            <v>48</v>
          </cell>
          <cell r="L540" t="str">
            <v>OK</v>
          </cell>
          <cell r="M540" t="str">
            <v>湖南市</v>
          </cell>
        </row>
        <row r="541">
          <cell r="A541" t="str">
            <v>u45</v>
          </cell>
          <cell r="B541" t="str">
            <v>村井</v>
          </cell>
          <cell r="C541" t="str">
            <v>典子</v>
          </cell>
          <cell r="D541" t="str">
            <v>うさかめ</v>
          </cell>
          <cell r="F541" t="str">
            <v>u45</v>
          </cell>
          <cell r="G541" t="str">
            <v>村井典子</v>
          </cell>
          <cell r="H541" t="str">
            <v>うさぎとかめの集い</v>
          </cell>
          <cell r="I541" t="str">
            <v>女</v>
          </cell>
          <cell r="J541">
            <v>1968</v>
          </cell>
          <cell r="K541">
            <v>49</v>
          </cell>
          <cell r="L541" t="str">
            <v>OK</v>
          </cell>
          <cell r="M541" t="str">
            <v>近江八幡市</v>
          </cell>
        </row>
        <row r="542">
          <cell r="A542" t="str">
            <v>u46</v>
          </cell>
          <cell r="B542" t="str">
            <v>矢野</v>
          </cell>
          <cell r="C542" t="str">
            <v>由美子</v>
          </cell>
          <cell r="D542" t="str">
            <v>うさかめ</v>
          </cell>
          <cell r="F542" t="str">
            <v>u46</v>
          </cell>
          <cell r="G542" t="str">
            <v>矢野由美子</v>
          </cell>
          <cell r="H542" t="str">
            <v>うさぎとかめの集い</v>
          </cell>
          <cell r="I542" t="str">
            <v>女</v>
          </cell>
          <cell r="J542">
            <v>1963</v>
          </cell>
          <cell r="K542">
            <v>54</v>
          </cell>
          <cell r="L542" t="str">
            <v>OK</v>
          </cell>
          <cell r="M542" t="str">
            <v>彦根市</v>
          </cell>
        </row>
        <row r="543">
          <cell r="A543" t="str">
            <v>u47</v>
          </cell>
          <cell r="B543" t="str">
            <v>山田</v>
          </cell>
          <cell r="C543" t="str">
            <v>みほ</v>
          </cell>
          <cell r="D543" t="str">
            <v>うさかめ</v>
          </cell>
          <cell r="F543" t="str">
            <v>u47</v>
          </cell>
          <cell r="G543" t="str">
            <v>山田みほ</v>
          </cell>
          <cell r="H543" t="str">
            <v>うさぎとかめの集い</v>
          </cell>
          <cell r="I543" t="str">
            <v>女</v>
          </cell>
          <cell r="J543">
            <v>1966</v>
          </cell>
          <cell r="K543">
            <v>51</v>
          </cell>
          <cell r="L543" t="str">
            <v>OK</v>
          </cell>
          <cell r="M543" t="str">
            <v>湖南市</v>
          </cell>
        </row>
        <row r="544">
          <cell r="A544" t="str">
            <v>u48</v>
          </cell>
          <cell r="B544" t="str">
            <v>山脇</v>
          </cell>
          <cell r="C544" t="str">
            <v>慶子</v>
          </cell>
          <cell r="D544" t="str">
            <v>うさかめ</v>
          </cell>
          <cell r="F544" t="str">
            <v>u48</v>
          </cell>
          <cell r="G544" t="str">
            <v>山脇慶子</v>
          </cell>
          <cell r="H544" t="str">
            <v>うさぎとかめの集い</v>
          </cell>
          <cell r="I544" t="str">
            <v>女</v>
          </cell>
          <cell r="J544">
            <v>1986</v>
          </cell>
          <cell r="K544">
            <v>31</v>
          </cell>
          <cell r="L544" t="str">
            <v>OK</v>
          </cell>
          <cell r="M544" t="str">
            <v>米原市</v>
          </cell>
        </row>
        <row r="545">
          <cell r="B545" t="str">
            <v>V</v>
          </cell>
        </row>
        <row r="548">
          <cell r="B548" t="str">
            <v>代表　鈴木正樹</v>
          </cell>
          <cell r="D548" t="str">
            <v>suzuki@at-school.jp</v>
          </cell>
        </row>
        <row r="550">
          <cell r="B550" t="str">
            <v>ワンダー</v>
          </cell>
          <cell r="D550" t="str">
            <v>略称</v>
          </cell>
          <cell r="G550" t="str">
            <v>東近江市民</v>
          </cell>
          <cell r="H550" t="str">
            <v>東近江市民率</v>
          </cell>
        </row>
        <row r="551">
          <cell r="B551" t="str">
            <v>ＴＣワンダー</v>
          </cell>
          <cell r="D551" t="str">
            <v>正式名称</v>
          </cell>
          <cell r="F551">
            <v>0</v>
          </cell>
          <cell r="G551">
            <v>0</v>
          </cell>
          <cell r="H551">
            <v>0</v>
          </cell>
        </row>
        <row r="552">
          <cell r="A552" t="str">
            <v>W01</v>
          </cell>
          <cell r="B552" t="str">
            <v>森下</v>
          </cell>
          <cell r="C552" t="str">
            <v>皓太</v>
          </cell>
          <cell r="D552" t="str">
            <v>TCワンダー</v>
          </cell>
          <cell r="E552" t="str">
            <v>Ｊｒ</v>
          </cell>
          <cell r="F552" t="str">
            <v>W01</v>
          </cell>
          <cell r="G552" t="str">
            <v>森下皓太</v>
          </cell>
          <cell r="H552" t="str">
            <v>TCワンダー</v>
          </cell>
          <cell r="I552" t="str">
            <v>男</v>
          </cell>
          <cell r="J552">
            <v>2002</v>
          </cell>
          <cell r="K552">
            <v>14</v>
          </cell>
          <cell r="L552" t="str">
            <v>OK</v>
          </cell>
          <cell r="M552" t="str">
            <v>大津市</v>
          </cell>
        </row>
        <row r="553">
          <cell r="A553" t="str">
            <v>W02</v>
          </cell>
          <cell r="B553" t="str">
            <v>鈴木</v>
          </cell>
          <cell r="C553" t="str">
            <v>悠太</v>
          </cell>
          <cell r="D553" t="str">
            <v>TCワンダー</v>
          </cell>
          <cell r="E553" t="str">
            <v>Ｊｒ</v>
          </cell>
          <cell r="F553" t="str">
            <v>W02</v>
          </cell>
          <cell r="G553" t="str">
            <v>鈴木悠太</v>
          </cell>
          <cell r="H553" t="str">
            <v>TCワンダー</v>
          </cell>
          <cell r="I553" t="str">
            <v>男</v>
          </cell>
          <cell r="J553">
            <v>2000</v>
          </cell>
          <cell r="K553">
            <v>16</v>
          </cell>
          <cell r="L553" t="str">
            <v>OK</v>
          </cell>
          <cell r="M553" t="str">
            <v>草津市</v>
          </cell>
        </row>
        <row r="554">
          <cell r="A554" t="str">
            <v>W03</v>
          </cell>
          <cell r="B554" t="str">
            <v>大道</v>
          </cell>
          <cell r="C554" t="str">
            <v>拓実</v>
          </cell>
          <cell r="D554" t="str">
            <v>TCワンダー</v>
          </cell>
          <cell r="E554" t="str">
            <v>Ｊｒ</v>
          </cell>
          <cell r="F554" t="str">
            <v>W03</v>
          </cell>
          <cell r="G554" t="str">
            <v>大道拓実</v>
          </cell>
          <cell r="H554" t="str">
            <v>TCワンダー</v>
          </cell>
          <cell r="I554" t="str">
            <v>男</v>
          </cell>
          <cell r="J554">
            <v>1998</v>
          </cell>
          <cell r="K554">
            <v>18</v>
          </cell>
          <cell r="L554" t="str">
            <v>OK</v>
          </cell>
          <cell r="M554" t="str">
            <v>西宮市</v>
          </cell>
        </row>
        <row r="555">
          <cell r="A555" t="str">
            <v>W04</v>
          </cell>
          <cell r="B555" t="str">
            <v>鈴木</v>
          </cell>
          <cell r="C555" t="str">
            <v>正樹</v>
          </cell>
          <cell r="D555" t="str">
            <v>TCワンダー</v>
          </cell>
          <cell r="F555" t="str">
            <v>W04</v>
          </cell>
          <cell r="G555" t="str">
            <v>鈴木正樹</v>
          </cell>
          <cell r="H555" t="str">
            <v>TCワンダー</v>
          </cell>
          <cell r="I555" t="str">
            <v>男</v>
          </cell>
          <cell r="J555">
            <v>1967</v>
          </cell>
          <cell r="K555">
            <v>49</v>
          </cell>
          <cell r="L555" t="str">
            <v>OK</v>
          </cell>
          <cell r="M555" t="str">
            <v>草津市</v>
          </cell>
        </row>
        <row r="556">
          <cell r="A556" t="str">
            <v>W05</v>
          </cell>
          <cell r="B556" t="str">
            <v>河室</v>
          </cell>
          <cell r="C556" t="str">
            <v>千春</v>
          </cell>
          <cell r="D556" t="str">
            <v>TCワンダー</v>
          </cell>
          <cell r="F556" t="str">
            <v>W05</v>
          </cell>
          <cell r="G556" t="str">
            <v>河室千春</v>
          </cell>
          <cell r="H556" t="str">
            <v>TCワンダー</v>
          </cell>
          <cell r="I556" t="str">
            <v>女</v>
          </cell>
          <cell r="J556">
            <v>1979</v>
          </cell>
          <cell r="K556">
            <v>37</v>
          </cell>
          <cell r="L556" t="str">
            <v>OK</v>
          </cell>
          <cell r="M556" t="str">
            <v>甲賀市</v>
          </cell>
        </row>
        <row r="557">
          <cell r="A557" t="str">
            <v>W06</v>
          </cell>
          <cell r="B557" t="str">
            <v>梅景</v>
          </cell>
          <cell r="C557" t="str">
            <v>佐緒里</v>
          </cell>
          <cell r="D557" t="str">
            <v>TCワンダー</v>
          </cell>
          <cell r="F557" t="str">
            <v>W06</v>
          </cell>
          <cell r="G557" t="str">
            <v>梅景佐緒里</v>
          </cell>
          <cell r="H557" t="str">
            <v>TCワンダー</v>
          </cell>
          <cell r="I557" t="str">
            <v>女</v>
          </cell>
          <cell r="J557">
            <v>1981</v>
          </cell>
          <cell r="K557">
            <v>35</v>
          </cell>
          <cell r="L557" t="str">
            <v>OK</v>
          </cell>
          <cell r="M557" t="str">
            <v>守山市</v>
          </cell>
        </row>
        <row r="558">
          <cell r="A558" t="str">
            <v>W07</v>
          </cell>
          <cell r="B558" t="str">
            <v>岸本</v>
          </cell>
          <cell r="C558" t="str">
            <v>麗奈</v>
          </cell>
          <cell r="D558" t="str">
            <v>TCワンダー</v>
          </cell>
          <cell r="E558" t="str">
            <v>Ｊｒ</v>
          </cell>
          <cell r="F558" t="str">
            <v>W07</v>
          </cell>
          <cell r="G558" t="str">
            <v>岸本麗奈</v>
          </cell>
          <cell r="H558" t="str">
            <v>TCワンダー</v>
          </cell>
          <cell r="I558" t="str">
            <v>女</v>
          </cell>
          <cell r="J558">
            <v>1999</v>
          </cell>
          <cell r="K558">
            <v>17</v>
          </cell>
          <cell r="L558" t="str">
            <v>OK</v>
          </cell>
          <cell r="M558" t="str">
            <v>草津市</v>
          </cell>
        </row>
        <row r="559">
          <cell r="A559" t="str">
            <v>W08</v>
          </cell>
          <cell r="B559" t="str">
            <v>鈴木</v>
          </cell>
          <cell r="C559" t="str">
            <v>仁美</v>
          </cell>
          <cell r="D559" t="str">
            <v>TCワンダー</v>
          </cell>
          <cell r="E559" t="str">
            <v>Ｊｒ</v>
          </cell>
          <cell r="F559" t="str">
            <v>W08</v>
          </cell>
          <cell r="G559" t="str">
            <v>鈴木仁美</v>
          </cell>
          <cell r="H559" t="str">
            <v>TCワンダー</v>
          </cell>
          <cell r="I559" t="str">
            <v>女</v>
          </cell>
          <cell r="J559">
            <v>2003</v>
          </cell>
          <cell r="K559">
            <v>13</v>
          </cell>
          <cell r="L559" t="str">
            <v>OK</v>
          </cell>
          <cell r="M559" t="str">
            <v>草津市</v>
          </cell>
        </row>
        <row r="560">
          <cell r="A560" t="str">
            <v>W09</v>
          </cell>
          <cell r="B560" t="str">
            <v>堤</v>
          </cell>
          <cell r="C560" t="str">
            <v>里奈</v>
          </cell>
          <cell r="D560" t="str">
            <v>TCワンダー</v>
          </cell>
          <cell r="E560" t="str">
            <v>Ｊｒ</v>
          </cell>
          <cell r="F560" t="str">
            <v>W09</v>
          </cell>
          <cell r="G560" t="str">
            <v>堤里奈</v>
          </cell>
          <cell r="H560" t="str">
            <v>TCワンダー</v>
          </cell>
          <cell r="I560" t="str">
            <v>女</v>
          </cell>
          <cell r="J560">
            <v>1999</v>
          </cell>
          <cell r="K560">
            <v>17</v>
          </cell>
          <cell r="L560" t="str">
            <v>OK</v>
          </cell>
          <cell r="M560" t="str">
            <v>彦根市</v>
          </cell>
        </row>
        <row r="561">
          <cell r="A561" t="str">
            <v>W10</v>
          </cell>
          <cell r="B561" t="str">
            <v>小島</v>
          </cell>
          <cell r="C561" t="str">
            <v>千明</v>
          </cell>
          <cell r="D561" t="str">
            <v>TCワンダー</v>
          </cell>
          <cell r="E561" t="str">
            <v>Ｊｒ</v>
          </cell>
          <cell r="F561" t="str">
            <v>W10</v>
          </cell>
          <cell r="G561" t="str">
            <v>小島千明</v>
          </cell>
          <cell r="H561" t="str">
            <v>TCワンダー</v>
          </cell>
          <cell r="I561" t="str">
            <v>女</v>
          </cell>
          <cell r="J561">
            <v>1999</v>
          </cell>
          <cell r="K561">
            <v>17</v>
          </cell>
          <cell r="L561" t="str">
            <v>OK</v>
          </cell>
          <cell r="M561" t="str">
            <v>大津市</v>
          </cell>
        </row>
        <row r="564">
          <cell r="B564" t="str">
            <v>X</v>
          </cell>
        </row>
        <row r="567">
          <cell r="B567" t="str">
            <v>Z</v>
          </cell>
        </row>
        <row r="581">
          <cell r="A581" t="str">
            <v>登録メンバー</v>
          </cell>
          <cell r="C581" t="e">
            <v>#REF!</v>
          </cell>
          <cell r="G581">
            <v>73</v>
          </cell>
        </row>
        <row r="584">
          <cell r="G584" t="str">
            <v>東近江市　市民率</v>
          </cell>
        </row>
        <row r="586">
          <cell r="G586"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teniss.web.infoseek.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aru_yoshida_88@leto.eonet.ne.jp"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L50"/>
  <sheetViews>
    <sheetView zoomScalePageLayoutView="0" workbookViewId="0" topLeftCell="A1">
      <selection activeCell="H50" sqref="H50"/>
    </sheetView>
  </sheetViews>
  <sheetFormatPr defaultColWidth="9.00390625" defaultRowHeight="13.5"/>
  <cols>
    <col min="1" max="1" width="4.00390625" style="0" customWidth="1"/>
  </cols>
  <sheetData>
    <row r="1" spans="1:12" s="41" customFormat="1" ht="16.5">
      <c r="A1" s="38"/>
      <c r="B1" s="42"/>
      <c r="C1" s="43"/>
      <c r="D1" s="43"/>
      <c r="E1" s="43"/>
      <c r="F1" s="43"/>
      <c r="G1" s="43"/>
      <c r="H1" s="43"/>
      <c r="I1" s="43"/>
      <c r="J1" s="43"/>
      <c r="K1" s="44"/>
      <c r="L1" s="40"/>
    </row>
    <row r="2" spans="1:12" s="41" customFormat="1" ht="22.5">
      <c r="A2" s="38"/>
      <c r="B2" s="311" t="s">
        <v>539</v>
      </c>
      <c r="C2" s="312"/>
      <c r="D2" s="312"/>
      <c r="E2" s="312"/>
      <c r="F2" s="312"/>
      <c r="G2" s="312"/>
      <c r="H2" s="312"/>
      <c r="I2" s="312"/>
      <c r="J2" s="312"/>
      <c r="K2" s="313"/>
      <c r="L2" s="40"/>
    </row>
    <row r="3" spans="1:12" s="41" customFormat="1" ht="29.25">
      <c r="A3" s="38"/>
      <c r="B3" s="314" t="s">
        <v>1608</v>
      </c>
      <c r="C3" s="315"/>
      <c r="D3" s="315"/>
      <c r="E3" s="315"/>
      <c r="F3" s="315"/>
      <c r="G3" s="315"/>
      <c r="H3" s="315"/>
      <c r="I3" s="315"/>
      <c r="J3" s="315"/>
      <c r="K3" s="316"/>
      <c r="L3" s="40"/>
    </row>
    <row r="4" spans="1:12" s="41" customFormat="1" ht="23.25" thickBot="1">
      <c r="A4" s="38"/>
      <c r="B4" s="45"/>
      <c r="C4" s="46"/>
      <c r="D4" s="46"/>
      <c r="E4" s="46"/>
      <c r="F4" s="46"/>
      <c r="G4" s="46"/>
      <c r="H4" s="47"/>
      <c r="I4" s="46"/>
      <c r="J4" s="46"/>
      <c r="K4" s="48"/>
      <c r="L4" s="40"/>
    </row>
    <row r="5" spans="1:12" s="41" customFormat="1" ht="9" customHeight="1">
      <c r="A5" s="38"/>
      <c r="B5" s="38"/>
      <c r="C5" s="38"/>
      <c r="D5" s="38"/>
      <c r="E5" s="38"/>
      <c r="F5" s="38"/>
      <c r="G5" s="38"/>
      <c r="H5" s="38"/>
      <c r="I5" s="38"/>
      <c r="J5" s="38"/>
      <c r="K5" s="38"/>
      <c r="L5" s="40"/>
    </row>
    <row r="6" spans="1:12" s="41" customFormat="1" ht="17.25">
      <c r="A6" s="38"/>
      <c r="B6" s="39" t="s">
        <v>1609</v>
      </c>
      <c r="C6" s="39"/>
      <c r="D6" s="39"/>
      <c r="E6" s="39"/>
      <c r="F6" s="39"/>
      <c r="G6" s="39"/>
      <c r="H6" s="39"/>
      <c r="I6" s="38"/>
      <c r="J6" s="38"/>
      <c r="K6" s="38"/>
      <c r="L6" s="40"/>
    </row>
    <row r="7" spans="1:12" s="41" customFormat="1" ht="17.25">
      <c r="A7" s="38"/>
      <c r="B7" s="39"/>
      <c r="C7" s="39"/>
      <c r="D7" s="49" t="s">
        <v>1073</v>
      </c>
      <c r="E7" s="39"/>
      <c r="F7" s="39"/>
      <c r="G7" s="38"/>
      <c r="H7" s="38"/>
      <c r="I7" s="38"/>
      <c r="J7" s="38"/>
      <c r="K7" s="38"/>
      <c r="L7" s="40"/>
    </row>
    <row r="8" spans="1:12" s="41" customFormat="1" ht="9" customHeight="1">
      <c r="A8" s="38"/>
      <c r="B8" s="39"/>
      <c r="C8" s="39"/>
      <c r="D8" s="49"/>
      <c r="E8" s="39"/>
      <c r="F8" s="39"/>
      <c r="G8" s="38"/>
      <c r="H8" s="38"/>
      <c r="I8" s="38"/>
      <c r="J8" s="38"/>
      <c r="K8" s="38"/>
      <c r="L8" s="40"/>
    </row>
    <row r="9" spans="1:12" s="41" customFormat="1" ht="17.25">
      <c r="A9" s="38"/>
      <c r="B9" s="39" t="s">
        <v>1071</v>
      </c>
      <c r="C9" s="39"/>
      <c r="D9" s="39"/>
      <c r="E9" s="39"/>
      <c r="F9" s="39"/>
      <c r="G9" s="38"/>
      <c r="H9" s="38"/>
      <c r="I9" s="38"/>
      <c r="J9" s="38"/>
      <c r="K9" s="38"/>
      <c r="L9" s="40"/>
    </row>
    <row r="10" spans="1:12" s="41" customFormat="1" ht="9.75" customHeight="1">
      <c r="A10" s="38"/>
      <c r="B10" s="39"/>
      <c r="C10" s="39"/>
      <c r="D10" s="39"/>
      <c r="E10" s="39"/>
      <c r="F10" s="39"/>
      <c r="G10" s="38"/>
      <c r="H10" s="38"/>
      <c r="I10" s="38"/>
      <c r="J10" s="38"/>
      <c r="K10" s="38"/>
      <c r="L10" s="40"/>
    </row>
    <row r="11" spans="1:12" s="41" customFormat="1" ht="17.25">
      <c r="A11" s="38"/>
      <c r="B11" s="39" t="s">
        <v>1224</v>
      </c>
      <c r="C11" s="39"/>
      <c r="D11" s="39"/>
      <c r="E11" s="39"/>
      <c r="F11" s="39"/>
      <c r="G11" s="39"/>
      <c r="H11" s="39"/>
      <c r="I11" s="39"/>
      <c r="J11" s="39"/>
      <c r="K11" s="39"/>
      <c r="L11" s="40"/>
    </row>
    <row r="12" spans="1:12" s="41" customFormat="1" ht="17.25">
      <c r="A12" s="38"/>
      <c r="B12" s="39" t="s">
        <v>1106</v>
      </c>
      <c r="C12" s="39"/>
      <c r="D12" s="39"/>
      <c r="E12" s="39"/>
      <c r="F12" s="39"/>
      <c r="G12" s="39"/>
      <c r="H12" s="39"/>
      <c r="I12" s="39"/>
      <c r="J12" s="39"/>
      <c r="K12" s="39"/>
      <c r="L12" s="40"/>
    </row>
    <row r="13" spans="1:12" s="41" customFormat="1" ht="17.25">
      <c r="A13" s="38"/>
      <c r="B13" s="39"/>
      <c r="C13" s="39"/>
      <c r="D13" s="39"/>
      <c r="E13" s="39"/>
      <c r="F13" s="39"/>
      <c r="G13" s="39"/>
      <c r="H13" s="39"/>
      <c r="I13" s="39"/>
      <c r="J13" s="39"/>
      <c r="K13" s="39"/>
      <c r="L13" s="40"/>
    </row>
    <row r="14" spans="1:12" s="41" customFormat="1" ht="17.25">
      <c r="A14" s="38"/>
      <c r="B14" s="302" t="s">
        <v>1765</v>
      </c>
      <c r="C14" s="39"/>
      <c r="D14" s="39"/>
      <c r="E14" s="39"/>
      <c r="F14" s="39"/>
      <c r="G14" s="39"/>
      <c r="J14" s="39"/>
      <c r="K14" s="39"/>
      <c r="L14" s="40"/>
    </row>
    <row r="15" spans="1:12" s="41" customFormat="1" ht="17.25">
      <c r="A15" s="38"/>
      <c r="B15" s="39"/>
      <c r="C15" s="39"/>
      <c r="D15" s="95" t="s">
        <v>1766</v>
      </c>
      <c r="E15" s="39"/>
      <c r="F15" s="39"/>
      <c r="G15" s="39"/>
      <c r="I15" s="320"/>
      <c r="J15" s="320"/>
      <c r="K15" s="320"/>
      <c r="L15" s="40"/>
    </row>
    <row r="16" spans="1:12" s="41" customFormat="1" ht="17.25">
      <c r="A16" s="38"/>
      <c r="B16" s="317" t="s">
        <v>1107</v>
      </c>
      <c r="C16" s="317"/>
      <c r="D16" s="317"/>
      <c r="E16" s="317"/>
      <c r="F16" s="317"/>
      <c r="G16" s="317"/>
      <c r="H16" s="317"/>
      <c r="I16" s="317"/>
      <c r="J16" s="317"/>
      <c r="K16" s="317"/>
      <c r="L16" s="40"/>
    </row>
    <row r="17" spans="1:12" s="41" customFormat="1" ht="27.75" customHeight="1">
      <c r="A17" s="38"/>
      <c r="B17" s="321" t="s">
        <v>1767</v>
      </c>
      <c r="C17" s="321"/>
      <c r="D17" s="321"/>
      <c r="E17" s="321"/>
      <c r="F17" s="321"/>
      <c r="G17" s="321"/>
      <c r="H17" s="321"/>
      <c r="I17" s="321"/>
      <c r="J17" s="321"/>
      <c r="K17" s="321"/>
      <c r="L17" s="321"/>
    </row>
    <row r="18" spans="1:12" s="41" customFormat="1" ht="17.25">
      <c r="A18" s="38"/>
      <c r="B18" s="39" t="s">
        <v>1072</v>
      </c>
      <c r="C18" s="39"/>
      <c r="D18" s="39"/>
      <c r="E18" s="39"/>
      <c r="F18" s="39"/>
      <c r="G18" s="39"/>
      <c r="H18" s="38"/>
      <c r="I18" s="38"/>
      <c r="J18" s="38"/>
      <c r="K18" s="38"/>
      <c r="L18" s="40"/>
    </row>
    <row r="19" spans="1:12" s="41" customFormat="1" ht="12" customHeight="1">
      <c r="A19" s="38"/>
      <c r="B19" s="39"/>
      <c r="C19" s="39"/>
      <c r="D19" s="39"/>
      <c r="E19" s="39"/>
      <c r="F19" s="39"/>
      <c r="G19" s="39"/>
      <c r="H19" s="38"/>
      <c r="I19" s="38"/>
      <c r="J19" s="38"/>
      <c r="K19" s="38"/>
      <c r="L19" s="40"/>
    </row>
    <row r="20" s="36" customFormat="1" ht="21" customHeight="1">
      <c r="B20" s="36" t="s">
        <v>1074</v>
      </c>
    </row>
    <row r="21" spans="2:3" s="36" customFormat="1" ht="21" customHeight="1">
      <c r="B21" s="50" t="s">
        <v>1075</v>
      </c>
      <c r="C21" s="36" t="s">
        <v>1076</v>
      </c>
    </row>
    <row r="22" spans="2:3" s="36" customFormat="1" ht="21" customHeight="1">
      <c r="B22" s="51" t="s">
        <v>1077</v>
      </c>
      <c r="C22" s="36" t="s">
        <v>1078</v>
      </c>
    </row>
    <row r="23" spans="2:3" s="36" customFormat="1" ht="21" customHeight="1">
      <c r="B23" s="50" t="s">
        <v>1079</v>
      </c>
      <c r="C23" s="36" t="s">
        <v>1080</v>
      </c>
    </row>
    <row r="24" spans="2:3" s="36" customFormat="1" ht="21" customHeight="1">
      <c r="B24" s="51" t="s">
        <v>1081</v>
      </c>
      <c r="C24" s="36" t="s">
        <v>1082</v>
      </c>
    </row>
    <row r="25" spans="2:3" s="36" customFormat="1" ht="21" customHeight="1">
      <c r="B25" s="50" t="s">
        <v>1083</v>
      </c>
      <c r="C25" s="36" t="s">
        <v>1084</v>
      </c>
    </row>
    <row r="26" spans="2:3" s="36" customFormat="1" ht="21" customHeight="1">
      <c r="B26" s="50"/>
      <c r="C26" s="36" t="s">
        <v>1085</v>
      </c>
    </row>
    <row r="27" spans="2:3" s="36" customFormat="1" ht="21" customHeight="1">
      <c r="B27" s="51" t="s">
        <v>1086</v>
      </c>
      <c r="C27" s="36" t="s">
        <v>1087</v>
      </c>
    </row>
    <row r="28" spans="2:11" s="36" customFormat="1" ht="21" customHeight="1">
      <c r="B28" s="51" t="s">
        <v>1088</v>
      </c>
      <c r="C28" s="37" t="s">
        <v>1089</v>
      </c>
      <c r="D28" s="37"/>
      <c r="E28" s="37"/>
      <c r="F28" s="37"/>
      <c r="G28" s="37"/>
      <c r="H28" s="37"/>
      <c r="I28" s="37"/>
      <c r="J28" s="37"/>
      <c r="K28" s="37"/>
    </row>
    <row r="29" spans="2:11" s="36" customFormat="1" ht="21" customHeight="1">
      <c r="B29" s="51"/>
      <c r="C29" s="37" t="s">
        <v>1090</v>
      </c>
      <c r="D29" s="37"/>
      <c r="E29" s="37"/>
      <c r="F29" s="37"/>
      <c r="G29" s="37"/>
      <c r="H29" s="37"/>
      <c r="I29" s="37"/>
      <c r="J29" s="37"/>
      <c r="K29" s="37"/>
    </row>
    <row r="30" spans="2:11" s="36" customFormat="1" ht="21" customHeight="1">
      <c r="B30" s="51"/>
      <c r="C30" s="37" t="s">
        <v>1091</v>
      </c>
      <c r="D30" s="37"/>
      <c r="E30" s="37"/>
      <c r="F30" s="37"/>
      <c r="G30" s="37"/>
      <c r="H30" s="37"/>
      <c r="I30" s="37"/>
      <c r="J30" s="37"/>
      <c r="K30" s="37"/>
    </row>
    <row r="31" spans="2:11" s="36" customFormat="1" ht="8.25" customHeight="1">
      <c r="B31" s="51"/>
      <c r="C31" s="37"/>
      <c r="D31" s="37"/>
      <c r="E31" s="37"/>
      <c r="F31" s="37"/>
      <c r="G31" s="37"/>
      <c r="H31" s="37"/>
      <c r="I31" s="37"/>
      <c r="J31" s="37"/>
      <c r="K31" s="37"/>
    </row>
    <row r="32" spans="2:4" s="36" customFormat="1" ht="21" customHeight="1">
      <c r="B32" s="36" t="s">
        <v>1092</v>
      </c>
      <c r="D32" s="36" t="s">
        <v>1093</v>
      </c>
    </row>
    <row r="33" s="36" customFormat="1" ht="7.5" customHeight="1"/>
    <row r="34" spans="2:4" s="36" customFormat="1" ht="21" customHeight="1">
      <c r="B34" s="36" t="s">
        <v>1094</v>
      </c>
      <c r="D34" s="36" t="s">
        <v>1095</v>
      </c>
    </row>
    <row r="35" s="36" customFormat="1" ht="21" customHeight="1">
      <c r="D35" s="36" t="s">
        <v>1096</v>
      </c>
    </row>
    <row r="36" s="36" customFormat="1" ht="7.5" customHeight="1"/>
    <row r="37" spans="2:4" s="36" customFormat="1" ht="20.25" customHeight="1">
      <c r="B37" s="36" t="s">
        <v>1097</v>
      </c>
      <c r="D37" s="36" t="s">
        <v>1275</v>
      </c>
    </row>
    <row r="38" s="36" customFormat="1" ht="21" customHeight="1">
      <c r="D38" s="37" t="s">
        <v>1098</v>
      </c>
    </row>
    <row r="39" spans="4:11" s="36" customFormat="1" ht="10.5" customHeight="1">
      <c r="D39" s="319"/>
      <c r="E39" s="319"/>
      <c r="F39" s="319"/>
      <c r="G39" s="319"/>
      <c r="H39" s="319"/>
      <c r="I39" s="319"/>
      <c r="J39" s="319"/>
      <c r="K39" s="319"/>
    </row>
    <row r="40" spans="2:4" s="36" customFormat="1" ht="21" customHeight="1">
      <c r="B40" s="36" t="s">
        <v>1099</v>
      </c>
      <c r="D40" s="36" t="s">
        <v>1610</v>
      </c>
    </row>
    <row r="41" s="36" customFormat="1" ht="4.5" customHeight="1"/>
    <row r="42" spans="2:4" s="36" customFormat="1" ht="21" customHeight="1">
      <c r="B42" s="36" t="s">
        <v>1100</v>
      </c>
      <c r="D42" s="36" t="s">
        <v>1611</v>
      </c>
    </row>
    <row r="43" s="36" customFormat="1" ht="11.25" customHeight="1"/>
    <row r="44" spans="2:4" s="36" customFormat="1" ht="21" customHeight="1">
      <c r="B44" s="36" t="s">
        <v>1101</v>
      </c>
      <c r="D44" s="37" t="s">
        <v>1102</v>
      </c>
    </row>
    <row r="45" s="36" customFormat="1" ht="21" customHeight="1">
      <c r="D45" s="37" t="s">
        <v>1103</v>
      </c>
    </row>
    <row r="46" spans="4:12" s="36" customFormat="1" ht="24.75" customHeight="1">
      <c r="D46" s="318" t="s">
        <v>1612</v>
      </c>
      <c r="E46" s="318"/>
      <c r="F46" s="318"/>
      <c r="G46" s="318"/>
      <c r="H46" s="318"/>
      <c r="I46" s="318"/>
      <c r="J46" s="318"/>
      <c r="K46" s="318"/>
      <c r="L46" s="318"/>
    </row>
    <row r="47" spans="2:12" s="36" customFormat="1" ht="24.75" customHeight="1">
      <c r="B47" s="310" t="s">
        <v>1768</v>
      </c>
      <c r="C47" s="310"/>
      <c r="D47" s="310"/>
      <c r="E47" s="310"/>
      <c r="F47" s="310"/>
      <c r="G47" s="310"/>
      <c r="H47" s="310"/>
      <c r="I47" s="310"/>
      <c r="J47" s="310"/>
      <c r="K47" s="310"/>
      <c r="L47" s="310"/>
    </row>
    <row r="48" spans="2:4" s="36" customFormat="1" ht="21" customHeight="1">
      <c r="B48" s="36" t="s">
        <v>1104</v>
      </c>
      <c r="D48" s="36" t="s">
        <v>1105</v>
      </c>
    </row>
    <row r="49" s="41" customFormat="1" ht="17.25">
      <c r="D49" s="36" t="s">
        <v>1108</v>
      </c>
    </row>
    <row r="50" spans="4:6" ht="18.75" customHeight="1">
      <c r="D50" s="5" t="s">
        <v>541</v>
      </c>
      <c r="F50" s="5" t="s">
        <v>540</v>
      </c>
    </row>
  </sheetData>
  <sheetProtection/>
  <mergeCells count="8">
    <mergeCell ref="B47:L47"/>
    <mergeCell ref="B2:K2"/>
    <mergeCell ref="B3:K3"/>
    <mergeCell ref="B16:K16"/>
    <mergeCell ref="D46:L46"/>
    <mergeCell ref="D39:K39"/>
    <mergeCell ref="I15:K15"/>
    <mergeCell ref="B17:L17"/>
  </mergeCells>
  <hyperlinks>
    <hyperlink ref="B45" r:id="rId1" display="http://h-teniss.web.infoseek.co.jp/"/>
  </hyperlinks>
  <printOptions/>
  <pageMargins left="0" right="0" top="0" bottom="0" header="0.31496062992125984" footer="0.31496062992125984"/>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B1:P54"/>
  <sheetViews>
    <sheetView zoomScalePageLayoutView="0" workbookViewId="0" topLeftCell="B1">
      <selection activeCell="K11" sqref="K11"/>
    </sheetView>
  </sheetViews>
  <sheetFormatPr defaultColWidth="9.00390625" defaultRowHeight="13.5"/>
  <cols>
    <col min="1" max="1" width="4.375" style="5" hidden="1" customWidth="1"/>
    <col min="2" max="2" width="0.5" style="5" customWidth="1"/>
    <col min="3" max="3" width="6.50390625" style="5" customWidth="1"/>
    <col min="4" max="4" width="9.00390625" style="5" customWidth="1"/>
    <col min="5" max="5" width="3.375" style="5" customWidth="1"/>
    <col min="6" max="6" width="4.375" style="5" customWidth="1"/>
    <col min="7" max="7" width="4.50390625" style="5" customWidth="1"/>
    <col min="8" max="8" width="6.50390625" style="5" customWidth="1"/>
    <col min="9" max="9" width="6.625" style="5" customWidth="1"/>
    <col min="10" max="10" width="6.50390625" style="5" customWidth="1"/>
    <col min="11" max="11" width="11.00390625" style="5" customWidth="1"/>
    <col min="12" max="12" width="9.375" style="5" customWidth="1"/>
    <col min="13" max="13" width="9.00390625" style="5" customWidth="1"/>
    <col min="14" max="14" width="7.875" style="5" customWidth="1"/>
    <col min="15" max="15" width="14.875" style="5" customWidth="1"/>
    <col min="16" max="16" width="9.625" style="5" customWidth="1"/>
    <col min="17" max="17" width="14.25390625" style="5" bestFit="1" customWidth="1"/>
    <col min="18" max="16384" width="9.00390625" style="5" customWidth="1"/>
  </cols>
  <sheetData>
    <row r="1" spans="3:15" s="2" customFormat="1" ht="19.5" customHeight="1">
      <c r="C1" s="347" t="s">
        <v>294</v>
      </c>
      <c r="D1" s="347"/>
      <c r="E1" s="347"/>
      <c r="F1" s="347"/>
      <c r="G1" s="347"/>
      <c r="H1" s="347"/>
      <c r="I1" s="347"/>
      <c r="J1" s="347"/>
      <c r="K1" s="347"/>
      <c r="L1" s="347"/>
      <c r="M1" s="347"/>
      <c r="N1" s="347"/>
      <c r="O1" s="347"/>
    </row>
    <row r="2" spans="3:16" s="2" customFormat="1" ht="18" customHeight="1">
      <c r="C2" s="348" t="s">
        <v>295</v>
      </c>
      <c r="D2" s="348"/>
      <c r="E2" s="348"/>
      <c r="F2" s="348"/>
      <c r="G2" s="348"/>
      <c r="H2" s="348"/>
      <c r="I2" s="348"/>
      <c r="J2" s="348"/>
      <c r="K2" s="348"/>
      <c r="L2" s="348"/>
      <c r="M2" s="348"/>
      <c r="N2" s="348"/>
      <c r="O2" s="348"/>
      <c r="P2" s="101" t="s">
        <v>296</v>
      </c>
    </row>
    <row r="3" spans="3:16" s="2" customFormat="1" ht="18" customHeight="1">
      <c r="C3" s="349" t="s">
        <v>297</v>
      </c>
      <c r="D3" s="349"/>
      <c r="E3" s="349"/>
      <c r="F3" s="349"/>
      <c r="G3" s="349"/>
      <c r="H3" s="349"/>
      <c r="I3" s="349"/>
      <c r="J3" s="349"/>
      <c r="K3" s="349"/>
      <c r="L3" s="349"/>
      <c r="M3" s="349"/>
      <c r="N3" s="349"/>
      <c r="O3" s="349"/>
      <c r="P3" s="101"/>
    </row>
    <row r="4" spans="3:16" s="2" customFormat="1" ht="18" customHeight="1" thickBot="1">
      <c r="C4" s="350" t="s">
        <v>1769</v>
      </c>
      <c r="D4" s="350"/>
      <c r="E4" s="350"/>
      <c r="F4" s="350"/>
      <c r="G4" s="350"/>
      <c r="H4" s="350"/>
      <c r="I4" s="350"/>
      <c r="J4" s="350"/>
      <c r="K4" s="350"/>
      <c r="L4" s="350"/>
      <c r="M4" s="350"/>
      <c r="N4" s="350"/>
      <c r="O4" s="350"/>
      <c r="P4" s="101"/>
    </row>
    <row r="5" spans="3:16" s="3" customFormat="1" ht="18" customHeight="1">
      <c r="C5" s="338" t="s">
        <v>1225</v>
      </c>
      <c r="D5" s="339"/>
      <c r="E5" s="339"/>
      <c r="F5" s="339"/>
      <c r="G5" s="339"/>
      <c r="H5" s="339"/>
      <c r="I5" s="339"/>
      <c r="J5" s="339"/>
      <c r="K5" s="339"/>
      <c r="L5" s="342" t="s">
        <v>1226</v>
      </c>
      <c r="M5" s="342">
        <f>IF(C10="一般","一般",IF(C10="一般Jr","一般Jr",IF(C10="","",VLOOKUP(C10,'[1]登録ナンバー'!$A$4:$H$600,8))))</f>
      </c>
      <c r="N5" s="342">
        <f>IF(F5="一般","一般",IF(F5="一般Jr","一般Jr",IF(F5="","",VLOOKUP(F5,'[1]登録ナンバー'!$A$4:$H$600,4))))</f>
      </c>
      <c r="O5" s="351">
        <f>IF(G5="一般","一般",IF(G5="一般Jr","一般Jr",IF(G5="","",VLOOKUP(G5,'[1]登録ナンバー'!$A$4:$H$600,4))))</f>
      </c>
      <c r="P5" s="63" t="s">
        <v>298</v>
      </c>
    </row>
    <row r="6" spans="3:16" s="3" customFormat="1" ht="9" customHeight="1">
      <c r="C6" s="340"/>
      <c r="D6" s="341"/>
      <c r="E6" s="341"/>
      <c r="F6" s="341"/>
      <c r="G6" s="341"/>
      <c r="H6" s="341"/>
      <c r="I6" s="341"/>
      <c r="J6" s="341"/>
      <c r="K6" s="341"/>
      <c r="L6" s="343"/>
      <c r="M6" s="343">
        <f>IF(E6="一般","一般",IF(E6="一般Jr","一般Jr",IF(E6="","",VLOOKUP(E6,'[1]登録ナンバー'!$A$4:$H$600,4))))</f>
      </c>
      <c r="N6" s="343">
        <f>IF(F6="一般","一般",IF(F6="一般Jr","一般Jr",IF(F6="","",VLOOKUP(F6,'[1]登録ナンバー'!$A$4:$H$600,4))))</f>
      </c>
      <c r="O6" s="352">
        <f>IF(G6="一般","一般",IF(G6="一般Jr","一般Jr",IF(G6="","",VLOOKUP(G6,'[1]登録ナンバー'!$A$4:$H$600,4))))</f>
      </c>
      <c r="P6" s="329">
        <f>P19+P29+P37+P45+P53</f>
        <v>0</v>
      </c>
    </row>
    <row r="7" spans="3:16" s="3" customFormat="1" ht="14.25" customHeight="1">
      <c r="C7" s="330" t="s">
        <v>299</v>
      </c>
      <c r="D7" s="308"/>
      <c r="E7" s="308"/>
      <c r="F7" s="307" t="s">
        <v>300</v>
      </c>
      <c r="G7" s="307"/>
      <c r="H7" s="307"/>
      <c r="I7" s="304" t="s">
        <v>301</v>
      </c>
      <c r="J7" s="331"/>
      <c r="K7" s="332"/>
      <c r="L7" s="327" t="s">
        <v>302</v>
      </c>
      <c r="M7" s="327"/>
      <c r="N7" s="327"/>
      <c r="O7" s="328"/>
      <c r="P7" s="329"/>
    </row>
    <row r="8" spans="3:16" s="3" customFormat="1" ht="14.25" customHeight="1">
      <c r="C8" s="309"/>
      <c r="D8" s="306"/>
      <c r="E8" s="306"/>
      <c r="F8" s="305"/>
      <c r="G8" s="305"/>
      <c r="H8" s="305"/>
      <c r="I8" s="333"/>
      <c r="J8" s="334"/>
      <c r="K8" s="335"/>
      <c r="L8" s="336" t="s">
        <v>1227</v>
      </c>
      <c r="M8" s="336"/>
      <c r="N8" s="336"/>
      <c r="O8" s="337"/>
      <c r="P8" s="329"/>
    </row>
    <row r="9" spans="2:16" s="1" customFormat="1" ht="18.75">
      <c r="B9" s="135"/>
      <c r="C9" s="102" t="s">
        <v>876</v>
      </c>
      <c r="D9" s="322" t="s">
        <v>877</v>
      </c>
      <c r="E9" s="323"/>
      <c r="F9" s="59" t="s">
        <v>303</v>
      </c>
      <c r="G9" s="59" t="s">
        <v>304</v>
      </c>
      <c r="H9" s="53" t="s">
        <v>305</v>
      </c>
      <c r="I9" s="103" t="s">
        <v>306</v>
      </c>
      <c r="J9" s="103" t="s">
        <v>307</v>
      </c>
      <c r="K9" s="104" t="s">
        <v>878</v>
      </c>
      <c r="L9" s="105" t="s">
        <v>879</v>
      </c>
      <c r="M9" s="106" t="s">
        <v>880</v>
      </c>
      <c r="N9" s="107" t="s">
        <v>881</v>
      </c>
      <c r="O9" s="108" t="s">
        <v>882</v>
      </c>
      <c r="P9" s="63"/>
    </row>
    <row r="10" spans="2:16" s="4" customFormat="1" ht="17.25" customHeight="1">
      <c r="B10" s="324">
        <v>1</v>
      </c>
      <c r="C10" s="56"/>
      <c r="D10" s="325">
        <f>IF(C10="","",VLOOKUP(C10,'[2]登録ナンバー'!$A$4:$M$600,7,FALSE))</f>
      </c>
      <c r="E10" s="326"/>
      <c r="F10" s="65">
        <f>IF(C10="","",VLOOKUP(C10,'[2]登録ナンバー'!$A$4:$M$600,9,FALSE))</f>
      </c>
      <c r="G10" s="57">
        <f>IF(C10="","",VLOOKUP(C10,'[2]登録ナンバー'!$A$4:$M$600,11,FALSE))</f>
      </c>
      <c r="H10" s="109">
        <f aca="true" t="shared" si="0" ref="H10:H18">IF(F10="男","0",IF(F10="女","20",IF(F10="","")))</f>
      </c>
      <c r="I10" s="110" t="s">
        <v>308</v>
      </c>
      <c r="J10" s="136"/>
      <c r="K10" s="148">
        <f>IF(C10="一般","一般",IF(C10="一般Jr","一般Jr",IF(C10="","",VLOOKUP(C10,'[2]登録ナンバー'!$A$4:$H$600,4,FALSE))))</f>
      </c>
      <c r="L10" s="60" t="str">
        <f>IF(K10="一般","0",IF(K10="一般Jr","0",IF(K10="","0","1000")))</f>
        <v>0</v>
      </c>
      <c r="M10" s="61" t="str">
        <f>IF(C10="一般","1500","0")</f>
        <v>0</v>
      </c>
      <c r="N10" s="62" t="str">
        <f>IF(OR(C10="Jr",C10="一般Jr"),"500","0")</f>
        <v>0</v>
      </c>
      <c r="O10" s="55">
        <f aca="true" t="shared" si="1" ref="O10:O19">L10+M10+N10</f>
        <v>0</v>
      </c>
      <c r="P10" s="63"/>
    </row>
    <row r="11" spans="2:16" s="4" customFormat="1" ht="17.25" customHeight="1">
      <c r="B11" s="324"/>
      <c r="C11" s="58"/>
      <c r="D11" s="355">
        <f>IF(C11="","",VLOOKUP(C11,'[2]登録ナンバー'!$A$4:$M$600,7,FALSE))</f>
      </c>
      <c r="E11" s="356"/>
      <c r="F11" s="265">
        <f>IF(C11="","",VLOOKUP(C11,'[2]登録ナンバー'!$A$4:$M$600,9,FALSE))</f>
      </c>
      <c r="G11" s="64">
        <f>IF(C11="","",VLOOKUP(C11,'[2]登録ナンバー'!$A$4:$M$600,11,FALSE))</f>
      </c>
      <c r="H11" s="111">
        <f t="shared" si="0"/>
      </c>
      <c r="I11" s="112">
        <f>IF(C11="","",(G10+G11+H10+H11))</f>
      </c>
      <c r="J11" s="94">
        <f>IF(C11="","",IF(I11&gt;=H7,"可","不可"))</f>
      </c>
      <c r="K11" s="266">
        <f>IF(C11="一般","一般",IF(C11="一般Jr","一般Jr",IF(C11="","",VLOOKUP(C11,'[2]登録ナンバー'!$A$4:$H$600,4,FALSE))))</f>
      </c>
      <c r="L11" s="137" t="str">
        <f aca="true" t="shared" si="2" ref="L11:L19">IF(K11="一般","0",IF(K11="一般Jr","0",IF(K11="","0","1000")))</f>
        <v>0</v>
      </c>
      <c r="M11" s="138" t="str">
        <f aca="true" t="shared" si="3" ref="M11:M17">IF(C11="一般","1500","0")</f>
        <v>0</v>
      </c>
      <c r="N11" s="139" t="str">
        <f aca="true" t="shared" si="4" ref="N11:N19">IF(OR(C11="Jr",C11="一般Jr"),"500","0")</f>
        <v>0</v>
      </c>
      <c r="O11" s="54">
        <f t="shared" si="1"/>
        <v>0</v>
      </c>
      <c r="P11" s="63"/>
    </row>
    <row r="12" spans="2:16" s="4" customFormat="1" ht="17.25" customHeight="1">
      <c r="B12" s="204"/>
      <c r="C12" s="56"/>
      <c r="D12" s="325">
        <f>IF(C12="","",VLOOKUP(C12,'[2]登録ナンバー'!$A$4:$M$600,7,FALSE))</f>
      </c>
      <c r="E12" s="326"/>
      <c r="F12" s="65">
        <f>IF(C12="","",VLOOKUP(C12,'[2]登録ナンバー'!$A$4:$M$600,9,FALSE))</f>
      </c>
      <c r="G12" s="57">
        <f>IF(C12="","",VLOOKUP(C12,'[2]登録ナンバー'!$A$4:$M$600,11,FALSE))</f>
      </c>
      <c r="H12" s="109">
        <f t="shared" si="0"/>
      </c>
      <c r="I12" s="136" t="s">
        <v>308</v>
      </c>
      <c r="J12" s="136"/>
      <c r="K12" s="267">
        <f>IF(C12="一般","一般",IF(C12="一般Jr","一般Jr",IF(C12="","",VLOOKUP(C12,'[2]登録ナンバー'!$A$4:$H$600,4,FALSE))))</f>
      </c>
      <c r="L12" s="140" t="str">
        <f t="shared" si="2"/>
        <v>0</v>
      </c>
      <c r="M12" s="268" t="str">
        <f t="shared" si="3"/>
        <v>0</v>
      </c>
      <c r="N12" s="269" t="str">
        <f t="shared" si="4"/>
        <v>0</v>
      </c>
      <c r="O12" s="55">
        <f t="shared" si="1"/>
        <v>0</v>
      </c>
      <c r="P12" s="63"/>
    </row>
    <row r="13" spans="2:16" s="4" customFormat="1" ht="17.25" customHeight="1">
      <c r="B13" s="204"/>
      <c r="C13" s="270"/>
      <c r="D13" s="357">
        <f>IF(C13="","",VLOOKUP(C13,'[2]登録ナンバー'!$A$4:$M$600,7,FALSE))</f>
      </c>
      <c r="E13" s="358"/>
      <c r="F13" s="265">
        <f>IF(C13="","",VLOOKUP(C13,'[2]登録ナンバー'!$A$4:$M$600,9,FALSE))</f>
      </c>
      <c r="G13" s="271">
        <f>IF(C13="","",VLOOKUP(C13,'[2]登録ナンバー'!$A$4:$M$600,11,FALSE))</f>
      </c>
      <c r="H13" s="111">
        <f t="shared" si="0"/>
      </c>
      <c r="I13" s="272">
        <f>IF(C13="","",(G12+G13+H12+H13))</f>
      </c>
      <c r="J13" s="94">
        <f>IF(C13="","",IF(I13&gt;=$H$7,"可","不可"))</f>
      </c>
      <c r="K13" s="273">
        <f>IF(C13="一般","一般",IF(C13="一般Jr","一般Jr",IF(C13="","",VLOOKUP(C13,'[2]登録ナンバー'!$A$4:$H$600,4,FALSE))))</f>
      </c>
      <c r="L13" s="120" t="str">
        <f t="shared" si="2"/>
        <v>0</v>
      </c>
      <c r="M13" s="274" t="str">
        <f t="shared" si="3"/>
        <v>0</v>
      </c>
      <c r="N13" s="275" t="str">
        <f t="shared" si="4"/>
        <v>0</v>
      </c>
      <c r="O13" s="54">
        <f t="shared" si="1"/>
        <v>0</v>
      </c>
      <c r="P13" s="63"/>
    </row>
    <row r="14" spans="2:16" s="4" customFormat="1" ht="17.25" customHeight="1">
      <c r="B14" s="204"/>
      <c r="C14" s="56"/>
      <c r="D14" s="325">
        <f>IF(C14="","",VLOOKUP(C14,'[2]登録ナンバー'!$A$4:$M$600,7,FALSE))</f>
      </c>
      <c r="E14" s="326"/>
      <c r="F14" s="276">
        <f>IF(C14="","",VLOOKUP(C14,'[2]登録ナンバー'!$A$4:$M$600,9,FALSE))</f>
      </c>
      <c r="G14" s="277">
        <f>IF(C14="","",VLOOKUP(C14,'[2]登録ナンバー'!$A$4:$M$600,11,FALSE))</f>
      </c>
      <c r="H14" s="205">
        <f t="shared" si="0"/>
      </c>
      <c r="I14" s="278" t="s">
        <v>308</v>
      </c>
      <c r="J14" s="278"/>
      <c r="K14" s="267">
        <f>IF(C14="一般","一般",IF(C14="一般Jr","一般Jr",IF(C14="","",VLOOKUP(C14,'[2]登録ナンバー'!$A$4:$H$600,4,FALSE))))</f>
      </c>
      <c r="L14" s="137" t="str">
        <f t="shared" si="2"/>
        <v>0</v>
      </c>
      <c r="M14" s="138" t="str">
        <f t="shared" si="3"/>
        <v>0</v>
      </c>
      <c r="N14" s="139" t="str">
        <f t="shared" si="4"/>
        <v>0</v>
      </c>
      <c r="O14" s="55">
        <f>L14+M14+N14</f>
        <v>0</v>
      </c>
      <c r="P14" s="63"/>
    </row>
    <row r="15" spans="2:16" s="4" customFormat="1" ht="17.25" customHeight="1">
      <c r="B15" s="204"/>
      <c r="C15" s="58"/>
      <c r="D15" s="355">
        <f>IF(C15="","",VLOOKUP(C15,'[2]登録ナンバー'!$A$4:$M$600,7,FALSE))</f>
      </c>
      <c r="E15" s="356"/>
      <c r="F15" s="279">
        <f>IF(C15="","",VLOOKUP(C15,'[2]登録ナンバー'!$A$4:$M$600,9,FALSE))</f>
      </c>
      <c r="G15" s="64">
        <f>IF(C15="","",VLOOKUP(C15,'[2]登録ナンバー'!$A$4:$M$600,11,FALSE))</f>
      </c>
      <c r="H15" s="141">
        <f t="shared" si="0"/>
      </c>
      <c r="I15" s="112">
        <f>IF(C15="","",(G14+G15+H14+H15))</f>
      </c>
      <c r="J15" s="142">
        <f>IF(C15="","",IF(I15&gt;=$H$7,"可","不可"))</f>
      </c>
      <c r="K15" s="273">
        <f>IF(C15="一般","一般",IF(C15="一般Jr","一般Jr",IF(C15="","",VLOOKUP(C15,'[2]登録ナンバー'!$A$4:$H$600,4,FALSE))))</f>
      </c>
      <c r="L15" s="137" t="str">
        <f t="shared" si="2"/>
        <v>0</v>
      </c>
      <c r="M15" s="138" t="str">
        <f t="shared" si="3"/>
        <v>0</v>
      </c>
      <c r="N15" s="139" t="str">
        <f t="shared" si="4"/>
        <v>0</v>
      </c>
      <c r="O15" s="54">
        <f>L15+M15+N15</f>
        <v>0</v>
      </c>
      <c r="P15" s="63"/>
    </row>
    <row r="16" spans="2:16" s="4" customFormat="1" ht="17.25" customHeight="1">
      <c r="B16" s="324">
        <v>2</v>
      </c>
      <c r="C16" s="56"/>
      <c r="D16" s="325">
        <f>IF(C16="","",VLOOKUP(C16,'[2]登録ナンバー'!$A$4:$M$600,7,FALSE))</f>
      </c>
      <c r="E16" s="326"/>
      <c r="F16" s="276">
        <f>IF(C16="","",VLOOKUP(C16,'[2]登録ナンバー'!$A$4:$M$600,9,FALSE))</f>
      </c>
      <c r="G16" s="277">
        <f>IF(C16="","",VLOOKUP(C16,'[2]登録ナンバー'!$A$4:$M$600,11,FALSE))</f>
      </c>
      <c r="H16" s="96">
        <f t="shared" si="0"/>
      </c>
      <c r="I16" s="110" t="s">
        <v>308</v>
      </c>
      <c r="J16" s="110"/>
      <c r="K16" s="148">
        <f>IF(C16="一般","一般",IF(C16="一般Jr","一般Jr",IF(C16="","",VLOOKUP(C16,'[2]登録ナンバー'!$A$4:$H$600,4,FALSE))))</f>
      </c>
      <c r="L16" s="60" t="str">
        <f>IF(K16="一般","0",IF(K16="一般Jr","0",IF(K16="","0","1000")))</f>
        <v>0</v>
      </c>
      <c r="M16" s="61" t="str">
        <f t="shared" si="3"/>
        <v>0</v>
      </c>
      <c r="N16" s="62" t="str">
        <f t="shared" si="4"/>
        <v>0</v>
      </c>
      <c r="O16" s="55">
        <f t="shared" si="1"/>
        <v>0</v>
      </c>
      <c r="P16" s="63"/>
    </row>
    <row r="17" spans="2:16" s="4" customFormat="1" ht="17.25" customHeight="1">
      <c r="B17" s="324"/>
      <c r="C17" s="58"/>
      <c r="D17" s="355">
        <f>IF(C17="","",VLOOKUP(C17,'[2]登録ナンバー'!$A$4:$M$600,7,FALSE))</f>
      </c>
      <c r="E17" s="356"/>
      <c r="F17" s="279">
        <f>IF(C17="","",VLOOKUP(C17,'[2]登録ナンバー'!$A$4:$M$600,9,FALSE))</f>
      </c>
      <c r="G17" s="64">
        <f>IF(C17="","",VLOOKUP(C17,'[2]登録ナンバー'!$A$4:$M$600,11,FALSE))</f>
      </c>
      <c r="H17" s="141">
        <f t="shared" si="0"/>
      </c>
      <c r="I17" s="112">
        <f>IF(C17="","",(G16+G17+H16+H17))</f>
      </c>
      <c r="J17" s="142">
        <f>IF(C17="","",IF(I17&gt;=$H$7,"可","不可"))</f>
      </c>
      <c r="K17" s="266">
        <f>IF(C17="一般","一般",IF(C17="一般Jr","一般Jr",IF(C17="","",VLOOKUP(C17,'[2]登録ナンバー'!$A$4:$H$600,4,FALSE))))</f>
      </c>
      <c r="L17" s="137" t="str">
        <f t="shared" si="2"/>
        <v>0</v>
      </c>
      <c r="M17" s="138" t="str">
        <f t="shared" si="3"/>
        <v>0</v>
      </c>
      <c r="N17" s="139" t="str">
        <f t="shared" si="4"/>
        <v>0</v>
      </c>
      <c r="O17" s="54">
        <f t="shared" si="1"/>
        <v>0</v>
      </c>
      <c r="P17" s="63"/>
    </row>
    <row r="18" spans="2:16" s="4" customFormat="1" ht="17.25" customHeight="1">
      <c r="B18" s="324">
        <v>3</v>
      </c>
      <c r="C18" s="56"/>
      <c r="D18" s="325">
        <f>IF(C18="","",VLOOKUP(C18,'[2]登録ナンバー'!$A$4:$M$600,7,FALSE))</f>
      </c>
      <c r="E18" s="326"/>
      <c r="F18" s="276">
        <f>IF(C18="","",VLOOKUP(C18,'[2]登録ナンバー'!$A$4:$M$600,9,FALSE))</f>
      </c>
      <c r="G18" s="277">
        <f>IF(C18="","",VLOOKUP(C18,'[2]登録ナンバー'!$A$4:$M$600,11,FALSE))</f>
      </c>
      <c r="H18" s="96">
        <f t="shared" si="0"/>
      </c>
      <c r="I18" s="110" t="s">
        <v>308</v>
      </c>
      <c r="J18" s="110"/>
      <c r="K18" s="267">
        <f>IF(C18="一般","一般",IF(C18="一般Jr","一般Jr",IF(C18="","",VLOOKUP(C18,'[2]登録ナンバー'!$A$4:$H$600,4,FALSE))))</f>
      </c>
      <c r="L18" s="140" t="str">
        <f t="shared" si="2"/>
        <v>0</v>
      </c>
      <c r="M18" s="61" t="str">
        <f>IF(C18="一般","1500","0")</f>
        <v>0</v>
      </c>
      <c r="N18" s="62" t="str">
        <f t="shared" si="4"/>
        <v>0</v>
      </c>
      <c r="O18" s="55">
        <f t="shared" si="1"/>
        <v>0</v>
      </c>
      <c r="P18" s="63" t="s">
        <v>309</v>
      </c>
    </row>
    <row r="19" spans="2:16" s="4" customFormat="1" ht="17.25" customHeight="1" thickBot="1">
      <c r="B19" s="324"/>
      <c r="C19" s="113"/>
      <c r="D19" s="353">
        <f>IF(C19="","",VLOOKUP(C19,'[2]登録ナンバー'!$A$4:$M$600,7))</f>
      </c>
      <c r="E19" s="354"/>
      <c r="F19" s="121">
        <f>IF(C19="","",VLOOKUP(C19,'[2]登録ナンバー'!$A$4:$M$600,9,FALSE))</f>
      </c>
      <c r="G19" s="100">
        <f>IF(C19="","",VLOOKUP(C19,'[2]登録ナンバー'!$A$4:$M$600,11,FALSE))</f>
      </c>
      <c r="H19" s="141">
        <f>IF(F19="男","0",IF(F19="女","20",IF(F19="","",FALSE)))</f>
      </c>
      <c r="I19" s="280">
        <f>IF(C19="","",(G18+G19+H18+H19))</f>
      </c>
      <c r="J19" s="142">
        <f>IF(C19="","",IF(I19&gt;=$H$7,"可","不可"))</f>
      </c>
      <c r="K19" s="149">
        <f>IF(C19="一般","一般",IF(C19="一般Jr","一般Jr",IF(C19="","",VLOOKUP(C19,'[2]登録ナンバー'!$A$4:$H$600,4,FALSE))))</f>
      </c>
      <c r="L19" s="120" t="str">
        <f t="shared" si="2"/>
        <v>0</v>
      </c>
      <c r="M19" s="147" t="str">
        <f>IF(C19="一般","1500","0")</f>
        <v>0</v>
      </c>
      <c r="N19" s="139" t="str">
        <f t="shared" si="4"/>
        <v>0</v>
      </c>
      <c r="O19" s="54">
        <f t="shared" si="1"/>
        <v>0</v>
      </c>
      <c r="P19" s="114">
        <f>SUM(O10:O19)</f>
        <v>0</v>
      </c>
    </row>
    <row r="20" spans="2:16" s="4" customFormat="1" ht="12" customHeight="1">
      <c r="B20" s="115"/>
      <c r="C20" s="116"/>
      <c r="D20" s="117"/>
      <c r="E20" s="117"/>
      <c r="F20" s="143"/>
      <c r="G20" s="144"/>
      <c r="H20" s="143"/>
      <c r="I20" s="117"/>
      <c r="J20" s="144"/>
      <c r="K20" s="145"/>
      <c r="L20" s="145"/>
      <c r="M20" s="146"/>
      <c r="N20" s="145"/>
      <c r="O20" s="146"/>
      <c r="P20" s="118"/>
    </row>
    <row r="21" spans="3:15" s="3" customFormat="1" ht="14.25" customHeight="1">
      <c r="C21" s="330" t="s">
        <v>299</v>
      </c>
      <c r="D21" s="308"/>
      <c r="E21" s="308"/>
      <c r="F21" s="307" t="s">
        <v>300</v>
      </c>
      <c r="G21" s="307"/>
      <c r="H21" s="307"/>
      <c r="I21" s="304" t="s">
        <v>301</v>
      </c>
      <c r="J21" s="331"/>
      <c r="K21" s="332"/>
      <c r="L21" s="327" t="s">
        <v>302</v>
      </c>
      <c r="M21" s="327"/>
      <c r="N21" s="327"/>
      <c r="O21" s="328"/>
    </row>
    <row r="22" spans="3:15" s="3" customFormat="1" ht="14.25" customHeight="1">
      <c r="C22" s="309"/>
      <c r="D22" s="306"/>
      <c r="E22" s="306"/>
      <c r="F22" s="305"/>
      <c r="G22" s="305"/>
      <c r="H22" s="305"/>
      <c r="I22" s="333"/>
      <c r="J22" s="334"/>
      <c r="K22" s="335"/>
      <c r="L22" s="336" t="s">
        <v>1227</v>
      </c>
      <c r="M22" s="336"/>
      <c r="N22" s="336"/>
      <c r="O22" s="337"/>
    </row>
    <row r="23" spans="3:15" s="1" customFormat="1" ht="18.75">
      <c r="C23" s="281" t="s">
        <v>876</v>
      </c>
      <c r="D23" s="322" t="s">
        <v>877</v>
      </c>
      <c r="E23" s="323"/>
      <c r="F23" s="59" t="s">
        <v>303</v>
      </c>
      <c r="G23" s="59" t="s">
        <v>304</v>
      </c>
      <c r="H23" s="53" t="s">
        <v>305</v>
      </c>
      <c r="I23" s="53" t="s">
        <v>306</v>
      </c>
      <c r="J23" s="53" t="s">
        <v>307</v>
      </c>
      <c r="K23" s="104" t="s">
        <v>878</v>
      </c>
      <c r="L23" s="105" t="s">
        <v>879</v>
      </c>
      <c r="M23" s="106" t="s">
        <v>880</v>
      </c>
      <c r="N23" s="107" t="s">
        <v>881</v>
      </c>
      <c r="O23" s="108" t="s">
        <v>882</v>
      </c>
    </row>
    <row r="24" spans="2:15" s="4" customFormat="1" ht="18" customHeight="1">
      <c r="B24" s="324">
        <v>1</v>
      </c>
      <c r="C24" s="56"/>
      <c r="D24" s="325">
        <f>IF(C24="","",VLOOKUP(C24,'[2]登録ナンバー'!$A$4:$M$600,7,FALSE))</f>
      </c>
      <c r="E24" s="326"/>
      <c r="F24" s="65">
        <f>IF(C24="","",VLOOKUP(C24,'[2]登録ナンバー'!$A$4:$M$600,9,FALSE))</f>
      </c>
      <c r="G24" s="57">
        <f>IF(C24="","",VLOOKUP(C24,'[2]登録ナンバー'!$A$4:$M$600,11,FALSE))</f>
      </c>
      <c r="H24" s="109">
        <f aca="true" t="shared" si="5" ref="H24:H29">IF(F24="男","0",IF(F24="女","20",IF(F24="","")))</f>
      </c>
      <c r="I24" s="110" t="s">
        <v>308</v>
      </c>
      <c r="J24" s="136"/>
      <c r="K24" s="148">
        <f>IF(C24="一般","一般",IF(C24="一般Jr","一般Jr",IF(C24="","",VLOOKUP(C24,'[2]登録ナンバー'!$A$4:$H$600,4,FALSE))))</f>
      </c>
      <c r="L24" s="60" t="str">
        <f aca="true" t="shared" si="6" ref="L24:L29">IF(K24="一般","0",IF(K24="一般Jr","0",IF(K24="","0","1000")))</f>
        <v>0</v>
      </c>
      <c r="M24" s="61" t="str">
        <f aca="true" t="shared" si="7" ref="M24:M29">IF(C24="一般","1500","0")</f>
        <v>0</v>
      </c>
      <c r="N24" s="62" t="str">
        <f aca="true" t="shared" si="8" ref="N24:N29">IF(OR(C24="Jr",C24="一般Jr"),"500","0")</f>
        <v>0</v>
      </c>
      <c r="O24" s="55">
        <f aca="true" t="shared" si="9" ref="O24:O29">L24+M24+N24</f>
        <v>0</v>
      </c>
    </row>
    <row r="25" spans="2:15" s="4" customFormat="1" ht="18" customHeight="1">
      <c r="B25" s="324"/>
      <c r="C25" s="270"/>
      <c r="D25" s="355">
        <f>IF(C25="","",VLOOKUP(C25,'[2]登録ナンバー'!$A$4:$M$600,7,FALSE))</f>
      </c>
      <c r="E25" s="356"/>
      <c r="F25" s="265">
        <f>IF(C25="","",VLOOKUP(C25,'[2]登録ナンバー'!$A$4:$M$600,9,FALSE))</f>
      </c>
      <c r="G25" s="64">
        <f>IF(C25="","",VLOOKUP(C25,'[2]登録ナンバー'!$A$4:$M$600,11,FALSE))</f>
      </c>
      <c r="H25" s="111">
        <f t="shared" si="5"/>
      </c>
      <c r="I25" s="112">
        <f>IF(C25="","",(G24+G25+H24+H25))</f>
      </c>
      <c r="J25" s="94">
        <f>IF(C25="","",IF(I25&gt;=H21,"可","不可"))</f>
      </c>
      <c r="K25" s="266">
        <f>IF(C25="一般","一般",IF(C25="一般Jr","一般Jr",IF(C25="","",VLOOKUP(C25,'[2]登録ナンバー'!$A$4:$H$600,4,FALSE))))</f>
      </c>
      <c r="L25" s="137" t="str">
        <f t="shared" si="6"/>
        <v>0</v>
      </c>
      <c r="M25" s="282" t="str">
        <f t="shared" si="7"/>
        <v>0</v>
      </c>
      <c r="N25" s="139" t="str">
        <f t="shared" si="8"/>
        <v>0</v>
      </c>
      <c r="O25" s="54">
        <f t="shared" si="9"/>
        <v>0</v>
      </c>
    </row>
    <row r="26" spans="2:15" s="4" customFormat="1" ht="18" customHeight="1">
      <c r="B26" s="324">
        <v>2</v>
      </c>
      <c r="C26" s="56"/>
      <c r="D26" s="325">
        <f>IF(C26="","",VLOOKUP(C26,'[2]登録ナンバー'!$A$4:$M$600,7,FALSE))</f>
      </c>
      <c r="E26" s="326"/>
      <c r="F26" s="65">
        <f>IF(C26="","",VLOOKUP(C26,'[2]登録ナンバー'!$A$4:$M$600,9,FALSE))</f>
      </c>
      <c r="G26" s="57">
        <f>IF(C26="","",VLOOKUP(C26,'[2]登録ナンバー'!$A$4:$M$600,11,FALSE))</f>
      </c>
      <c r="H26" s="109">
        <f t="shared" si="5"/>
      </c>
      <c r="I26" s="136" t="s">
        <v>308</v>
      </c>
      <c r="J26" s="136"/>
      <c r="K26" s="267">
        <f>IF(C26="一般","一般",IF(C26="一般Jr","一般Jr",IF(C26="","",VLOOKUP(C26,'[2]登録ナンバー'!$A$4:$H$600,4,FALSE))))</f>
      </c>
      <c r="L26" s="60" t="str">
        <f t="shared" si="6"/>
        <v>0</v>
      </c>
      <c r="M26" s="61" t="str">
        <f t="shared" si="7"/>
        <v>0</v>
      </c>
      <c r="N26" s="269" t="str">
        <f t="shared" si="8"/>
        <v>0</v>
      </c>
      <c r="O26" s="55">
        <f t="shared" si="9"/>
        <v>0</v>
      </c>
    </row>
    <row r="27" spans="2:15" s="4" customFormat="1" ht="18" customHeight="1">
      <c r="B27" s="324"/>
      <c r="C27" s="270"/>
      <c r="D27" s="357">
        <f>IF(C27="","",VLOOKUP(C27,'[2]登録ナンバー'!$A$4:$M$600,7,FALSE))</f>
      </c>
      <c r="E27" s="358"/>
      <c r="F27" s="265">
        <f>IF(C27="","",VLOOKUP(C27,'[2]登録ナンバー'!$A$4:$M$600,9,FALSE))</f>
      </c>
      <c r="G27" s="271">
        <f>IF(C27="","",VLOOKUP(C27,'[2]登録ナンバー'!$A$4:$M$600,11,FALSE))</f>
      </c>
      <c r="H27" s="111">
        <f t="shared" si="5"/>
      </c>
      <c r="I27" s="272">
        <f>IF(C27="","",(G26+G27+H26+H27))</f>
      </c>
      <c r="J27" s="94">
        <f>IF(C27="","",IF(I27&gt;=$H$7,"可","不可"))</f>
      </c>
      <c r="K27" s="273">
        <f>IF(C27="一般","一般",IF(C27="一般Jr","一般Jr",IF(C27="","",VLOOKUP(C27,'[2]登録ナンバー'!$A$4:$H$600,4,FALSE))))</f>
      </c>
      <c r="L27" s="137" t="str">
        <f t="shared" si="6"/>
        <v>0</v>
      </c>
      <c r="M27" s="282" t="str">
        <f t="shared" si="7"/>
        <v>0</v>
      </c>
      <c r="N27" s="275" t="str">
        <f t="shared" si="8"/>
        <v>0</v>
      </c>
      <c r="O27" s="54">
        <f t="shared" si="9"/>
        <v>0</v>
      </c>
    </row>
    <row r="28" spans="2:16" s="4" customFormat="1" ht="18" customHeight="1">
      <c r="B28" s="324">
        <v>3</v>
      </c>
      <c r="C28" s="56"/>
      <c r="D28" s="325">
        <f>IF(C28="","",VLOOKUP(C28,'[2]登録ナンバー'!$A$4:$M$600,7,FALSE))</f>
      </c>
      <c r="E28" s="326"/>
      <c r="F28" s="276">
        <f>IF(C28="","",VLOOKUP(C28,'[2]登録ナンバー'!$A$4:$M$600,9,FALSE))</f>
      </c>
      <c r="G28" s="277">
        <f>IF(C28="","",VLOOKUP(C28,'[2]登録ナンバー'!$A$4:$M$600,11,FALSE))</f>
      </c>
      <c r="H28" s="205">
        <f t="shared" si="5"/>
      </c>
      <c r="I28" s="278" t="s">
        <v>308</v>
      </c>
      <c r="J28" s="278"/>
      <c r="K28" s="267">
        <f>IF(C28="一般","一般",IF(C28="一般Jr","一般Jr",IF(C28="","",VLOOKUP(C28,'[2]登録ナンバー'!$A$4:$H$600,4,FALSE))))</f>
      </c>
      <c r="L28" s="140" t="str">
        <f t="shared" si="6"/>
        <v>0</v>
      </c>
      <c r="M28" s="61" t="str">
        <f t="shared" si="7"/>
        <v>0</v>
      </c>
      <c r="N28" s="62" t="str">
        <f t="shared" si="8"/>
        <v>0</v>
      </c>
      <c r="O28" s="55">
        <f t="shared" si="9"/>
        <v>0</v>
      </c>
      <c r="P28" s="63" t="s">
        <v>309</v>
      </c>
    </row>
    <row r="29" spans="2:16" s="4" customFormat="1" ht="18" customHeight="1" thickBot="1">
      <c r="B29" s="324"/>
      <c r="C29" s="283"/>
      <c r="D29" s="361">
        <f>IF(C29="","",VLOOKUP(C29,'[2]登録ナンバー'!$A$4:$M$600,7,FALSE))</f>
      </c>
      <c r="E29" s="362"/>
      <c r="F29" s="284">
        <f>IF(C29="","",VLOOKUP(C29,'[2]登録ナンバー'!$A$4:$M$600,9,FALSE))</f>
      </c>
      <c r="G29" s="100">
        <f>IF(C29="","",VLOOKUP(C29,'[2]登録ナンバー'!$A$4:$M$600,11,FALSE))</f>
      </c>
      <c r="H29" s="206">
        <f t="shared" si="5"/>
      </c>
      <c r="I29" s="285">
        <f>IF(C29="","",(G28+G29+H28+H29))</f>
      </c>
      <c r="J29" s="199">
        <f>IF(C29="","",IF(I29&gt;=$H$7,"可","不可"))</f>
      </c>
      <c r="K29" s="149">
        <f>IF(C29="一般","一般",IF(C29="一般Jr","一般Jr",IF(C29="","",VLOOKUP(C29,'[2]登録ナンバー'!$A$4:$H$600,4,FALSE))))</f>
      </c>
      <c r="L29" s="120" t="str">
        <f t="shared" si="6"/>
        <v>0</v>
      </c>
      <c r="M29" s="147" t="str">
        <f t="shared" si="7"/>
        <v>0</v>
      </c>
      <c r="N29" s="286" t="str">
        <f t="shared" si="8"/>
        <v>0</v>
      </c>
      <c r="O29" s="287">
        <f t="shared" si="9"/>
        <v>0</v>
      </c>
      <c r="P29" s="114">
        <f>SUM(O24:O29)</f>
        <v>0</v>
      </c>
    </row>
    <row r="30" spans="3:16" ht="15" thickBot="1">
      <c r="C30" s="288"/>
      <c r="D30" s="288"/>
      <c r="E30" s="288"/>
      <c r="F30" s="288"/>
      <c r="J30" s="289"/>
      <c r="L30" s="119"/>
      <c r="M30" s="119"/>
      <c r="N30" s="119"/>
      <c r="O30" s="119"/>
      <c r="P30" s="101"/>
    </row>
    <row r="31" spans="3:16" s="3" customFormat="1" ht="14.25" customHeight="1">
      <c r="C31" s="330" t="s">
        <v>299</v>
      </c>
      <c r="D31" s="308"/>
      <c r="E31" s="308"/>
      <c r="F31" s="307" t="s">
        <v>300</v>
      </c>
      <c r="G31" s="307"/>
      <c r="H31" s="307"/>
      <c r="I31" s="304" t="s">
        <v>301</v>
      </c>
      <c r="J31" s="331"/>
      <c r="K31" s="332"/>
      <c r="L31" s="327" t="s">
        <v>302</v>
      </c>
      <c r="M31" s="327"/>
      <c r="N31" s="327"/>
      <c r="O31" s="328"/>
      <c r="P31" s="63"/>
    </row>
    <row r="32" spans="3:16" s="3" customFormat="1" ht="14.25" customHeight="1">
      <c r="C32" s="309"/>
      <c r="D32" s="306"/>
      <c r="E32" s="306"/>
      <c r="F32" s="305"/>
      <c r="G32" s="305"/>
      <c r="H32" s="305"/>
      <c r="I32" s="333"/>
      <c r="J32" s="334"/>
      <c r="K32" s="335"/>
      <c r="L32" s="336" t="s">
        <v>1227</v>
      </c>
      <c r="M32" s="336"/>
      <c r="N32" s="336"/>
      <c r="O32" s="337"/>
      <c r="P32" s="63"/>
    </row>
    <row r="33" spans="3:16" s="1" customFormat="1" ht="18.75">
      <c r="C33" s="281" t="s">
        <v>876</v>
      </c>
      <c r="D33" s="322" t="s">
        <v>877</v>
      </c>
      <c r="E33" s="323"/>
      <c r="F33" s="59" t="s">
        <v>303</v>
      </c>
      <c r="G33" s="59" t="s">
        <v>304</v>
      </c>
      <c r="H33" s="53" t="s">
        <v>305</v>
      </c>
      <c r="I33" s="53" t="s">
        <v>306</v>
      </c>
      <c r="J33" s="53" t="s">
        <v>307</v>
      </c>
      <c r="K33" s="104" t="s">
        <v>878</v>
      </c>
      <c r="L33" s="105" t="s">
        <v>879</v>
      </c>
      <c r="M33" s="106" t="s">
        <v>880</v>
      </c>
      <c r="N33" s="107" t="s">
        <v>881</v>
      </c>
      <c r="O33" s="108" t="s">
        <v>882</v>
      </c>
      <c r="P33" s="63"/>
    </row>
    <row r="34" spans="2:16" s="4" customFormat="1" ht="18" customHeight="1">
      <c r="B34" s="324">
        <v>1</v>
      </c>
      <c r="C34" s="56"/>
      <c r="D34" s="325">
        <f>IF(C34="","",VLOOKUP(C34,'[2]登録ナンバー'!$A$4:$M$600,7,FALSE))</f>
      </c>
      <c r="E34" s="326"/>
      <c r="F34" s="65">
        <f>IF(C34="","",VLOOKUP(C34,'[2]登録ナンバー'!$A$4:$M$600,9,FALSE))</f>
      </c>
      <c r="G34" s="57">
        <f>IF(C34="","",VLOOKUP(C34,'[2]登録ナンバー'!$A$4:$M$600,11,FALSE))</f>
      </c>
      <c r="H34" s="109">
        <f>IF(F34="男","0",IF(F34="女","20",IF(F34="","")))</f>
      </c>
      <c r="I34" s="110" t="s">
        <v>308</v>
      </c>
      <c r="J34" s="136"/>
      <c r="K34" s="148">
        <f>IF(C34="一般","一般",IF(C34="一般Jr","一般Jr",IF(C34="","",VLOOKUP(C34,'[2]登録ナンバー'!$A$4:$H$600,4,FALSE))))</f>
      </c>
      <c r="L34" s="60" t="str">
        <f>IF(K34="一般","0",IF(K34="一般Jr","0",IF(K34="","0","1000")))</f>
        <v>0</v>
      </c>
      <c r="M34" s="61" t="str">
        <f>IF(C34="一般","1500","0")</f>
        <v>0</v>
      </c>
      <c r="N34" s="62" t="str">
        <f>IF(OR(C34="Jr",C34="一般Jr"),"500","0")</f>
        <v>0</v>
      </c>
      <c r="O34" s="55">
        <f>L34+M34+N34</f>
        <v>0</v>
      </c>
      <c r="P34" s="63"/>
    </row>
    <row r="35" spans="2:16" s="4" customFormat="1" ht="18" customHeight="1">
      <c r="B35" s="324"/>
      <c r="C35" s="58"/>
      <c r="D35" s="355">
        <f>IF(C35="","",VLOOKUP(C35,'[2]登録ナンバー'!$A$4:$M$600,7,FALSE))</f>
      </c>
      <c r="E35" s="356"/>
      <c r="F35" s="265">
        <f>IF(C35="","",VLOOKUP(C35,'[2]登録ナンバー'!$A$4:$M$600,9,FALSE))</f>
      </c>
      <c r="G35" s="64">
        <f>IF(C35="","",VLOOKUP(C35,'[2]登録ナンバー'!$A$4:$M$600,11,FALSE))</f>
      </c>
      <c r="H35" s="111">
        <f>IF(F35="男","0",IF(F35="女","20",IF(F35="","")))</f>
      </c>
      <c r="I35" s="112">
        <f>IF(C35="","",(G34+G35+H34+H35))</f>
      </c>
      <c r="J35" s="94">
        <f>IF(C35="","",IF(I35&gt;=H31,"可","不可"))</f>
      </c>
      <c r="K35" s="266">
        <f>IF(C35="一般","一般",IF(C35="一般Jr","一般Jr",IF(C35="","",VLOOKUP(C35,'[2]登録ナンバー'!$A$4:$H$600,4,FALSE))))</f>
      </c>
      <c r="L35" s="137" t="str">
        <f>IF(K35="一般","0",IF(K35="一般Jr","0",IF(K35="","0","1000")))</f>
        <v>0</v>
      </c>
      <c r="M35" s="282" t="str">
        <f>IF(C35="一般","1500","0")</f>
        <v>0</v>
      </c>
      <c r="N35" s="139" t="str">
        <f>IF(OR(C35="Jr",C35="一般Jr"),"500","0")</f>
        <v>0</v>
      </c>
      <c r="O35" s="54">
        <f>L35+M35+N35</f>
        <v>0</v>
      </c>
      <c r="P35" s="63"/>
    </row>
    <row r="36" spans="2:16" s="4" customFormat="1" ht="18" customHeight="1">
      <c r="B36" s="324">
        <v>3</v>
      </c>
      <c r="C36" s="56"/>
      <c r="D36" s="325">
        <f>IF(C36="","",VLOOKUP(C36,'[2]登録ナンバー'!$A$4:$M$600,7,FALSE))</f>
      </c>
      <c r="E36" s="326"/>
      <c r="F36" s="65">
        <f>IF(C36="","",VLOOKUP(C36,'[2]登録ナンバー'!$A$4:$M$600,9,FALSE))</f>
      </c>
      <c r="G36" s="57">
        <f>IF(C36="","",VLOOKUP(C36,'[2]登録ナンバー'!$A$4:$M$600,11,FALSE))</f>
      </c>
      <c r="H36" s="109">
        <f>IF(F36="男","0",IF(F36="女","20",IF(F36="","")))</f>
      </c>
      <c r="I36" s="136" t="s">
        <v>308</v>
      </c>
      <c r="J36" s="136"/>
      <c r="K36" s="267">
        <f>IF(C36="一般","一般",IF(C36="一般Jr","一般Jr",IF(C36="","",VLOOKUP(C36,'[2]登録ナンバー'!$A$4:$H$600,4,FALSE))))</f>
      </c>
      <c r="L36" s="140" t="str">
        <f>IF(K36="一般","0",IF(K36="一般Jr","0",IF(K36="","0","1000")))</f>
        <v>0</v>
      </c>
      <c r="M36" s="61" t="str">
        <f>IF(C36="一般","1500","0")</f>
        <v>0</v>
      </c>
      <c r="N36" s="269" t="str">
        <f>IF(OR(C36="Jr",C36="一般Jr"),"500","0")</f>
        <v>0</v>
      </c>
      <c r="O36" s="55">
        <f>L36+M36+N36</f>
        <v>0</v>
      </c>
      <c r="P36" s="63" t="s">
        <v>309</v>
      </c>
    </row>
    <row r="37" spans="2:16" s="4" customFormat="1" ht="18" customHeight="1" thickBot="1">
      <c r="B37" s="324"/>
      <c r="C37" s="113"/>
      <c r="D37" s="357">
        <f>IF(C37="","",VLOOKUP(C37,'[2]登録ナンバー'!$A$4:$M$600,7,FALSE))</f>
      </c>
      <c r="E37" s="358"/>
      <c r="F37" s="265">
        <f>IF(C37="","",VLOOKUP(C37,'[2]登録ナンバー'!$A$4:$M$600,9,FALSE))</f>
      </c>
      <c r="G37" s="271">
        <f>IF(C37="","",VLOOKUP(C37,'[2]登録ナンバー'!$A$4:$M$600,11,FALSE))</f>
      </c>
      <c r="H37" s="111">
        <f>IF(F37="男","0",IF(F37="女","20",IF(F37="","")))</f>
      </c>
      <c r="I37" s="272">
        <f>IF(C37="","",(G36+G37+H36+H37))</f>
      </c>
      <c r="J37" s="94">
        <f>IF(C37="","",IF(I37&gt;=$H$7,"可","不可"))</f>
      </c>
      <c r="K37" s="273">
        <f>IF(C37="一般","一般",IF(C37="一般Jr","一般Jr",IF(C37="","",VLOOKUP(C37,'[2]登録ナンバー'!$A$4:$H$600,4,FALSE))))</f>
      </c>
      <c r="L37" s="120" t="str">
        <f>IF(K37="一般","0",IF(K37="一般Jr","0",IF(K37="","0","1000")))</f>
        <v>0</v>
      </c>
      <c r="M37" s="147" t="str">
        <f>IF(C37="一般","1500","0")</f>
        <v>0</v>
      </c>
      <c r="N37" s="275" t="str">
        <f>IF(OR(C37="Jr",C37="一般Jr"),"500","0")</f>
        <v>0</v>
      </c>
      <c r="O37" s="287">
        <f>L37+M37+N37</f>
        <v>0</v>
      </c>
      <c r="P37" s="114">
        <f>SUM(O34:O37)</f>
        <v>0</v>
      </c>
    </row>
    <row r="38" spans="3:16" ht="15" thickBot="1">
      <c r="C38" s="119"/>
      <c r="D38" s="119"/>
      <c r="E38" s="119"/>
      <c r="F38" s="119"/>
      <c r="G38" s="119"/>
      <c r="H38" s="119"/>
      <c r="I38" s="119"/>
      <c r="J38" s="119"/>
      <c r="K38" s="119"/>
      <c r="L38" s="119"/>
      <c r="M38" s="119"/>
      <c r="N38" s="119"/>
      <c r="O38" s="119"/>
      <c r="P38" s="101"/>
    </row>
    <row r="39" spans="3:16" s="3" customFormat="1" ht="14.25" customHeight="1">
      <c r="C39" s="330" t="s">
        <v>299</v>
      </c>
      <c r="D39" s="308"/>
      <c r="E39" s="308"/>
      <c r="F39" s="307" t="s">
        <v>300</v>
      </c>
      <c r="G39" s="307"/>
      <c r="H39" s="307"/>
      <c r="I39" s="344" t="s">
        <v>301</v>
      </c>
      <c r="J39" s="345"/>
      <c r="K39" s="346"/>
      <c r="L39" s="327" t="s">
        <v>302</v>
      </c>
      <c r="M39" s="327"/>
      <c r="N39" s="327"/>
      <c r="O39" s="328"/>
      <c r="P39" s="63"/>
    </row>
    <row r="40" spans="3:16" s="3" customFormat="1" ht="14.25" customHeight="1">
      <c r="C40" s="309"/>
      <c r="D40" s="306"/>
      <c r="E40" s="306"/>
      <c r="F40" s="305"/>
      <c r="G40" s="305"/>
      <c r="H40" s="305"/>
      <c r="I40" s="333"/>
      <c r="J40" s="334"/>
      <c r="K40" s="335"/>
      <c r="L40" s="336" t="s">
        <v>1227</v>
      </c>
      <c r="M40" s="336"/>
      <c r="N40" s="336"/>
      <c r="O40" s="337"/>
      <c r="P40" s="63"/>
    </row>
    <row r="41" spans="3:16" s="1" customFormat="1" ht="18.75">
      <c r="C41" s="281" t="s">
        <v>876</v>
      </c>
      <c r="D41" s="322" t="s">
        <v>877</v>
      </c>
      <c r="E41" s="323"/>
      <c r="F41" s="59" t="s">
        <v>303</v>
      </c>
      <c r="G41" s="59" t="s">
        <v>304</v>
      </c>
      <c r="H41" s="53" t="s">
        <v>305</v>
      </c>
      <c r="I41" s="53" t="s">
        <v>306</v>
      </c>
      <c r="J41" s="53" t="s">
        <v>307</v>
      </c>
      <c r="K41" s="104" t="s">
        <v>878</v>
      </c>
      <c r="L41" s="105" t="s">
        <v>879</v>
      </c>
      <c r="M41" s="106" t="s">
        <v>880</v>
      </c>
      <c r="N41" s="107" t="s">
        <v>881</v>
      </c>
      <c r="O41" s="108" t="s">
        <v>882</v>
      </c>
      <c r="P41" s="63"/>
    </row>
    <row r="42" spans="2:16" s="4" customFormat="1" ht="18" customHeight="1">
      <c r="B42" s="324">
        <v>1</v>
      </c>
      <c r="C42" s="56"/>
      <c r="D42" s="325">
        <f>IF(C42="","",VLOOKUP(C42,'[2]登録ナンバー'!$A$4:$M$600,7,FALSE))</f>
      </c>
      <c r="E42" s="326"/>
      <c r="F42" s="65">
        <f>IF(C42="","",VLOOKUP(C42,'[2]登録ナンバー'!$A$4:$M$600,9,FALSE))</f>
      </c>
      <c r="G42" s="57">
        <f>IF(C42="","",VLOOKUP(C42,'[2]登録ナンバー'!$A$4:$M$600,11,FALSE))</f>
      </c>
      <c r="H42" s="109">
        <f>IF(F42="男","0",IF(F42="女","20",IF(F42="","")))</f>
      </c>
      <c r="I42" s="110" t="s">
        <v>308</v>
      </c>
      <c r="J42" s="136"/>
      <c r="K42" s="148">
        <f>IF(C42="一般","一般",IF(C42="一般Jr","一般Jr",IF(C42="","",VLOOKUP(C42,'[2]登録ナンバー'!$A$4:$H$600,4,FALSE))))</f>
      </c>
      <c r="L42" s="60" t="str">
        <f>IF(K42="一般","0",IF(K42="一般Jr","0",IF(K42="","0","1000")))</f>
        <v>0</v>
      </c>
      <c r="M42" s="61" t="str">
        <f>IF(C42="一般","1500","0")</f>
        <v>0</v>
      </c>
      <c r="N42" s="62" t="str">
        <f>IF(OR(C42="Jr",C42="一般Jr"),"500","0")</f>
        <v>0</v>
      </c>
      <c r="O42" s="55">
        <f>L42+M42+N42</f>
        <v>0</v>
      </c>
      <c r="P42" s="63"/>
    </row>
    <row r="43" spans="2:16" s="4" customFormat="1" ht="18" customHeight="1">
      <c r="B43" s="324"/>
      <c r="C43" s="58"/>
      <c r="D43" s="355">
        <f>IF(C43="","",VLOOKUP(C43,'[2]登録ナンバー'!$A$4:$M$600,7,FALSE))</f>
      </c>
      <c r="E43" s="356"/>
      <c r="F43" s="265">
        <f>IF(C43="","",VLOOKUP(C43,'[2]登録ナンバー'!$A$4:$M$600,9,FALSE))</f>
      </c>
      <c r="G43" s="64">
        <f>IF(C43="","",VLOOKUP(C43,'[2]登録ナンバー'!$A$4:$M$600,11,FALSE))</f>
      </c>
      <c r="H43" s="111">
        <f>IF(F43="男","0",IF(F43="女","20",IF(F43="","")))</f>
      </c>
      <c r="I43" s="112">
        <f>IF(C43="","",(G42+G43+H42+H43))</f>
      </c>
      <c r="J43" s="94">
        <f>IF(C43="","",IF(I43&gt;=H39,"可","不可"))</f>
      </c>
      <c r="K43" s="266">
        <f>IF(C43="一般","一般",IF(C43="一般Jr","一般Jr",IF(C43="","",VLOOKUP(C43,'[2]登録ナンバー'!$A$4:$H$600,4,FALSE))))</f>
      </c>
      <c r="L43" s="137" t="str">
        <f>IF(K43="一般","0",IF(K43="一般Jr","0",IF(K43="","0","1000")))</f>
        <v>0</v>
      </c>
      <c r="M43" s="282" t="str">
        <f>IF(C43="一般","1500","0")</f>
        <v>0</v>
      </c>
      <c r="N43" s="139" t="str">
        <f>IF(OR(C43="Jr",C43="一般Jr"),"500","0")</f>
        <v>0</v>
      </c>
      <c r="O43" s="54">
        <f>L43+M43+N43</f>
        <v>0</v>
      </c>
      <c r="P43" s="63"/>
    </row>
    <row r="44" spans="2:16" s="4" customFormat="1" ht="18" customHeight="1">
      <c r="B44" s="324">
        <v>3</v>
      </c>
      <c r="C44" s="56"/>
      <c r="D44" s="325">
        <f>IF(C44="","",VLOOKUP(C44,'[2]登録ナンバー'!$A$4:$M$600,7,FALSE))</f>
      </c>
      <c r="E44" s="326"/>
      <c r="F44" s="65">
        <f>IF(C44="","",VLOOKUP(C44,'[2]登録ナンバー'!$A$4:$M$600,9,FALSE))</f>
      </c>
      <c r="G44" s="57">
        <f>IF(C44="","",VLOOKUP(C44,'[2]登録ナンバー'!$A$4:$M$600,11,FALSE))</f>
      </c>
      <c r="H44" s="109">
        <f>IF(F44="男","0",IF(F44="女","20",IF(F44="","")))</f>
      </c>
      <c r="I44" s="136" t="s">
        <v>308</v>
      </c>
      <c r="J44" s="136"/>
      <c r="K44" s="267">
        <f>IF(C44="一般","一般",IF(C44="一般Jr","一般Jr",IF(C44="","",VLOOKUP(C44,'[2]登録ナンバー'!$A$4:$H$600,4,FALSE))))</f>
      </c>
      <c r="L44" s="140" t="str">
        <f>IF(K44="一般","0",IF(K44="一般Jr","0",IF(K44="","0","1000")))</f>
        <v>0</v>
      </c>
      <c r="M44" s="61" t="str">
        <f>IF(C44="一般","1500","0")</f>
        <v>0</v>
      </c>
      <c r="N44" s="269" t="str">
        <f>IF(OR(C44="Jr",C44="一般Jr"),"500","0")</f>
        <v>0</v>
      </c>
      <c r="O44" s="55">
        <f>L44+M44+N44</f>
        <v>0</v>
      </c>
      <c r="P44" s="63" t="s">
        <v>309</v>
      </c>
    </row>
    <row r="45" spans="2:16" s="4" customFormat="1" ht="18" customHeight="1" thickBot="1">
      <c r="B45" s="324"/>
      <c r="C45" s="113"/>
      <c r="D45" s="357">
        <f>IF(C45="","",VLOOKUP(C45,'[2]登録ナンバー'!$A$4:$M$600,7,FALSE))</f>
      </c>
      <c r="E45" s="358"/>
      <c r="F45" s="265">
        <f>IF(C45="","",VLOOKUP(C45,'[2]登録ナンバー'!$A$4:$M$600,9,FALSE))</f>
      </c>
      <c r="G45" s="271">
        <f>IF(C45="","",VLOOKUP(C45,'[2]登録ナンバー'!$A$4:$M$600,11,FALSE))</f>
      </c>
      <c r="H45" s="111">
        <f>IF(F45="男","0",IF(F45="女","20",IF(F45="","")))</f>
      </c>
      <c r="I45" s="272">
        <f>IF(C45="","",(G44+G45+H44+H45))</f>
      </c>
      <c r="J45" s="94">
        <f>IF(C45="","",IF(I45&gt;=$H$7,"可","不可"))</f>
      </c>
      <c r="K45" s="273">
        <f>IF(C45="一般","一般",IF(C45="一般Jr","一般Jr",IF(C45="","",VLOOKUP(C45,'[2]登録ナンバー'!$A$4:$H$600,4,FALSE))))</f>
      </c>
      <c r="L45" s="120" t="str">
        <f>IF(K45="一般","0",IF(K45="一般Jr","0",IF(K45="","0","1000")))</f>
        <v>0</v>
      </c>
      <c r="M45" s="147" t="str">
        <f>IF(C45="一般","1500","0")</f>
        <v>0</v>
      </c>
      <c r="N45" s="275" t="str">
        <f>IF(OR(C45="Jr",C45="一般Jr"),"500","0")</f>
        <v>0</v>
      </c>
      <c r="O45" s="290">
        <f>L45+M45+N45</f>
        <v>0</v>
      </c>
      <c r="P45" s="114">
        <f>SUM(O42:O45)</f>
        <v>0</v>
      </c>
    </row>
    <row r="46" spans="3:16" ht="15" thickBot="1">
      <c r="C46" s="119"/>
      <c r="D46" s="119"/>
      <c r="E46" s="119"/>
      <c r="F46" s="119"/>
      <c r="G46" s="119"/>
      <c r="H46" s="119"/>
      <c r="I46" s="119"/>
      <c r="J46" s="119"/>
      <c r="K46" s="119"/>
      <c r="L46" s="119"/>
      <c r="M46" s="119"/>
      <c r="N46" s="119"/>
      <c r="O46" s="119"/>
      <c r="P46" s="101"/>
    </row>
    <row r="47" spans="3:16" s="3" customFormat="1" ht="14.25" customHeight="1">
      <c r="C47" s="330" t="s">
        <v>299</v>
      </c>
      <c r="D47" s="308"/>
      <c r="E47" s="308"/>
      <c r="F47" s="307" t="s">
        <v>300</v>
      </c>
      <c r="G47" s="307"/>
      <c r="H47" s="307"/>
      <c r="I47" s="344" t="s">
        <v>301</v>
      </c>
      <c r="J47" s="345"/>
      <c r="K47" s="346"/>
      <c r="L47" s="327" t="s">
        <v>302</v>
      </c>
      <c r="M47" s="327"/>
      <c r="N47" s="327"/>
      <c r="O47" s="328"/>
      <c r="P47" s="63"/>
    </row>
    <row r="48" spans="3:16" s="3" customFormat="1" ht="14.25" customHeight="1">
      <c r="C48" s="309"/>
      <c r="D48" s="306"/>
      <c r="E48" s="306"/>
      <c r="F48" s="305"/>
      <c r="G48" s="305"/>
      <c r="H48" s="305"/>
      <c r="I48" s="333"/>
      <c r="J48" s="334"/>
      <c r="K48" s="335"/>
      <c r="L48" s="336" t="s">
        <v>1227</v>
      </c>
      <c r="M48" s="336"/>
      <c r="N48" s="336"/>
      <c r="O48" s="337"/>
      <c r="P48" s="63"/>
    </row>
    <row r="49" spans="3:16" s="1" customFormat="1" ht="18.75">
      <c r="C49" s="281" t="s">
        <v>876</v>
      </c>
      <c r="D49" s="322" t="s">
        <v>877</v>
      </c>
      <c r="E49" s="323"/>
      <c r="F49" s="59" t="s">
        <v>303</v>
      </c>
      <c r="G49" s="59" t="s">
        <v>304</v>
      </c>
      <c r="H49" s="53" t="s">
        <v>305</v>
      </c>
      <c r="I49" s="53" t="s">
        <v>306</v>
      </c>
      <c r="J49" s="53" t="s">
        <v>307</v>
      </c>
      <c r="K49" s="104" t="s">
        <v>878</v>
      </c>
      <c r="L49" s="105" t="s">
        <v>879</v>
      </c>
      <c r="M49" s="106" t="s">
        <v>880</v>
      </c>
      <c r="N49" s="107" t="s">
        <v>881</v>
      </c>
      <c r="O49" s="108" t="s">
        <v>882</v>
      </c>
      <c r="P49" s="63"/>
    </row>
    <row r="50" spans="2:16" s="4" customFormat="1" ht="18" customHeight="1">
      <c r="B50" s="324">
        <v>1</v>
      </c>
      <c r="C50" s="56"/>
      <c r="D50" s="325">
        <f>IF(C50="","",VLOOKUP(C50,'[2]登録ナンバー'!$A$4:$M$600,7,FALSE))</f>
      </c>
      <c r="E50" s="326"/>
      <c r="F50" s="65">
        <f>IF(C50="","",VLOOKUP(C50,'[2]登録ナンバー'!$A$4:$M$600,9,FALSE))</f>
      </c>
      <c r="G50" s="57">
        <f>IF(C50="","",VLOOKUP(C50,'[2]登録ナンバー'!$A$4:$M$600,11,FALSE))</f>
      </c>
      <c r="H50" s="109">
        <f>IF(F50="男","0",IF(F50="女","20",IF(F50="","")))</f>
      </c>
      <c r="I50" s="110" t="s">
        <v>308</v>
      </c>
      <c r="J50" s="136"/>
      <c r="K50" s="148">
        <f>IF(C50="一般","一般",IF(C50="一般Jr","一般Jr",IF(C50="","",VLOOKUP(C50,'[2]登録ナンバー'!$A$4:$H$600,4,FALSE))))</f>
      </c>
      <c r="L50" s="60" t="str">
        <f>IF(K50="一般","0",IF(K50="一般Jr","0",IF(K50="","0","1000")))</f>
        <v>0</v>
      </c>
      <c r="M50" s="61" t="str">
        <f>IF(C50="一般","1500","0")</f>
        <v>0</v>
      </c>
      <c r="N50" s="62" t="str">
        <f>IF(OR(C50="Jr",C50="一般Jr"),"500","0")</f>
        <v>0</v>
      </c>
      <c r="O50" s="55">
        <f>L50+M50+N50</f>
        <v>0</v>
      </c>
      <c r="P50" s="63"/>
    </row>
    <row r="51" spans="2:16" s="4" customFormat="1" ht="18" customHeight="1">
      <c r="B51" s="324"/>
      <c r="C51" s="58"/>
      <c r="D51" s="355">
        <f>IF(C51="","",VLOOKUP(C51,'[2]登録ナンバー'!$A$4:$M$600,7,FALSE))</f>
      </c>
      <c r="E51" s="356"/>
      <c r="F51" s="265">
        <f>IF(C51="","",VLOOKUP(C51,'[2]登録ナンバー'!$A$4:$M$600,9,FALSE))</f>
      </c>
      <c r="G51" s="64">
        <f>IF(C51="","",VLOOKUP(C51,'[2]登録ナンバー'!$A$4:$M$600,11,FALSE))</f>
      </c>
      <c r="H51" s="111">
        <f>IF(F51="男","0",IF(F51="女","20",IF(F51="","")))</f>
      </c>
      <c r="I51" s="112">
        <f>IF(C51="","",(G50+G51+H50+H51))</f>
      </c>
      <c r="J51" s="94">
        <f>IF(C51="","",IF(I51&gt;=H47,"可","不可"))</f>
      </c>
      <c r="K51" s="266">
        <f>IF(C51="一般","一般",IF(C51="一般Jr","一般Jr",IF(C51="","",VLOOKUP(C51,'[2]登録ナンバー'!$A$4:$H$600,4,FALSE))))</f>
      </c>
      <c r="L51" s="137" t="str">
        <f>IF(K51="一般","0",IF(K51="一般Jr","0",IF(K51="","0","1000")))</f>
        <v>0</v>
      </c>
      <c r="M51" s="282" t="str">
        <f>IF(C51="一般","1500","0")</f>
        <v>0</v>
      </c>
      <c r="N51" s="139" t="str">
        <f>IF(OR(C51="Jr",C51="一般Jr"),"500","0")</f>
        <v>0</v>
      </c>
      <c r="O51" s="54">
        <f>L51+M51+N51</f>
        <v>0</v>
      </c>
      <c r="P51" s="63"/>
    </row>
    <row r="52" spans="2:16" s="4" customFormat="1" ht="18" customHeight="1">
      <c r="B52" s="324">
        <v>3</v>
      </c>
      <c r="C52" s="56"/>
      <c r="D52" s="325">
        <f>IF(C52="","",VLOOKUP(C52,'[2]登録ナンバー'!$A$4:$M$600,7,FALSE))</f>
      </c>
      <c r="E52" s="326"/>
      <c r="F52" s="65">
        <f>IF(C52="","",VLOOKUP(C52,'[2]登録ナンバー'!$A$4:$M$600,9,FALSE))</f>
      </c>
      <c r="G52" s="57">
        <f>IF(C52="","",VLOOKUP(C52,'[2]登録ナンバー'!$A$4:$M$600,11,FALSE))</f>
      </c>
      <c r="H52" s="109">
        <f>IF(F52="男","0",IF(F52="女","20",IF(F52="","")))</f>
      </c>
      <c r="I52" s="136" t="s">
        <v>308</v>
      </c>
      <c r="J52" s="136"/>
      <c r="K52" s="267">
        <f>IF(C52="一般","一般",IF(C52="一般Jr","一般Jr",IF(C52="","",VLOOKUP(C52,'[2]登録ナンバー'!$A$4:$H$600,4,FALSE))))</f>
      </c>
      <c r="L52" s="140" t="str">
        <f>IF(K52="一般","0",IF(K52="一般Jr","0",IF(K52="","0","1000")))</f>
        <v>0</v>
      </c>
      <c r="M52" s="61" t="str">
        <f>IF(C52="一般","1500","0")</f>
        <v>0</v>
      </c>
      <c r="N52" s="269" t="str">
        <f>IF(OR(C52="Jr",C52="一般Jr"),"500","0")</f>
        <v>0</v>
      </c>
      <c r="O52" s="55">
        <f>L52+M52+N52</f>
        <v>0</v>
      </c>
      <c r="P52" s="63" t="s">
        <v>309</v>
      </c>
    </row>
    <row r="53" spans="2:16" s="4" customFormat="1" ht="18" customHeight="1" thickBot="1">
      <c r="B53" s="324"/>
      <c r="C53" s="113"/>
      <c r="D53" s="359">
        <f>IF(C53="","",VLOOKUP(C53,'[2]登録ナンバー'!$A$4:$M$600,7,FALSE))</f>
      </c>
      <c r="E53" s="360"/>
      <c r="F53" s="121">
        <f>IF(C53="","",VLOOKUP(C53,'[2]登録ナンバー'!$A$4:$M$600,9,FALSE))</f>
      </c>
      <c r="G53" s="100">
        <f>IF(C53="","",VLOOKUP(C53,'[2]登録ナンバー'!$A$4:$M$600,11,FALSE))</f>
      </c>
      <c r="H53" s="206">
        <f>IF(F53="男","0",IF(F53="女","20",IF(F53="","")))</f>
      </c>
      <c r="I53" s="285">
        <f>IF(C53="","",(G52+G53+H52+H53))</f>
      </c>
      <c r="J53" s="199">
        <f>IF(C53="","",IF(I53&gt;=$H$7,"可","不可"))</f>
      </c>
      <c r="K53" s="149">
        <f>IF(C53="一般","一般",IF(C53="一般Jr","一般Jr",IF(C53="","",VLOOKUP(C53,'[2]登録ナンバー'!$A$4:$H$600,4,FALSE))))</f>
      </c>
      <c r="L53" s="291" t="str">
        <f>IF(K53="一般","0",IF(K53="一般Jr","0",IF(K53="","0","1000")))</f>
        <v>0</v>
      </c>
      <c r="M53" s="147" t="str">
        <f>IF(C53="一般","1500","0")</f>
        <v>0</v>
      </c>
      <c r="N53" s="275" t="str">
        <f>IF(OR(C53="Jr",C53="一般Jr"),"500","0")</f>
        <v>0</v>
      </c>
      <c r="O53" s="290">
        <f>L53+M53+N53</f>
        <v>0</v>
      </c>
      <c r="P53" s="114">
        <f>SUM(O50:O53)</f>
        <v>0</v>
      </c>
    </row>
    <row r="54" spans="8:14" ht="13.5">
      <c r="H54" s="292"/>
      <c r="J54" s="292"/>
      <c r="L54" s="293"/>
      <c r="M54" s="294"/>
      <c r="N54" s="294"/>
    </row>
  </sheetData>
  <sheetProtection/>
  <mergeCells count="83">
    <mergeCell ref="F39:G40"/>
    <mergeCell ref="H39:H40"/>
    <mergeCell ref="I39:K40"/>
    <mergeCell ref="L39:O39"/>
    <mergeCell ref="L40:O40"/>
    <mergeCell ref="L32:O32"/>
    <mergeCell ref="B36:B37"/>
    <mergeCell ref="D36:E36"/>
    <mergeCell ref="D37:E37"/>
    <mergeCell ref="B34:B35"/>
    <mergeCell ref="D34:E34"/>
    <mergeCell ref="D35:E35"/>
    <mergeCell ref="F31:G32"/>
    <mergeCell ref="H31:H32"/>
    <mergeCell ref="I31:K32"/>
    <mergeCell ref="F21:G22"/>
    <mergeCell ref="H21:H22"/>
    <mergeCell ref="I21:K22"/>
    <mergeCell ref="L21:O21"/>
    <mergeCell ref="L22:O22"/>
    <mergeCell ref="D43:E43"/>
    <mergeCell ref="B16:B17"/>
    <mergeCell ref="D16:E16"/>
    <mergeCell ref="D17:E17"/>
    <mergeCell ref="B18:B19"/>
    <mergeCell ref="D18:E18"/>
    <mergeCell ref="C39:E40"/>
    <mergeCell ref="C21:E22"/>
    <mergeCell ref="D27:E27"/>
    <mergeCell ref="D28:E28"/>
    <mergeCell ref="B50:B51"/>
    <mergeCell ref="D41:E41"/>
    <mergeCell ref="D42:E42"/>
    <mergeCell ref="B42:B43"/>
    <mergeCell ref="D51:E51"/>
    <mergeCell ref="D49:E49"/>
    <mergeCell ref="D50:E50"/>
    <mergeCell ref="B44:B45"/>
    <mergeCell ref="D44:E44"/>
    <mergeCell ref="D45:E45"/>
    <mergeCell ref="B52:B53"/>
    <mergeCell ref="D52:E52"/>
    <mergeCell ref="D23:E23"/>
    <mergeCell ref="B24:B25"/>
    <mergeCell ref="D25:E25"/>
    <mergeCell ref="D24:E24"/>
    <mergeCell ref="C47:E48"/>
    <mergeCell ref="C31:E32"/>
    <mergeCell ref="D53:E53"/>
    <mergeCell ref="D29:E29"/>
    <mergeCell ref="B10:B11"/>
    <mergeCell ref="D19:E19"/>
    <mergeCell ref="D11:E11"/>
    <mergeCell ref="D14:E14"/>
    <mergeCell ref="D13:E13"/>
    <mergeCell ref="D15:E15"/>
    <mergeCell ref="D12:E12"/>
    <mergeCell ref="C1:O1"/>
    <mergeCell ref="C2:O2"/>
    <mergeCell ref="C3:O3"/>
    <mergeCell ref="D10:E10"/>
    <mergeCell ref="D9:E9"/>
    <mergeCell ref="C4:O4"/>
    <mergeCell ref="M5:O6"/>
    <mergeCell ref="L47:O47"/>
    <mergeCell ref="F47:G48"/>
    <mergeCell ref="H47:H48"/>
    <mergeCell ref="I47:K48"/>
    <mergeCell ref="L48:O48"/>
    <mergeCell ref="L31:O31"/>
    <mergeCell ref="P6:P8"/>
    <mergeCell ref="C7:E8"/>
    <mergeCell ref="F7:G8"/>
    <mergeCell ref="H7:H8"/>
    <mergeCell ref="I7:K8"/>
    <mergeCell ref="L8:O8"/>
    <mergeCell ref="L7:O7"/>
    <mergeCell ref="C5:K6"/>
    <mergeCell ref="L5:L6"/>
    <mergeCell ref="D33:E33"/>
    <mergeCell ref="B26:B27"/>
    <mergeCell ref="D26:E26"/>
    <mergeCell ref="B28:B29"/>
  </mergeCells>
  <printOptions/>
  <pageMargins left="0" right="0" top="0" bottom="0" header="0.31496062992125984" footer="0.31496062992125984"/>
  <pageSetup fitToHeight="1" fitToWidth="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N97"/>
  <sheetViews>
    <sheetView tabSelected="1" zoomScaleSheetLayoutView="100" zoomScalePageLayoutView="0" workbookViewId="0" topLeftCell="A73">
      <selection activeCell="H94" sqref="H94:I94"/>
    </sheetView>
  </sheetViews>
  <sheetFormatPr defaultColWidth="9.00390625" defaultRowHeight="13.5" customHeight="1"/>
  <cols>
    <col min="1" max="1" width="7.25390625" style="0" customWidth="1"/>
    <col min="2" max="2" width="7.50390625" style="0" customWidth="1"/>
    <col min="3" max="3" width="12.00390625" style="0" customWidth="1"/>
  </cols>
  <sheetData>
    <row r="1" spans="1:14" ht="24">
      <c r="A1" s="68"/>
      <c r="B1" s="32" t="s">
        <v>1112</v>
      </c>
      <c r="C1" s="33"/>
      <c r="D1" s="33"/>
      <c r="E1" s="33"/>
      <c r="F1" s="34"/>
      <c r="G1" s="35"/>
      <c r="H1" s="68"/>
      <c r="I1" s="68"/>
      <c r="J1" s="68"/>
      <c r="K1" s="68"/>
      <c r="L1" s="68"/>
      <c r="M1" s="68"/>
      <c r="N1" s="68"/>
    </row>
    <row r="2" spans="1:14" ht="13.5">
      <c r="A2" s="68"/>
      <c r="B2" s="69" t="s">
        <v>1113</v>
      </c>
      <c r="C2" s="70" t="s">
        <v>1114</v>
      </c>
      <c r="D2" s="442" t="s">
        <v>1115</v>
      </c>
      <c r="E2" s="442"/>
      <c r="F2" s="442" t="s">
        <v>1116</v>
      </c>
      <c r="G2" s="442"/>
      <c r="H2" s="442" t="s">
        <v>1117</v>
      </c>
      <c r="I2" s="442"/>
      <c r="J2" s="442" t="s">
        <v>1118</v>
      </c>
      <c r="K2" s="443"/>
      <c r="L2" s="68"/>
      <c r="M2" s="68"/>
      <c r="N2" s="68"/>
    </row>
    <row r="3" spans="1:14" ht="26.25" customHeight="1">
      <c r="A3" s="68"/>
      <c r="B3" s="401" t="s">
        <v>1119</v>
      </c>
      <c r="C3" s="403">
        <v>38438</v>
      </c>
      <c r="D3" s="430" t="s">
        <v>1039</v>
      </c>
      <c r="E3" s="430"/>
      <c r="F3" s="438" t="s">
        <v>1166</v>
      </c>
      <c r="G3" s="438"/>
      <c r="H3" s="438" t="s">
        <v>1120</v>
      </c>
      <c r="I3" s="438"/>
      <c r="J3" s="438" t="s">
        <v>1121</v>
      </c>
      <c r="K3" s="439"/>
      <c r="L3" s="68"/>
      <c r="M3" s="68"/>
      <c r="N3" s="68"/>
    </row>
    <row r="4" spans="1:14" ht="26.25" customHeight="1">
      <c r="A4" s="68"/>
      <c r="B4" s="402"/>
      <c r="C4" s="404"/>
      <c r="D4" s="429" t="s">
        <v>1046</v>
      </c>
      <c r="E4" s="429"/>
      <c r="F4" s="436" t="s">
        <v>1122</v>
      </c>
      <c r="G4" s="436"/>
      <c r="H4" s="436" t="s">
        <v>1123</v>
      </c>
      <c r="I4" s="436"/>
      <c r="J4" s="436" t="s">
        <v>1124</v>
      </c>
      <c r="K4" s="437"/>
      <c r="L4" s="68"/>
      <c r="M4" s="68"/>
      <c r="N4" s="68"/>
    </row>
    <row r="5" spans="1:14" ht="26.25" customHeight="1">
      <c r="A5" s="68"/>
      <c r="B5" s="413"/>
      <c r="C5" s="414"/>
      <c r="D5" s="424" t="s">
        <v>1053</v>
      </c>
      <c r="E5" s="424"/>
      <c r="F5" s="440" t="s">
        <v>1038</v>
      </c>
      <c r="G5" s="440"/>
      <c r="H5" s="440" t="s">
        <v>1125</v>
      </c>
      <c r="I5" s="440"/>
      <c r="J5" s="440" t="s">
        <v>1126</v>
      </c>
      <c r="K5" s="441"/>
      <c r="L5" s="68"/>
      <c r="M5" s="68"/>
      <c r="N5" s="68"/>
    </row>
    <row r="6" spans="1:14" ht="26.25" customHeight="1">
      <c r="A6" s="68"/>
      <c r="B6" s="401" t="s">
        <v>1037</v>
      </c>
      <c r="C6" s="403">
        <v>38803</v>
      </c>
      <c r="D6" s="430" t="s">
        <v>1039</v>
      </c>
      <c r="E6" s="430"/>
      <c r="F6" s="438" t="s">
        <v>1127</v>
      </c>
      <c r="G6" s="438"/>
      <c r="H6" s="438" t="s">
        <v>1128</v>
      </c>
      <c r="I6" s="438"/>
      <c r="J6" s="438" t="s">
        <v>1167</v>
      </c>
      <c r="K6" s="439"/>
      <c r="L6" s="68"/>
      <c r="M6" s="68"/>
      <c r="N6" s="68"/>
    </row>
    <row r="7" spans="1:14" ht="26.25" customHeight="1">
      <c r="A7" s="68"/>
      <c r="B7" s="402"/>
      <c r="C7" s="404"/>
      <c r="D7" s="429" t="s">
        <v>1046</v>
      </c>
      <c r="E7" s="429"/>
      <c r="F7" s="436" t="s">
        <v>1168</v>
      </c>
      <c r="G7" s="436"/>
      <c r="H7" s="436" t="s">
        <v>1169</v>
      </c>
      <c r="I7" s="436"/>
      <c r="J7" s="436" t="s">
        <v>1170</v>
      </c>
      <c r="K7" s="437"/>
      <c r="L7" s="68"/>
      <c r="M7" s="68"/>
      <c r="N7" s="68"/>
    </row>
    <row r="8" spans="1:14" ht="26.25" customHeight="1">
      <c r="A8" s="68"/>
      <c r="B8" s="402"/>
      <c r="C8" s="404"/>
      <c r="D8" s="429" t="s">
        <v>1053</v>
      </c>
      <c r="E8" s="429"/>
      <c r="F8" s="436" t="s">
        <v>1038</v>
      </c>
      <c r="G8" s="436"/>
      <c r="H8" s="436" t="s">
        <v>1171</v>
      </c>
      <c r="I8" s="436"/>
      <c r="J8" s="436" t="s">
        <v>1172</v>
      </c>
      <c r="K8" s="437"/>
      <c r="L8" s="68"/>
      <c r="M8" s="68"/>
      <c r="N8" s="68"/>
    </row>
    <row r="9" spans="1:14" ht="26.25" customHeight="1">
      <c r="A9" s="68"/>
      <c r="B9" s="413"/>
      <c r="C9" s="414"/>
      <c r="D9" s="433" t="s">
        <v>1129</v>
      </c>
      <c r="E9" s="433"/>
      <c r="F9" s="425" t="s">
        <v>1173</v>
      </c>
      <c r="G9" s="425"/>
      <c r="H9" s="425" t="s">
        <v>1174</v>
      </c>
      <c r="I9" s="425"/>
      <c r="J9" s="434"/>
      <c r="K9" s="435"/>
      <c r="L9" s="68"/>
      <c r="M9" s="68"/>
      <c r="N9" s="68"/>
    </row>
    <row r="10" spans="1:14" ht="26.25" customHeight="1">
      <c r="A10" s="68"/>
      <c r="B10" s="401" t="s">
        <v>1130</v>
      </c>
      <c r="C10" s="403">
        <v>39166</v>
      </c>
      <c r="D10" s="430" t="s">
        <v>1039</v>
      </c>
      <c r="E10" s="430"/>
      <c r="F10" s="431" t="s">
        <v>1175</v>
      </c>
      <c r="G10" s="431"/>
      <c r="H10" s="431" t="s">
        <v>1176</v>
      </c>
      <c r="I10" s="431"/>
      <c r="J10" s="431" t="s">
        <v>1177</v>
      </c>
      <c r="K10" s="432"/>
      <c r="L10" s="68"/>
      <c r="M10" s="68"/>
      <c r="N10" s="68"/>
    </row>
    <row r="11" spans="1:14" ht="26.25" customHeight="1">
      <c r="A11" s="68"/>
      <c r="B11" s="402"/>
      <c r="C11" s="404"/>
      <c r="D11" s="429" t="s">
        <v>1046</v>
      </c>
      <c r="E11" s="429"/>
      <c r="F11" s="427" t="s">
        <v>1178</v>
      </c>
      <c r="G11" s="427"/>
      <c r="H11" s="427" t="s">
        <v>1179</v>
      </c>
      <c r="I11" s="427"/>
      <c r="J11" s="427" t="s">
        <v>1180</v>
      </c>
      <c r="K11" s="428"/>
      <c r="L11" s="68"/>
      <c r="M11" s="68"/>
      <c r="N11" s="68"/>
    </row>
    <row r="12" spans="1:14" ht="26.25" customHeight="1">
      <c r="A12" s="68"/>
      <c r="B12" s="402"/>
      <c r="C12" s="404"/>
      <c r="D12" s="429" t="s">
        <v>1053</v>
      </c>
      <c r="E12" s="429"/>
      <c r="F12" s="427"/>
      <c r="G12" s="427"/>
      <c r="H12" s="427"/>
      <c r="I12" s="427"/>
      <c r="J12" s="427"/>
      <c r="K12" s="428"/>
      <c r="L12" s="68"/>
      <c r="M12" s="68"/>
      <c r="N12" s="68"/>
    </row>
    <row r="13" spans="1:14" ht="26.25" customHeight="1">
      <c r="A13" s="68"/>
      <c r="B13" s="413"/>
      <c r="C13" s="414"/>
      <c r="D13" s="433" t="s">
        <v>1129</v>
      </c>
      <c r="E13" s="433"/>
      <c r="F13" s="425" t="s">
        <v>1181</v>
      </c>
      <c r="G13" s="425"/>
      <c r="H13" s="425" t="s">
        <v>1182</v>
      </c>
      <c r="I13" s="425"/>
      <c r="J13" s="425" t="s">
        <v>1183</v>
      </c>
      <c r="K13" s="426"/>
      <c r="L13" s="68"/>
      <c r="M13" s="68"/>
      <c r="N13" s="68"/>
    </row>
    <row r="14" spans="1:14" ht="26.25" customHeight="1">
      <c r="A14" s="68"/>
      <c r="B14" s="401" t="s">
        <v>1131</v>
      </c>
      <c r="C14" s="403">
        <v>39516</v>
      </c>
      <c r="D14" s="430" t="s">
        <v>1039</v>
      </c>
      <c r="E14" s="430"/>
      <c r="F14" s="431" t="s">
        <v>1184</v>
      </c>
      <c r="G14" s="431"/>
      <c r="H14" s="431" t="s">
        <v>1185</v>
      </c>
      <c r="I14" s="431"/>
      <c r="J14" s="431" t="s">
        <v>1186</v>
      </c>
      <c r="K14" s="432"/>
      <c r="L14" s="68"/>
      <c r="M14" s="68"/>
      <c r="N14" s="68"/>
    </row>
    <row r="15" spans="1:14" ht="26.25" customHeight="1">
      <c r="A15" s="68"/>
      <c r="B15" s="402"/>
      <c r="C15" s="404"/>
      <c r="D15" s="429" t="s">
        <v>1046</v>
      </c>
      <c r="E15" s="429"/>
      <c r="F15" s="427" t="s">
        <v>1187</v>
      </c>
      <c r="G15" s="427"/>
      <c r="H15" s="427" t="s">
        <v>1188</v>
      </c>
      <c r="I15" s="427"/>
      <c r="J15" s="427" t="s">
        <v>1180</v>
      </c>
      <c r="K15" s="428"/>
      <c r="L15" s="68"/>
      <c r="M15" s="68"/>
      <c r="N15" s="68"/>
    </row>
    <row r="16" spans="1:14" ht="26.25" customHeight="1">
      <c r="A16" s="68"/>
      <c r="B16" s="402"/>
      <c r="C16" s="404"/>
      <c r="D16" s="424" t="s">
        <v>1053</v>
      </c>
      <c r="E16" s="424"/>
      <c r="F16" s="427" t="s">
        <v>1189</v>
      </c>
      <c r="G16" s="427"/>
      <c r="H16" s="427" t="s">
        <v>1190</v>
      </c>
      <c r="I16" s="427"/>
      <c r="J16" s="427" t="s">
        <v>1191</v>
      </c>
      <c r="K16" s="428"/>
      <c r="L16" s="68"/>
      <c r="M16" s="68"/>
      <c r="N16" s="68"/>
    </row>
    <row r="17" spans="1:14" ht="26.25" customHeight="1">
      <c r="A17" s="68"/>
      <c r="B17" s="413"/>
      <c r="C17" s="414"/>
      <c r="D17" s="424" t="s">
        <v>1129</v>
      </c>
      <c r="E17" s="424"/>
      <c r="F17" s="425" t="s">
        <v>1192</v>
      </c>
      <c r="G17" s="425"/>
      <c r="H17" s="425" t="s">
        <v>1193</v>
      </c>
      <c r="I17" s="425"/>
      <c r="J17" s="425" t="s">
        <v>1194</v>
      </c>
      <c r="K17" s="426"/>
      <c r="L17" s="68"/>
      <c r="M17" s="68"/>
      <c r="N17" s="68"/>
    </row>
    <row r="18" spans="1:14" ht="14.25" customHeight="1">
      <c r="A18" s="68"/>
      <c r="B18" s="401" t="s">
        <v>1132</v>
      </c>
      <c r="C18" s="403">
        <v>39880</v>
      </c>
      <c r="D18" s="405" t="s">
        <v>1039</v>
      </c>
      <c r="E18" s="406"/>
      <c r="F18" s="373" t="s">
        <v>1040</v>
      </c>
      <c r="G18" s="374"/>
      <c r="H18" s="373" t="s">
        <v>1041</v>
      </c>
      <c r="I18" s="374"/>
      <c r="J18" s="417" t="s">
        <v>1042</v>
      </c>
      <c r="K18" s="418"/>
      <c r="L18" s="68"/>
      <c r="M18" s="68"/>
      <c r="N18" s="68"/>
    </row>
    <row r="19" spans="1:14" ht="14.25" customHeight="1">
      <c r="A19" s="68"/>
      <c r="B19" s="402"/>
      <c r="C19" s="404"/>
      <c r="D19" s="407"/>
      <c r="E19" s="408"/>
      <c r="F19" s="383" t="s">
        <v>1043</v>
      </c>
      <c r="G19" s="384"/>
      <c r="H19" s="383" t="s">
        <v>1044</v>
      </c>
      <c r="I19" s="384"/>
      <c r="J19" s="383" t="s">
        <v>1045</v>
      </c>
      <c r="K19" s="385"/>
      <c r="L19" s="68"/>
      <c r="M19" s="68"/>
      <c r="N19" s="68"/>
    </row>
    <row r="20" spans="1:14" ht="14.25" customHeight="1">
      <c r="A20" s="68"/>
      <c r="B20" s="402"/>
      <c r="C20" s="404"/>
      <c r="D20" s="369" t="s">
        <v>1046</v>
      </c>
      <c r="E20" s="370"/>
      <c r="F20" s="375" t="s">
        <v>1047</v>
      </c>
      <c r="G20" s="376"/>
      <c r="H20" s="415" t="s">
        <v>1048</v>
      </c>
      <c r="I20" s="376"/>
      <c r="J20" s="416" t="s">
        <v>1049</v>
      </c>
      <c r="K20" s="377"/>
      <c r="L20" s="68"/>
      <c r="M20" s="68"/>
      <c r="N20" s="68"/>
    </row>
    <row r="21" spans="1:14" ht="14.25" customHeight="1">
      <c r="A21" s="68"/>
      <c r="B21" s="402"/>
      <c r="C21" s="404"/>
      <c r="D21" s="407"/>
      <c r="E21" s="408"/>
      <c r="F21" s="383" t="s">
        <v>1050</v>
      </c>
      <c r="G21" s="384"/>
      <c r="H21" s="383" t="s">
        <v>1051</v>
      </c>
      <c r="I21" s="384"/>
      <c r="J21" s="383" t="s">
        <v>1052</v>
      </c>
      <c r="K21" s="385"/>
      <c r="L21" s="68"/>
      <c r="M21" s="68"/>
      <c r="N21" s="68"/>
    </row>
    <row r="22" spans="1:14" ht="14.25" customHeight="1">
      <c r="A22" s="68"/>
      <c r="B22" s="402"/>
      <c r="C22" s="404"/>
      <c r="D22" s="369" t="s">
        <v>1053</v>
      </c>
      <c r="E22" s="370"/>
      <c r="F22" s="375" t="s">
        <v>1054</v>
      </c>
      <c r="G22" s="376"/>
      <c r="H22" s="415" t="s">
        <v>1055</v>
      </c>
      <c r="I22" s="376"/>
      <c r="J22" s="416" t="s">
        <v>1056</v>
      </c>
      <c r="K22" s="377"/>
      <c r="L22" s="68"/>
      <c r="M22" s="68"/>
      <c r="N22" s="68"/>
    </row>
    <row r="23" spans="1:14" ht="14.25" customHeight="1">
      <c r="A23" s="68"/>
      <c r="B23" s="402"/>
      <c r="C23" s="404"/>
      <c r="D23" s="407"/>
      <c r="E23" s="408"/>
      <c r="F23" s="383" t="s">
        <v>1057</v>
      </c>
      <c r="G23" s="384"/>
      <c r="H23" s="383" t="s">
        <v>1058</v>
      </c>
      <c r="I23" s="384"/>
      <c r="J23" s="383" t="s">
        <v>1058</v>
      </c>
      <c r="K23" s="385"/>
      <c r="L23" s="68"/>
      <c r="M23" s="68"/>
      <c r="N23" s="68"/>
    </row>
    <row r="24" spans="1:14" ht="14.25" customHeight="1">
      <c r="A24" s="68"/>
      <c r="B24" s="402"/>
      <c r="C24" s="404"/>
      <c r="D24" s="369" t="s">
        <v>1129</v>
      </c>
      <c r="E24" s="370"/>
      <c r="F24" s="419"/>
      <c r="G24" s="420"/>
      <c r="H24" s="421"/>
      <c r="I24" s="420"/>
      <c r="J24" s="422"/>
      <c r="K24" s="423"/>
      <c r="L24" s="68"/>
      <c r="M24" s="68"/>
      <c r="N24" s="68"/>
    </row>
    <row r="25" spans="1:14" ht="14.25" customHeight="1">
      <c r="A25" s="68"/>
      <c r="B25" s="413"/>
      <c r="C25" s="414"/>
      <c r="D25" s="371"/>
      <c r="E25" s="372"/>
      <c r="F25" s="380"/>
      <c r="G25" s="381"/>
      <c r="H25" s="380"/>
      <c r="I25" s="381"/>
      <c r="J25" s="380"/>
      <c r="K25" s="382"/>
      <c r="L25" s="68"/>
      <c r="M25" s="68"/>
      <c r="N25" s="68"/>
    </row>
    <row r="26" spans="1:14" ht="14.25" customHeight="1">
      <c r="A26" s="68"/>
      <c r="B26" s="401" t="s">
        <v>1133</v>
      </c>
      <c r="C26" s="403">
        <v>40265</v>
      </c>
      <c r="D26" s="405" t="s">
        <v>1039</v>
      </c>
      <c r="E26" s="406"/>
      <c r="F26" s="373" t="s">
        <v>1040</v>
      </c>
      <c r="G26" s="374"/>
      <c r="H26" s="373" t="s">
        <v>1134</v>
      </c>
      <c r="I26" s="374"/>
      <c r="J26" s="417" t="s">
        <v>1135</v>
      </c>
      <c r="K26" s="418"/>
      <c r="L26" s="68"/>
      <c r="M26" s="68"/>
      <c r="N26" s="68"/>
    </row>
    <row r="27" spans="1:14" ht="14.25" customHeight="1">
      <c r="A27" s="68"/>
      <c r="B27" s="402"/>
      <c r="C27" s="404"/>
      <c r="D27" s="407"/>
      <c r="E27" s="408"/>
      <c r="F27" s="383" t="s">
        <v>1043</v>
      </c>
      <c r="G27" s="384"/>
      <c r="H27" s="383" t="s">
        <v>1195</v>
      </c>
      <c r="I27" s="384"/>
      <c r="J27" s="383" t="s">
        <v>1059</v>
      </c>
      <c r="K27" s="385"/>
      <c r="L27" s="68"/>
      <c r="M27" s="68"/>
      <c r="N27" s="68"/>
    </row>
    <row r="28" spans="1:14" ht="14.25" customHeight="1">
      <c r="A28" s="68"/>
      <c r="B28" s="402"/>
      <c r="C28" s="404"/>
      <c r="D28" s="369" t="s">
        <v>1046</v>
      </c>
      <c r="E28" s="370"/>
      <c r="F28" s="375" t="s">
        <v>1047</v>
      </c>
      <c r="G28" s="376"/>
      <c r="H28" s="415" t="s">
        <v>1136</v>
      </c>
      <c r="I28" s="376"/>
      <c r="J28" s="416" t="s">
        <v>1137</v>
      </c>
      <c r="K28" s="377"/>
      <c r="L28" s="68"/>
      <c r="M28" s="68"/>
      <c r="N28" s="68"/>
    </row>
    <row r="29" spans="1:14" ht="14.25" customHeight="1">
      <c r="A29" s="68"/>
      <c r="B29" s="402"/>
      <c r="C29" s="404"/>
      <c r="D29" s="407"/>
      <c r="E29" s="408"/>
      <c r="F29" s="383" t="s">
        <v>1050</v>
      </c>
      <c r="G29" s="384"/>
      <c r="H29" s="383" t="s">
        <v>1060</v>
      </c>
      <c r="I29" s="384"/>
      <c r="J29" s="383" t="s">
        <v>1061</v>
      </c>
      <c r="K29" s="385"/>
      <c r="L29" s="68"/>
      <c r="M29" s="68"/>
      <c r="N29" s="68"/>
    </row>
    <row r="30" spans="1:14" ht="14.25" customHeight="1">
      <c r="A30" s="68"/>
      <c r="B30" s="402"/>
      <c r="C30" s="404"/>
      <c r="D30" s="369" t="s">
        <v>1053</v>
      </c>
      <c r="E30" s="370"/>
      <c r="F30" s="375" t="s">
        <v>1138</v>
      </c>
      <c r="G30" s="376"/>
      <c r="H30" s="415" t="s">
        <v>1139</v>
      </c>
      <c r="I30" s="376"/>
      <c r="J30" s="416" t="s">
        <v>1140</v>
      </c>
      <c r="K30" s="377"/>
      <c r="L30" s="68"/>
      <c r="M30" s="68"/>
      <c r="N30" s="68"/>
    </row>
    <row r="31" spans="1:14" ht="14.25" customHeight="1">
      <c r="A31" s="68"/>
      <c r="B31" s="402"/>
      <c r="C31" s="404"/>
      <c r="D31" s="407"/>
      <c r="E31" s="408"/>
      <c r="F31" s="383" t="s">
        <v>1061</v>
      </c>
      <c r="G31" s="384"/>
      <c r="H31" s="383" t="s">
        <v>1062</v>
      </c>
      <c r="I31" s="384"/>
      <c r="J31" s="383" t="s">
        <v>1063</v>
      </c>
      <c r="K31" s="385"/>
      <c r="L31" s="68"/>
      <c r="M31" s="68"/>
      <c r="N31" s="68"/>
    </row>
    <row r="32" spans="1:14" ht="14.25" customHeight="1">
      <c r="A32" s="68"/>
      <c r="B32" s="402"/>
      <c r="C32" s="404"/>
      <c r="D32" s="369" t="s">
        <v>1129</v>
      </c>
      <c r="E32" s="370"/>
      <c r="F32" s="375" t="s">
        <v>1141</v>
      </c>
      <c r="G32" s="376"/>
      <c r="H32" s="415" t="s">
        <v>1142</v>
      </c>
      <c r="I32" s="376"/>
      <c r="J32" s="416" t="s">
        <v>1143</v>
      </c>
      <c r="K32" s="377"/>
      <c r="L32" s="68"/>
      <c r="M32" s="68"/>
      <c r="N32" s="68"/>
    </row>
    <row r="33" spans="1:14" ht="14.25" customHeight="1">
      <c r="A33" s="68"/>
      <c r="B33" s="413"/>
      <c r="C33" s="414"/>
      <c r="D33" s="371"/>
      <c r="E33" s="372"/>
      <c r="F33" s="380" t="s">
        <v>1064</v>
      </c>
      <c r="G33" s="381"/>
      <c r="H33" s="380" t="s">
        <v>1058</v>
      </c>
      <c r="I33" s="381"/>
      <c r="J33" s="380" t="s">
        <v>1058</v>
      </c>
      <c r="K33" s="382"/>
      <c r="L33" s="68"/>
      <c r="M33" s="68"/>
      <c r="N33" s="68"/>
    </row>
    <row r="34" spans="1:14" ht="14.25" customHeight="1">
      <c r="A34" s="68"/>
      <c r="B34" s="401" t="s">
        <v>1144</v>
      </c>
      <c r="C34" s="403">
        <v>40629</v>
      </c>
      <c r="D34" s="405" t="s">
        <v>1039</v>
      </c>
      <c r="E34" s="406"/>
      <c r="F34" s="373" t="s">
        <v>1134</v>
      </c>
      <c r="G34" s="374"/>
      <c r="H34" s="373" t="s">
        <v>1145</v>
      </c>
      <c r="I34" s="374"/>
      <c r="J34" s="417" t="s">
        <v>1146</v>
      </c>
      <c r="K34" s="418"/>
      <c r="L34" s="68"/>
      <c r="M34" s="68"/>
      <c r="N34" s="68"/>
    </row>
    <row r="35" spans="1:14" ht="14.25" customHeight="1">
      <c r="A35" s="68"/>
      <c r="B35" s="402"/>
      <c r="C35" s="404"/>
      <c r="D35" s="407"/>
      <c r="E35" s="408"/>
      <c r="F35" s="383" t="s">
        <v>1065</v>
      </c>
      <c r="G35" s="384"/>
      <c r="H35" s="386" t="s">
        <v>1066</v>
      </c>
      <c r="I35" s="384"/>
      <c r="J35" s="383" t="s">
        <v>1067</v>
      </c>
      <c r="K35" s="385"/>
      <c r="L35" s="68"/>
      <c r="M35" s="68"/>
      <c r="N35" s="68"/>
    </row>
    <row r="36" spans="1:14" ht="14.25" customHeight="1">
      <c r="A36" s="68"/>
      <c r="B36" s="402"/>
      <c r="C36" s="404"/>
      <c r="D36" s="369" t="s">
        <v>1046</v>
      </c>
      <c r="E36" s="370"/>
      <c r="F36" s="375" t="s">
        <v>1147</v>
      </c>
      <c r="G36" s="376"/>
      <c r="H36" s="415" t="s">
        <v>1148</v>
      </c>
      <c r="I36" s="376"/>
      <c r="J36" s="375" t="s">
        <v>1047</v>
      </c>
      <c r="K36" s="377"/>
      <c r="L36" s="68"/>
      <c r="M36" s="68"/>
      <c r="N36" s="68"/>
    </row>
    <row r="37" spans="1:14" ht="14.25" customHeight="1">
      <c r="A37" s="68"/>
      <c r="B37" s="402"/>
      <c r="C37" s="404"/>
      <c r="D37" s="407"/>
      <c r="E37" s="408"/>
      <c r="F37" s="383" t="s">
        <v>1050</v>
      </c>
      <c r="G37" s="384"/>
      <c r="H37" s="383" t="s">
        <v>1060</v>
      </c>
      <c r="I37" s="384"/>
      <c r="J37" s="383" t="s">
        <v>1050</v>
      </c>
      <c r="K37" s="385"/>
      <c r="L37" s="68"/>
      <c r="M37" s="68"/>
      <c r="N37" s="68"/>
    </row>
    <row r="38" spans="1:14" ht="14.25" customHeight="1">
      <c r="A38" s="68"/>
      <c r="B38" s="402"/>
      <c r="C38" s="404"/>
      <c r="D38" s="369" t="s">
        <v>1053</v>
      </c>
      <c r="E38" s="370"/>
      <c r="F38" s="375" t="s">
        <v>1149</v>
      </c>
      <c r="G38" s="376"/>
      <c r="H38" s="415" t="s">
        <v>1150</v>
      </c>
      <c r="I38" s="376"/>
      <c r="J38" s="375" t="s">
        <v>1151</v>
      </c>
      <c r="K38" s="377"/>
      <c r="L38" s="68"/>
      <c r="M38" s="68"/>
      <c r="N38" s="68"/>
    </row>
    <row r="39" spans="1:14" ht="14.25" customHeight="1">
      <c r="A39" s="68"/>
      <c r="B39" s="402"/>
      <c r="C39" s="404"/>
      <c r="D39" s="407"/>
      <c r="E39" s="408"/>
      <c r="F39" s="383" t="s">
        <v>1050</v>
      </c>
      <c r="G39" s="384"/>
      <c r="H39" s="383" t="s">
        <v>1152</v>
      </c>
      <c r="I39" s="384"/>
      <c r="J39" s="383" t="s">
        <v>1068</v>
      </c>
      <c r="K39" s="385"/>
      <c r="L39" s="68"/>
      <c r="M39" s="68"/>
      <c r="N39" s="68"/>
    </row>
    <row r="40" spans="1:14" ht="14.25" customHeight="1">
      <c r="A40" s="68"/>
      <c r="B40" s="402"/>
      <c r="C40" s="404"/>
      <c r="D40" s="369" t="s">
        <v>1129</v>
      </c>
      <c r="E40" s="370"/>
      <c r="F40" s="375" t="s">
        <v>1153</v>
      </c>
      <c r="G40" s="376"/>
      <c r="H40" s="415" t="s">
        <v>1154</v>
      </c>
      <c r="I40" s="376"/>
      <c r="J40" s="416" t="s">
        <v>1155</v>
      </c>
      <c r="K40" s="377"/>
      <c r="L40" s="68"/>
      <c r="M40" s="68"/>
      <c r="N40" s="68"/>
    </row>
    <row r="41" spans="1:14" ht="14.25" customHeight="1" thickBot="1">
      <c r="A41" s="68"/>
      <c r="B41" s="413"/>
      <c r="C41" s="414"/>
      <c r="D41" s="371"/>
      <c r="E41" s="372"/>
      <c r="F41" s="380" t="s">
        <v>1063</v>
      </c>
      <c r="G41" s="381"/>
      <c r="H41" s="378" t="s">
        <v>1066</v>
      </c>
      <c r="I41" s="381"/>
      <c r="J41" s="380" t="s">
        <v>1063</v>
      </c>
      <c r="K41" s="382"/>
      <c r="L41" s="68"/>
      <c r="M41" s="68"/>
      <c r="N41" s="68"/>
    </row>
    <row r="42" spans="1:14" ht="13.5" customHeight="1">
      <c r="A42" s="68"/>
      <c r="B42" s="401" t="s">
        <v>1156</v>
      </c>
      <c r="C42" s="403">
        <v>40993</v>
      </c>
      <c r="D42" s="405" t="s">
        <v>1039</v>
      </c>
      <c r="E42" s="406"/>
      <c r="F42" s="398" t="s">
        <v>1157</v>
      </c>
      <c r="G42" s="399"/>
      <c r="H42" s="398" t="s">
        <v>1134</v>
      </c>
      <c r="I42" s="399"/>
      <c r="J42" s="398" t="s">
        <v>1158</v>
      </c>
      <c r="K42" s="400"/>
      <c r="L42" s="68"/>
      <c r="M42" s="68"/>
      <c r="N42" s="68"/>
    </row>
    <row r="43" spans="1:14" ht="13.5" customHeight="1">
      <c r="A43" s="68"/>
      <c r="B43" s="402"/>
      <c r="C43" s="404"/>
      <c r="D43" s="407"/>
      <c r="E43" s="408"/>
      <c r="F43" s="383" t="s">
        <v>1159</v>
      </c>
      <c r="G43" s="384"/>
      <c r="H43" s="383" t="s">
        <v>1065</v>
      </c>
      <c r="I43" s="384"/>
      <c r="J43" s="383" t="s">
        <v>1061</v>
      </c>
      <c r="K43" s="385"/>
      <c r="L43" s="68"/>
      <c r="M43" s="68"/>
      <c r="N43" s="68"/>
    </row>
    <row r="44" spans="1:14" ht="13.5" customHeight="1">
      <c r="A44" s="68"/>
      <c r="B44" s="402"/>
      <c r="C44" s="404"/>
      <c r="D44" s="369" t="s">
        <v>1046</v>
      </c>
      <c r="E44" s="370"/>
      <c r="F44" s="375" t="s">
        <v>1160</v>
      </c>
      <c r="G44" s="376"/>
      <c r="H44" s="375" t="s">
        <v>1161</v>
      </c>
      <c r="I44" s="376"/>
      <c r="J44" s="375" t="s">
        <v>1148</v>
      </c>
      <c r="K44" s="377"/>
      <c r="L44" s="68"/>
      <c r="M44" s="68"/>
      <c r="N44" s="68"/>
    </row>
    <row r="45" spans="1:14" ht="13.5" customHeight="1">
      <c r="A45" s="68"/>
      <c r="B45" s="402"/>
      <c r="C45" s="404"/>
      <c r="D45" s="407"/>
      <c r="E45" s="408"/>
      <c r="F45" s="383" t="s">
        <v>1050</v>
      </c>
      <c r="G45" s="384"/>
      <c r="H45" s="383" t="s">
        <v>1050</v>
      </c>
      <c r="I45" s="384"/>
      <c r="J45" s="383" t="s">
        <v>1061</v>
      </c>
      <c r="K45" s="385"/>
      <c r="L45" s="68"/>
      <c r="M45" s="68"/>
      <c r="N45" s="68"/>
    </row>
    <row r="46" spans="1:14" ht="13.5" customHeight="1">
      <c r="A46" s="68"/>
      <c r="B46" s="402"/>
      <c r="C46" s="404"/>
      <c r="D46" s="369" t="s">
        <v>1053</v>
      </c>
      <c r="E46" s="370"/>
      <c r="F46" s="375" t="s">
        <v>1162</v>
      </c>
      <c r="G46" s="376"/>
      <c r="H46" s="375" t="s">
        <v>1163</v>
      </c>
      <c r="I46" s="376"/>
      <c r="J46" s="375" t="s">
        <v>1164</v>
      </c>
      <c r="K46" s="377"/>
      <c r="L46" s="68"/>
      <c r="M46" s="68"/>
      <c r="N46" s="68"/>
    </row>
    <row r="47" spans="1:14" ht="13.5" customHeight="1">
      <c r="A47" s="68"/>
      <c r="B47" s="402"/>
      <c r="C47" s="404"/>
      <c r="D47" s="407"/>
      <c r="E47" s="408"/>
      <c r="F47" s="383" t="s">
        <v>1050</v>
      </c>
      <c r="G47" s="384"/>
      <c r="H47" s="383" t="s">
        <v>1050</v>
      </c>
      <c r="I47" s="384"/>
      <c r="J47" s="383" t="s">
        <v>1165</v>
      </c>
      <c r="K47" s="385"/>
      <c r="L47" s="68"/>
      <c r="M47" s="68"/>
      <c r="N47" s="68"/>
    </row>
    <row r="48" spans="1:14" ht="13.5" customHeight="1">
      <c r="A48" s="68"/>
      <c r="B48" s="402"/>
      <c r="C48" s="404"/>
      <c r="D48" s="369" t="s">
        <v>1129</v>
      </c>
      <c r="E48" s="370"/>
      <c r="F48" s="375" t="s">
        <v>1154</v>
      </c>
      <c r="G48" s="376"/>
      <c r="H48" s="375" t="s">
        <v>1153</v>
      </c>
      <c r="I48" s="376"/>
      <c r="J48" s="375" t="s">
        <v>1055</v>
      </c>
      <c r="K48" s="377"/>
      <c r="L48" s="68"/>
      <c r="M48" s="68"/>
      <c r="N48" s="68"/>
    </row>
    <row r="49" spans="1:14" ht="13.5" customHeight="1" thickBot="1">
      <c r="A49" s="68"/>
      <c r="B49" s="413"/>
      <c r="C49" s="414"/>
      <c r="D49" s="371"/>
      <c r="E49" s="372"/>
      <c r="F49" s="378" t="s">
        <v>1066</v>
      </c>
      <c r="G49" s="379"/>
      <c r="H49" s="380" t="s">
        <v>1063</v>
      </c>
      <c r="I49" s="381"/>
      <c r="J49" s="380" t="s">
        <v>1064</v>
      </c>
      <c r="K49" s="382"/>
      <c r="L49" s="68"/>
      <c r="M49" s="68"/>
      <c r="N49" s="68"/>
    </row>
    <row r="50" spans="1:14" ht="13.5" customHeight="1">
      <c r="A50" s="68"/>
      <c r="B50" s="401" t="s">
        <v>1196</v>
      </c>
      <c r="C50" s="403">
        <v>41350</v>
      </c>
      <c r="D50" s="405" t="s">
        <v>1039</v>
      </c>
      <c r="E50" s="406"/>
      <c r="F50" s="398" t="s">
        <v>1197</v>
      </c>
      <c r="G50" s="399"/>
      <c r="H50" s="398" t="s">
        <v>1198</v>
      </c>
      <c r="I50" s="399"/>
      <c r="J50" s="398" t="s">
        <v>1199</v>
      </c>
      <c r="K50" s="400"/>
      <c r="L50" s="68"/>
      <c r="M50" s="68"/>
      <c r="N50" s="68"/>
    </row>
    <row r="51" spans="1:14" ht="13.5" customHeight="1">
      <c r="A51" s="68"/>
      <c r="B51" s="402"/>
      <c r="C51" s="404"/>
      <c r="D51" s="407"/>
      <c r="E51" s="408"/>
      <c r="F51" s="383" t="s">
        <v>1200</v>
      </c>
      <c r="G51" s="384"/>
      <c r="H51" s="383" t="s">
        <v>1201</v>
      </c>
      <c r="I51" s="384"/>
      <c r="J51" s="383" t="s">
        <v>1202</v>
      </c>
      <c r="K51" s="385"/>
      <c r="L51" s="68"/>
      <c r="M51" s="68"/>
      <c r="N51" s="68"/>
    </row>
    <row r="52" spans="1:14" ht="13.5" customHeight="1">
      <c r="A52" s="68"/>
      <c r="B52" s="402"/>
      <c r="C52" s="404"/>
      <c r="D52" s="369" t="s">
        <v>1046</v>
      </c>
      <c r="E52" s="370"/>
      <c r="F52" s="375" t="s">
        <v>1203</v>
      </c>
      <c r="G52" s="376"/>
      <c r="H52" s="375" t="s">
        <v>1204</v>
      </c>
      <c r="I52" s="376"/>
      <c r="J52" s="375" t="s">
        <v>1205</v>
      </c>
      <c r="K52" s="377"/>
      <c r="L52" s="68"/>
      <c r="M52" s="68"/>
      <c r="N52" s="68"/>
    </row>
    <row r="53" spans="1:14" ht="13.5" customHeight="1">
      <c r="A53" s="68"/>
      <c r="B53" s="402"/>
      <c r="C53" s="404"/>
      <c r="D53" s="407"/>
      <c r="E53" s="408"/>
      <c r="F53" s="383" t="s">
        <v>1206</v>
      </c>
      <c r="G53" s="384"/>
      <c r="H53" s="383" t="s">
        <v>1207</v>
      </c>
      <c r="I53" s="384"/>
      <c r="J53" s="383" t="s">
        <v>1208</v>
      </c>
      <c r="K53" s="385"/>
      <c r="L53" s="68"/>
      <c r="M53" s="68"/>
      <c r="N53" s="68"/>
    </row>
    <row r="54" spans="1:14" ht="13.5" customHeight="1">
      <c r="A54" s="68"/>
      <c r="B54" s="402"/>
      <c r="C54" s="404"/>
      <c r="D54" s="369" t="s">
        <v>1053</v>
      </c>
      <c r="E54" s="370"/>
      <c r="F54" s="388" t="s">
        <v>1209</v>
      </c>
      <c r="G54" s="389"/>
      <c r="H54" s="375" t="s">
        <v>1210</v>
      </c>
      <c r="I54" s="376"/>
      <c r="J54" s="375" t="s">
        <v>1211</v>
      </c>
      <c r="K54" s="377"/>
      <c r="L54" s="68"/>
      <c r="M54" s="68"/>
      <c r="N54" s="68"/>
    </row>
    <row r="55" spans="1:14" ht="13.5" customHeight="1">
      <c r="A55" s="68"/>
      <c r="B55" s="402"/>
      <c r="C55" s="404"/>
      <c r="D55" s="407"/>
      <c r="E55" s="408"/>
      <c r="F55" s="409"/>
      <c r="G55" s="410"/>
      <c r="H55" s="383" t="s">
        <v>1212</v>
      </c>
      <c r="I55" s="384"/>
      <c r="J55" s="383" t="s">
        <v>1069</v>
      </c>
      <c r="K55" s="385"/>
      <c r="L55" s="68"/>
      <c r="M55" s="68"/>
      <c r="N55" s="68"/>
    </row>
    <row r="56" spans="1:14" ht="13.5" customHeight="1">
      <c r="A56" s="68"/>
      <c r="B56" s="402"/>
      <c r="C56" s="404"/>
      <c r="D56" s="369" t="s">
        <v>1129</v>
      </c>
      <c r="E56" s="370"/>
      <c r="F56" s="375" t="s">
        <v>1213</v>
      </c>
      <c r="G56" s="376"/>
      <c r="H56" s="375" t="s">
        <v>1214</v>
      </c>
      <c r="I56" s="376"/>
      <c r="J56" s="375" t="s">
        <v>1215</v>
      </c>
      <c r="K56" s="377"/>
      <c r="L56" s="68"/>
      <c r="M56" s="68"/>
      <c r="N56" s="68"/>
    </row>
    <row r="57" spans="1:14" ht="13.5" customHeight="1" thickBot="1">
      <c r="A57" s="68"/>
      <c r="B57" s="413"/>
      <c r="C57" s="414"/>
      <c r="D57" s="371"/>
      <c r="E57" s="372"/>
      <c r="F57" s="378" t="s">
        <v>1070</v>
      </c>
      <c r="G57" s="379"/>
      <c r="H57" s="380" t="s">
        <v>1216</v>
      </c>
      <c r="I57" s="381"/>
      <c r="J57" s="380" t="s">
        <v>1216</v>
      </c>
      <c r="K57" s="382"/>
      <c r="L57" s="68"/>
      <c r="M57" s="68"/>
      <c r="N57" s="68"/>
    </row>
    <row r="58" spans="1:14" ht="13.5" customHeight="1">
      <c r="A58" s="68"/>
      <c r="B58" s="401" t="s">
        <v>437</v>
      </c>
      <c r="C58" s="403">
        <v>41724</v>
      </c>
      <c r="D58" s="405" t="s">
        <v>1039</v>
      </c>
      <c r="E58" s="406"/>
      <c r="F58" s="398" t="s">
        <v>438</v>
      </c>
      <c r="G58" s="399"/>
      <c r="H58" s="398" t="s">
        <v>440</v>
      </c>
      <c r="I58" s="399"/>
      <c r="J58" s="398" t="s">
        <v>442</v>
      </c>
      <c r="K58" s="400"/>
      <c r="L58" s="68"/>
      <c r="M58" s="68"/>
      <c r="N58" s="68"/>
    </row>
    <row r="59" spans="1:14" ht="13.5" customHeight="1">
      <c r="A59" s="68"/>
      <c r="B59" s="402"/>
      <c r="C59" s="404"/>
      <c r="D59" s="407"/>
      <c r="E59" s="408"/>
      <c r="F59" s="383" t="s">
        <v>439</v>
      </c>
      <c r="G59" s="384"/>
      <c r="H59" s="383" t="s">
        <v>441</v>
      </c>
      <c r="I59" s="384"/>
      <c r="J59" s="383" t="s">
        <v>1200</v>
      </c>
      <c r="K59" s="385"/>
      <c r="L59" s="68"/>
      <c r="M59" s="68"/>
      <c r="N59" s="68"/>
    </row>
    <row r="60" spans="1:14" ht="13.5" customHeight="1">
      <c r="A60" s="68"/>
      <c r="B60" s="402"/>
      <c r="C60" s="404"/>
      <c r="D60" s="369" t="s">
        <v>1046</v>
      </c>
      <c r="E60" s="370"/>
      <c r="F60" s="375" t="s">
        <v>1203</v>
      </c>
      <c r="G60" s="376"/>
      <c r="H60" s="375" t="s">
        <v>443</v>
      </c>
      <c r="I60" s="376"/>
      <c r="J60" s="375"/>
      <c r="K60" s="377"/>
      <c r="L60" s="68"/>
      <c r="M60" s="68"/>
      <c r="N60" s="68"/>
    </row>
    <row r="61" spans="1:14" ht="13.5" customHeight="1">
      <c r="A61" s="68"/>
      <c r="B61" s="402"/>
      <c r="C61" s="404"/>
      <c r="D61" s="407"/>
      <c r="E61" s="408"/>
      <c r="F61" s="383" t="s">
        <v>1206</v>
      </c>
      <c r="G61" s="384"/>
      <c r="H61" s="383" t="s">
        <v>1208</v>
      </c>
      <c r="I61" s="384"/>
      <c r="J61" s="383"/>
      <c r="K61" s="385"/>
      <c r="L61" s="68"/>
      <c r="M61" s="68"/>
      <c r="N61" s="68"/>
    </row>
    <row r="62" spans="1:14" ht="13.5" customHeight="1">
      <c r="A62" s="68"/>
      <c r="B62" s="402"/>
      <c r="C62" s="404"/>
      <c r="D62" s="369" t="s">
        <v>1053</v>
      </c>
      <c r="E62" s="370"/>
      <c r="F62" s="388" t="s">
        <v>444</v>
      </c>
      <c r="G62" s="389"/>
      <c r="H62" s="375" t="s">
        <v>445</v>
      </c>
      <c r="I62" s="376"/>
      <c r="J62" s="375"/>
      <c r="K62" s="377"/>
      <c r="L62" s="68"/>
      <c r="M62" s="68"/>
      <c r="N62" s="68"/>
    </row>
    <row r="63" spans="1:14" ht="13.5" customHeight="1">
      <c r="A63" s="68"/>
      <c r="B63" s="402"/>
      <c r="C63" s="404"/>
      <c r="D63" s="407"/>
      <c r="E63" s="408"/>
      <c r="F63" s="409"/>
      <c r="G63" s="410"/>
      <c r="H63" s="383" t="s">
        <v>446</v>
      </c>
      <c r="I63" s="384"/>
      <c r="J63" s="383"/>
      <c r="K63" s="385"/>
      <c r="L63" s="68"/>
      <c r="M63" s="68"/>
      <c r="N63" s="68"/>
    </row>
    <row r="64" spans="1:14" ht="13.5" customHeight="1">
      <c r="A64" s="68"/>
      <c r="B64" s="402"/>
      <c r="C64" s="404"/>
      <c r="D64" s="369" t="s">
        <v>453</v>
      </c>
      <c r="E64" s="370"/>
      <c r="F64" s="375" t="s">
        <v>1260</v>
      </c>
      <c r="G64" s="376"/>
      <c r="H64" s="375" t="s">
        <v>1213</v>
      </c>
      <c r="I64" s="376"/>
      <c r="J64" s="375"/>
      <c r="K64" s="377"/>
      <c r="L64" s="68"/>
      <c r="M64" s="68"/>
      <c r="N64" s="68"/>
    </row>
    <row r="65" spans="1:14" ht="13.5" customHeight="1">
      <c r="A65" s="68"/>
      <c r="B65" s="402"/>
      <c r="C65" s="404"/>
      <c r="D65" s="411"/>
      <c r="E65" s="412"/>
      <c r="F65" s="386" t="s">
        <v>1070</v>
      </c>
      <c r="G65" s="387"/>
      <c r="H65" s="390" t="s">
        <v>1070</v>
      </c>
      <c r="I65" s="391"/>
      <c r="J65" s="392"/>
      <c r="K65" s="393"/>
      <c r="L65" s="68"/>
      <c r="M65" s="68"/>
      <c r="N65" s="68"/>
    </row>
    <row r="66" spans="1:14" ht="13.5" customHeight="1">
      <c r="A66" s="68"/>
      <c r="B66" s="127"/>
      <c r="C66" s="129"/>
      <c r="D66" s="369" t="s">
        <v>447</v>
      </c>
      <c r="E66" s="370"/>
      <c r="F66" s="373" t="s">
        <v>448</v>
      </c>
      <c r="G66" s="374"/>
      <c r="H66" s="375" t="s">
        <v>449</v>
      </c>
      <c r="I66" s="376"/>
      <c r="J66" s="375" t="s">
        <v>451</v>
      </c>
      <c r="K66" s="377"/>
      <c r="L66" s="68"/>
      <c r="M66" s="68"/>
      <c r="N66" s="68"/>
    </row>
    <row r="67" spans="1:14" ht="13.5" customHeight="1" thickBot="1">
      <c r="A67" s="126"/>
      <c r="B67" s="130"/>
      <c r="C67" s="128"/>
      <c r="D67" s="371"/>
      <c r="E67" s="372"/>
      <c r="F67" s="378" t="s">
        <v>1069</v>
      </c>
      <c r="G67" s="379"/>
      <c r="H67" s="380" t="s">
        <v>450</v>
      </c>
      <c r="I67" s="381"/>
      <c r="J67" s="380" t="s">
        <v>452</v>
      </c>
      <c r="K67" s="382"/>
      <c r="L67" s="68"/>
      <c r="M67" s="68"/>
      <c r="N67" s="68"/>
    </row>
    <row r="68" spans="1:14" ht="13.5" customHeight="1">
      <c r="A68" s="68"/>
      <c r="B68" s="444" t="s">
        <v>1330</v>
      </c>
      <c r="C68" s="446">
        <v>42085</v>
      </c>
      <c r="D68" s="448" t="s">
        <v>1039</v>
      </c>
      <c r="E68" s="449"/>
      <c r="F68" s="366" t="s">
        <v>1262</v>
      </c>
      <c r="G68" s="368"/>
      <c r="H68" s="366" t="s">
        <v>440</v>
      </c>
      <c r="I68" s="367"/>
      <c r="J68" s="366" t="s">
        <v>1263</v>
      </c>
      <c r="K68" s="368"/>
      <c r="L68" s="68"/>
      <c r="M68" s="68"/>
      <c r="N68" s="68"/>
    </row>
    <row r="69" spans="1:14" ht="13.5" customHeight="1">
      <c r="A69" s="68"/>
      <c r="B69" s="445"/>
      <c r="C69" s="447"/>
      <c r="D69" s="450"/>
      <c r="E69" s="451"/>
      <c r="F69" s="363" t="s">
        <v>1331</v>
      </c>
      <c r="G69" s="365"/>
      <c r="H69" s="363" t="s">
        <v>441</v>
      </c>
      <c r="I69" s="364"/>
      <c r="J69" s="363" t="s">
        <v>1332</v>
      </c>
      <c r="K69" s="365"/>
      <c r="L69" s="68"/>
      <c r="M69" s="68"/>
      <c r="N69" s="68"/>
    </row>
    <row r="70" spans="1:14" ht="13.5" customHeight="1">
      <c r="A70" s="68"/>
      <c r="B70" s="445"/>
      <c r="C70" s="447"/>
      <c r="D70" s="452" t="s">
        <v>1046</v>
      </c>
      <c r="E70" s="453"/>
      <c r="F70" s="395" t="s">
        <v>1264</v>
      </c>
      <c r="G70" s="396"/>
      <c r="H70" s="395" t="s">
        <v>1265</v>
      </c>
      <c r="I70" s="396"/>
      <c r="J70" s="395" t="s">
        <v>1203</v>
      </c>
      <c r="K70" s="474"/>
      <c r="L70" s="127"/>
      <c r="M70" s="68"/>
      <c r="N70" s="68"/>
    </row>
    <row r="71" spans="1:14" ht="13.5" customHeight="1">
      <c r="A71" s="68"/>
      <c r="B71" s="445"/>
      <c r="C71" s="447"/>
      <c r="D71" s="450"/>
      <c r="E71" s="451"/>
      <c r="F71" s="363" t="s">
        <v>1333</v>
      </c>
      <c r="G71" s="364"/>
      <c r="H71" s="363" t="s">
        <v>1266</v>
      </c>
      <c r="I71" s="364"/>
      <c r="J71" s="363" t="s">
        <v>1334</v>
      </c>
      <c r="K71" s="394"/>
      <c r="L71" s="127"/>
      <c r="M71" s="68"/>
      <c r="N71" s="68"/>
    </row>
    <row r="72" spans="1:14" ht="13.5" customHeight="1">
      <c r="A72" s="68"/>
      <c r="B72" s="445"/>
      <c r="C72" s="447"/>
      <c r="D72" s="452" t="s">
        <v>1053</v>
      </c>
      <c r="E72" s="453"/>
      <c r="F72" s="454" t="s">
        <v>1267</v>
      </c>
      <c r="G72" s="455"/>
      <c r="H72" s="395" t="s">
        <v>1268</v>
      </c>
      <c r="I72" s="396"/>
      <c r="J72" s="395" t="s">
        <v>1269</v>
      </c>
      <c r="K72" s="397"/>
      <c r="L72" s="68"/>
      <c r="M72" s="68"/>
      <c r="N72" s="68"/>
    </row>
    <row r="73" spans="1:14" ht="13.5" customHeight="1">
      <c r="A73" s="68"/>
      <c r="B73" s="445"/>
      <c r="C73" s="447"/>
      <c r="D73" s="450"/>
      <c r="E73" s="451"/>
      <c r="F73" s="456"/>
      <c r="G73" s="457"/>
      <c r="H73" s="363" t="s">
        <v>452</v>
      </c>
      <c r="I73" s="364"/>
      <c r="J73" s="363" t="s">
        <v>1335</v>
      </c>
      <c r="K73" s="365"/>
      <c r="L73" s="68"/>
      <c r="M73" s="68"/>
      <c r="N73" s="68"/>
    </row>
    <row r="74" spans="1:14" ht="13.5" customHeight="1">
      <c r="A74" s="68"/>
      <c r="B74" s="445"/>
      <c r="C74" s="447"/>
      <c r="D74" s="452" t="s">
        <v>1336</v>
      </c>
      <c r="E74" s="453"/>
      <c r="F74" s="395" t="s">
        <v>1270</v>
      </c>
      <c r="G74" s="396"/>
      <c r="H74" s="395" t="s">
        <v>1271</v>
      </c>
      <c r="I74" s="396"/>
      <c r="J74" s="395" t="s">
        <v>1272</v>
      </c>
      <c r="K74" s="397"/>
      <c r="L74" s="68"/>
      <c r="M74" s="68"/>
      <c r="N74" s="68"/>
    </row>
    <row r="75" spans="1:14" ht="13.5" customHeight="1">
      <c r="A75" s="68"/>
      <c r="B75" s="445"/>
      <c r="C75" s="447"/>
      <c r="D75" s="458"/>
      <c r="E75" s="459"/>
      <c r="F75" s="475" t="s">
        <v>1337</v>
      </c>
      <c r="G75" s="476"/>
      <c r="H75" s="477" t="s">
        <v>1266</v>
      </c>
      <c r="I75" s="478"/>
      <c r="J75" s="460" t="s">
        <v>1273</v>
      </c>
      <c r="K75" s="461"/>
      <c r="L75" s="68"/>
      <c r="M75" s="68"/>
      <c r="N75" s="68"/>
    </row>
    <row r="76" spans="1:14" ht="13.5" customHeight="1">
      <c r="A76" s="68"/>
      <c r="B76" s="185"/>
      <c r="C76" s="186"/>
      <c r="D76" s="452" t="s">
        <v>1338</v>
      </c>
      <c r="E76" s="453"/>
      <c r="F76" s="464" t="s">
        <v>448</v>
      </c>
      <c r="G76" s="465"/>
      <c r="H76" s="395" t="s">
        <v>1274</v>
      </c>
      <c r="I76" s="396"/>
      <c r="J76" s="395" t="s">
        <v>1339</v>
      </c>
      <c r="K76" s="397"/>
      <c r="L76" s="68"/>
      <c r="M76" s="68"/>
      <c r="N76" s="68"/>
    </row>
    <row r="77" spans="1:14" ht="13.5" customHeight="1" thickBot="1">
      <c r="A77" s="126"/>
      <c r="B77" s="187"/>
      <c r="C77" s="188"/>
      <c r="D77" s="462"/>
      <c r="E77" s="463"/>
      <c r="F77" s="466" t="s">
        <v>1069</v>
      </c>
      <c r="G77" s="467"/>
      <c r="H77" s="468" t="s">
        <v>1340</v>
      </c>
      <c r="I77" s="469"/>
      <c r="J77" s="468" t="s">
        <v>1341</v>
      </c>
      <c r="K77" s="470"/>
      <c r="L77" s="68"/>
      <c r="M77" s="68"/>
      <c r="N77" s="68"/>
    </row>
    <row r="78" spans="1:14" ht="13.5" customHeight="1">
      <c r="A78" s="68"/>
      <c r="B78" s="401" t="s">
        <v>1632</v>
      </c>
      <c r="C78" s="403">
        <v>42442</v>
      </c>
      <c r="D78" s="405" t="s">
        <v>1039</v>
      </c>
      <c r="E78" s="406"/>
      <c r="F78" s="398" t="s">
        <v>1613</v>
      </c>
      <c r="G78" s="399"/>
      <c r="H78" s="479" t="s">
        <v>1614</v>
      </c>
      <c r="I78" s="399"/>
      <c r="J78" s="398" t="s">
        <v>1615</v>
      </c>
      <c r="K78" s="400"/>
      <c r="L78" s="68"/>
      <c r="M78" s="68"/>
      <c r="N78" s="68"/>
    </row>
    <row r="79" spans="1:14" ht="13.5" customHeight="1">
      <c r="A79" s="68"/>
      <c r="B79" s="402"/>
      <c r="C79" s="404"/>
      <c r="D79" s="407"/>
      <c r="E79" s="408"/>
      <c r="F79" s="472" t="s">
        <v>1624</v>
      </c>
      <c r="G79" s="480"/>
      <c r="H79" s="472" t="s">
        <v>1625</v>
      </c>
      <c r="I79" s="473"/>
      <c r="J79" s="481" t="s">
        <v>1626</v>
      </c>
      <c r="K79" s="482"/>
      <c r="L79" s="68"/>
      <c r="M79" s="68"/>
      <c r="N79" s="68"/>
    </row>
    <row r="80" spans="1:14" ht="13.5" customHeight="1">
      <c r="A80" s="68"/>
      <c r="B80" s="402"/>
      <c r="C80" s="404"/>
      <c r="D80" s="369" t="s">
        <v>1046</v>
      </c>
      <c r="E80" s="370"/>
      <c r="F80" s="375" t="s">
        <v>1616</v>
      </c>
      <c r="G80" s="376"/>
      <c r="H80" s="375" t="s">
        <v>1617</v>
      </c>
      <c r="I80" s="376"/>
      <c r="J80" s="375"/>
      <c r="K80" s="471"/>
      <c r="L80" s="127"/>
      <c r="M80" s="68"/>
      <c r="N80" s="68"/>
    </row>
    <row r="81" spans="1:14" ht="13.5" customHeight="1">
      <c r="A81" s="68"/>
      <c r="B81" s="402"/>
      <c r="C81" s="404"/>
      <c r="D81" s="407"/>
      <c r="E81" s="408"/>
      <c r="F81" s="472" t="s">
        <v>1627</v>
      </c>
      <c r="G81" s="473"/>
      <c r="H81" s="472" t="s">
        <v>1628</v>
      </c>
      <c r="I81" s="473"/>
      <c r="J81" s="383"/>
      <c r="K81" s="485"/>
      <c r="L81" s="127"/>
      <c r="M81" s="68"/>
      <c r="N81" s="68"/>
    </row>
    <row r="82" spans="1:14" ht="13.5" customHeight="1">
      <c r="A82" s="68"/>
      <c r="B82" s="402"/>
      <c r="C82" s="404"/>
      <c r="D82" s="369" t="s">
        <v>1053</v>
      </c>
      <c r="E82" s="370"/>
      <c r="F82" s="558" t="s">
        <v>1618</v>
      </c>
      <c r="G82" s="559"/>
      <c r="H82" s="564" t="s">
        <v>1619</v>
      </c>
      <c r="I82" s="565"/>
      <c r="J82" s="375"/>
      <c r="K82" s="377"/>
      <c r="L82" s="68"/>
      <c r="M82" s="68"/>
      <c r="N82" s="68"/>
    </row>
    <row r="83" spans="1:14" ht="13.5" customHeight="1">
      <c r="A83" s="68"/>
      <c r="B83" s="402"/>
      <c r="C83" s="404"/>
      <c r="D83" s="407"/>
      <c r="E83" s="408"/>
      <c r="F83" s="560" t="s">
        <v>1629</v>
      </c>
      <c r="G83" s="561"/>
      <c r="H83" s="562" t="s">
        <v>1630</v>
      </c>
      <c r="I83" s="563"/>
      <c r="J83" s="383"/>
      <c r="K83" s="385"/>
      <c r="L83" s="68"/>
      <c r="M83" s="68"/>
      <c r="N83" s="68"/>
    </row>
    <row r="84" spans="1:14" ht="13.5" customHeight="1">
      <c r="A84" s="68"/>
      <c r="B84" s="402"/>
      <c r="C84" s="404"/>
      <c r="D84" s="369" t="s">
        <v>1633</v>
      </c>
      <c r="E84" s="370"/>
      <c r="F84" s="375" t="s">
        <v>1620</v>
      </c>
      <c r="G84" s="376"/>
      <c r="H84" s="375" t="s">
        <v>1621</v>
      </c>
      <c r="I84" s="376"/>
      <c r="J84" s="375" t="s">
        <v>1622</v>
      </c>
      <c r="K84" s="377"/>
      <c r="L84" s="68"/>
      <c r="M84" s="68"/>
      <c r="N84" s="68"/>
    </row>
    <row r="85" spans="1:14" ht="13.5" customHeight="1">
      <c r="A85" s="68"/>
      <c r="B85" s="402"/>
      <c r="C85" s="404"/>
      <c r="D85" s="411"/>
      <c r="E85" s="412"/>
      <c r="F85" s="409" t="s">
        <v>1629</v>
      </c>
      <c r="G85" s="410"/>
      <c r="H85" s="483" t="s">
        <v>1631</v>
      </c>
      <c r="I85" s="484"/>
      <c r="J85" s="373" t="s">
        <v>1627</v>
      </c>
      <c r="K85" s="418"/>
      <c r="L85" s="68"/>
      <c r="M85" s="68"/>
      <c r="N85" s="68"/>
    </row>
    <row r="86" spans="1:14" ht="13.5" customHeight="1">
      <c r="A86" s="68"/>
      <c r="B86" s="200"/>
      <c r="C86" s="201"/>
      <c r="D86" s="369" t="s">
        <v>1634</v>
      </c>
      <c r="E86" s="370"/>
      <c r="F86" s="373" t="s">
        <v>1623</v>
      </c>
      <c r="G86" s="374"/>
      <c r="H86" s="375"/>
      <c r="I86" s="376"/>
      <c r="J86" s="375"/>
      <c r="K86" s="377"/>
      <c r="L86" s="68"/>
      <c r="M86" s="68"/>
      <c r="N86" s="68"/>
    </row>
    <row r="87" spans="1:14" ht="13.5" customHeight="1" thickBot="1">
      <c r="A87" s="126"/>
      <c r="B87" s="202"/>
      <c r="C87" s="203"/>
      <c r="D87" s="371"/>
      <c r="E87" s="372"/>
      <c r="F87" s="486" t="s">
        <v>1631</v>
      </c>
      <c r="G87" s="487"/>
      <c r="H87" s="380"/>
      <c r="I87" s="381"/>
      <c r="J87" s="380"/>
      <c r="K87" s="382"/>
      <c r="L87" s="68"/>
      <c r="M87" s="68"/>
      <c r="N87" s="68"/>
    </row>
    <row r="88" spans="1:14" s="207" customFormat="1" ht="13.5" customHeight="1">
      <c r="A88" s="295"/>
      <c r="B88" s="488" t="s">
        <v>312</v>
      </c>
      <c r="C88" s="490">
        <v>42799</v>
      </c>
      <c r="D88" s="492" t="s">
        <v>1039</v>
      </c>
      <c r="E88" s="493"/>
      <c r="F88" s="398" t="s">
        <v>1613</v>
      </c>
      <c r="G88" s="399"/>
      <c r="H88" s="479" t="s">
        <v>1614</v>
      </c>
      <c r="I88" s="399"/>
      <c r="J88" s="574" t="s">
        <v>1784</v>
      </c>
      <c r="K88" s="575"/>
      <c r="L88" s="295"/>
      <c r="M88" s="295"/>
      <c r="N88" s="295"/>
    </row>
    <row r="89" spans="1:14" s="207" customFormat="1" ht="13.5" customHeight="1">
      <c r="A89" s="295"/>
      <c r="B89" s="489"/>
      <c r="C89" s="491"/>
      <c r="D89" s="494"/>
      <c r="E89" s="495"/>
      <c r="F89" s="472" t="s">
        <v>1624</v>
      </c>
      <c r="G89" s="480"/>
      <c r="H89" s="472" t="s">
        <v>1625</v>
      </c>
      <c r="I89" s="473"/>
      <c r="J89" s="576" t="s">
        <v>1786</v>
      </c>
      <c r="K89" s="577"/>
      <c r="L89" s="295"/>
      <c r="M89" s="295"/>
      <c r="N89" s="295"/>
    </row>
    <row r="90" spans="1:14" s="207" customFormat="1" ht="13.5" customHeight="1">
      <c r="A90" s="295"/>
      <c r="B90" s="489"/>
      <c r="C90" s="491"/>
      <c r="D90" s="496" t="s">
        <v>1046</v>
      </c>
      <c r="E90" s="497"/>
      <c r="F90" s="570" t="s">
        <v>1782</v>
      </c>
      <c r="G90" s="571"/>
      <c r="H90" s="375" t="s">
        <v>1787</v>
      </c>
      <c r="I90" s="376"/>
      <c r="J90" s="498"/>
      <c r="K90" s="504"/>
      <c r="L90" s="296"/>
      <c r="M90" s="295"/>
      <c r="N90" s="295"/>
    </row>
    <row r="91" spans="1:14" s="207" customFormat="1" ht="13.5" customHeight="1">
      <c r="A91" s="295"/>
      <c r="B91" s="489"/>
      <c r="C91" s="491"/>
      <c r="D91" s="494"/>
      <c r="E91" s="495"/>
      <c r="F91" s="572"/>
      <c r="G91" s="573"/>
      <c r="H91" s="472" t="s">
        <v>1788</v>
      </c>
      <c r="I91" s="473"/>
      <c r="J91" s="502"/>
      <c r="K91" s="503"/>
      <c r="L91" s="296"/>
      <c r="M91" s="295"/>
      <c r="N91" s="295"/>
    </row>
    <row r="92" spans="1:14" s="207" customFormat="1" ht="13.5" customHeight="1">
      <c r="A92" s="295"/>
      <c r="B92" s="489"/>
      <c r="C92" s="491"/>
      <c r="D92" s="496" t="s">
        <v>1053</v>
      </c>
      <c r="E92" s="497"/>
      <c r="F92" s="558" t="s">
        <v>1783</v>
      </c>
      <c r="G92" s="559"/>
      <c r="H92" s="566" t="s">
        <v>1785</v>
      </c>
      <c r="I92" s="567"/>
      <c r="J92" s="564" t="s">
        <v>1619</v>
      </c>
      <c r="K92" s="565"/>
      <c r="L92" s="295"/>
      <c r="M92" s="295"/>
      <c r="N92" s="295"/>
    </row>
    <row r="93" spans="1:14" s="207" customFormat="1" ht="13.5" customHeight="1">
      <c r="A93" s="295"/>
      <c r="B93" s="489"/>
      <c r="C93" s="491"/>
      <c r="D93" s="494"/>
      <c r="E93" s="495"/>
      <c r="F93" s="560" t="s">
        <v>1629</v>
      </c>
      <c r="G93" s="561"/>
      <c r="H93" s="568"/>
      <c r="I93" s="569"/>
      <c r="J93" s="562" t="s">
        <v>1335</v>
      </c>
      <c r="K93" s="563"/>
      <c r="L93" s="295"/>
      <c r="M93" s="295"/>
      <c r="N93" s="295"/>
    </row>
    <row r="94" spans="1:14" s="207" customFormat="1" ht="13.5" customHeight="1">
      <c r="A94" s="295"/>
      <c r="B94" s="489"/>
      <c r="C94" s="491"/>
      <c r="D94" s="496" t="s">
        <v>310</v>
      </c>
      <c r="E94" s="497"/>
      <c r="F94" s="498" t="s">
        <v>1789</v>
      </c>
      <c r="G94" s="499"/>
      <c r="H94" s="498" t="s">
        <v>1791</v>
      </c>
      <c r="I94" s="499"/>
      <c r="J94" s="498"/>
      <c r="K94" s="505"/>
      <c r="L94" s="295"/>
      <c r="M94" s="295"/>
      <c r="N94" s="295"/>
    </row>
    <row r="95" spans="1:14" s="207" customFormat="1" ht="13.5" customHeight="1">
      <c r="A95" s="295"/>
      <c r="B95" s="489"/>
      <c r="C95" s="491"/>
      <c r="D95" s="500"/>
      <c r="E95" s="501"/>
      <c r="F95" s="506" t="s">
        <v>1790</v>
      </c>
      <c r="G95" s="507"/>
      <c r="H95" s="508"/>
      <c r="I95" s="509"/>
      <c r="J95" s="510"/>
      <c r="K95" s="511"/>
      <c r="L95" s="295"/>
      <c r="M95" s="295"/>
      <c r="N95" s="295"/>
    </row>
    <row r="96" spans="1:14" s="207" customFormat="1" ht="13.5" customHeight="1">
      <c r="A96" s="295"/>
      <c r="B96" s="297"/>
      <c r="C96" s="298"/>
      <c r="D96" s="496" t="s">
        <v>311</v>
      </c>
      <c r="E96" s="497"/>
      <c r="F96" s="373" t="s">
        <v>1339</v>
      </c>
      <c r="G96" s="374"/>
      <c r="H96" s="498"/>
      <c r="I96" s="499"/>
      <c r="J96" s="498"/>
      <c r="K96" s="505"/>
      <c r="L96" s="295"/>
      <c r="M96" s="295"/>
      <c r="N96" s="295"/>
    </row>
    <row r="97" spans="1:14" s="207" customFormat="1" ht="13.5" customHeight="1" thickBot="1">
      <c r="A97" s="299"/>
      <c r="B97" s="300"/>
      <c r="C97" s="301"/>
      <c r="D97" s="515"/>
      <c r="E97" s="516"/>
      <c r="F97" s="486" t="s">
        <v>1333</v>
      </c>
      <c r="G97" s="487"/>
      <c r="H97" s="512"/>
      <c r="I97" s="513"/>
      <c r="J97" s="512"/>
      <c r="K97" s="514"/>
      <c r="L97" s="295"/>
      <c r="M97" s="295"/>
      <c r="N97" s="295"/>
    </row>
  </sheetData>
  <sheetProtection/>
  <mergeCells count="365">
    <mergeCell ref="F92:G92"/>
    <mergeCell ref="F93:G93"/>
    <mergeCell ref="H92:I93"/>
    <mergeCell ref="D96:E97"/>
    <mergeCell ref="F96:G96"/>
    <mergeCell ref="H96:I96"/>
    <mergeCell ref="H94:I94"/>
    <mergeCell ref="J96:K96"/>
    <mergeCell ref="F97:G97"/>
    <mergeCell ref="H97:I97"/>
    <mergeCell ref="J97:K97"/>
    <mergeCell ref="J94:K94"/>
    <mergeCell ref="F95:G95"/>
    <mergeCell ref="H95:I95"/>
    <mergeCell ref="J95:K95"/>
    <mergeCell ref="J92:K92"/>
    <mergeCell ref="J93:K93"/>
    <mergeCell ref="H90:I90"/>
    <mergeCell ref="J90:K90"/>
    <mergeCell ref="H91:I91"/>
    <mergeCell ref="J91:K91"/>
    <mergeCell ref="F90:G91"/>
    <mergeCell ref="H88:I88"/>
    <mergeCell ref="J88:K88"/>
    <mergeCell ref="F89:G89"/>
    <mergeCell ref="H89:I89"/>
    <mergeCell ref="J89:K89"/>
    <mergeCell ref="B88:B95"/>
    <mergeCell ref="C88:C95"/>
    <mergeCell ref="D88:E89"/>
    <mergeCell ref="F88:G88"/>
    <mergeCell ref="D90:E91"/>
    <mergeCell ref="D92:E93"/>
    <mergeCell ref="D94:E95"/>
    <mergeCell ref="F94:G94"/>
    <mergeCell ref="D86:E87"/>
    <mergeCell ref="F86:G86"/>
    <mergeCell ref="H86:I86"/>
    <mergeCell ref="J86:K86"/>
    <mergeCell ref="F87:G87"/>
    <mergeCell ref="H87:I87"/>
    <mergeCell ref="J87:K87"/>
    <mergeCell ref="B78:B85"/>
    <mergeCell ref="C78:C85"/>
    <mergeCell ref="D78:E79"/>
    <mergeCell ref="F78:G78"/>
    <mergeCell ref="D80:E81"/>
    <mergeCell ref="F80:G80"/>
    <mergeCell ref="D82:E83"/>
    <mergeCell ref="F85:G85"/>
    <mergeCell ref="H81:I81"/>
    <mergeCell ref="J81:K81"/>
    <mergeCell ref="H82:I82"/>
    <mergeCell ref="J82:K82"/>
    <mergeCell ref="H83:I83"/>
    <mergeCell ref="J83:K83"/>
    <mergeCell ref="D84:E85"/>
    <mergeCell ref="F84:G84"/>
    <mergeCell ref="F83:G83"/>
    <mergeCell ref="H85:I85"/>
    <mergeCell ref="J85:K85"/>
    <mergeCell ref="H84:I84"/>
    <mergeCell ref="J84:K84"/>
    <mergeCell ref="H78:I78"/>
    <mergeCell ref="J78:K78"/>
    <mergeCell ref="F79:G79"/>
    <mergeCell ref="H79:I79"/>
    <mergeCell ref="J79:K79"/>
    <mergeCell ref="H80:I80"/>
    <mergeCell ref="J80:K80"/>
    <mergeCell ref="F81:G81"/>
    <mergeCell ref="J69:K69"/>
    <mergeCell ref="H70:I70"/>
    <mergeCell ref="J70:K70"/>
    <mergeCell ref="H74:I74"/>
    <mergeCell ref="J74:K74"/>
    <mergeCell ref="F75:G75"/>
    <mergeCell ref="H75:I75"/>
    <mergeCell ref="J75:K75"/>
    <mergeCell ref="D76:E77"/>
    <mergeCell ref="F76:G76"/>
    <mergeCell ref="H76:I76"/>
    <mergeCell ref="J76:K76"/>
    <mergeCell ref="F77:G77"/>
    <mergeCell ref="H77:I77"/>
    <mergeCell ref="J77:K77"/>
    <mergeCell ref="B68:B75"/>
    <mergeCell ref="C68:C75"/>
    <mergeCell ref="D68:E69"/>
    <mergeCell ref="F68:G68"/>
    <mergeCell ref="D70:E71"/>
    <mergeCell ref="F70:G70"/>
    <mergeCell ref="D72:E73"/>
    <mergeCell ref="F72:G73"/>
    <mergeCell ref="D74:E75"/>
    <mergeCell ref="F74:G74"/>
    <mergeCell ref="F71:G71"/>
    <mergeCell ref="F69:G69"/>
    <mergeCell ref="J3:K3"/>
    <mergeCell ref="D2:E2"/>
    <mergeCell ref="F2:G2"/>
    <mergeCell ref="H2:I2"/>
    <mergeCell ref="J2:K2"/>
    <mergeCell ref="D3:E3"/>
    <mergeCell ref="F3:G3"/>
    <mergeCell ref="H3:I3"/>
    <mergeCell ref="J5:K5"/>
    <mergeCell ref="D4:E4"/>
    <mergeCell ref="F4:G4"/>
    <mergeCell ref="H4:I4"/>
    <mergeCell ref="J4:K4"/>
    <mergeCell ref="D5:E5"/>
    <mergeCell ref="F5:G5"/>
    <mergeCell ref="H5:I5"/>
    <mergeCell ref="J7:K7"/>
    <mergeCell ref="D6:E6"/>
    <mergeCell ref="F6:G6"/>
    <mergeCell ref="H6:I6"/>
    <mergeCell ref="J6:K6"/>
    <mergeCell ref="D7:E7"/>
    <mergeCell ref="F7:G7"/>
    <mergeCell ref="H7:I7"/>
    <mergeCell ref="D8:E8"/>
    <mergeCell ref="F8:G8"/>
    <mergeCell ref="H8:I8"/>
    <mergeCell ref="J8:K8"/>
    <mergeCell ref="D9:E9"/>
    <mergeCell ref="F9:G9"/>
    <mergeCell ref="H9:I9"/>
    <mergeCell ref="J9:K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F22:G22"/>
    <mergeCell ref="H22:I22"/>
    <mergeCell ref="J22:K22"/>
    <mergeCell ref="D17:E17"/>
    <mergeCell ref="F17:G17"/>
    <mergeCell ref="H17:I17"/>
    <mergeCell ref="J17:K17"/>
    <mergeCell ref="H20:I20"/>
    <mergeCell ref="J20:K20"/>
    <mergeCell ref="F23:G23"/>
    <mergeCell ref="H23:I23"/>
    <mergeCell ref="J23:K23"/>
    <mergeCell ref="F18:G18"/>
    <mergeCell ref="H18:I18"/>
    <mergeCell ref="J18:K18"/>
    <mergeCell ref="F19:G19"/>
    <mergeCell ref="H19:I19"/>
    <mergeCell ref="J19:K19"/>
    <mergeCell ref="F20:G20"/>
    <mergeCell ref="H27:I27"/>
    <mergeCell ref="J27:K27"/>
    <mergeCell ref="H21:I21"/>
    <mergeCell ref="J21:K21"/>
    <mergeCell ref="H28:I28"/>
    <mergeCell ref="J28:K28"/>
    <mergeCell ref="F29:G29"/>
    <mergeCell ref="H29:I29"/>
    <mergeCell ref="J29:K29"/>
    <mergeCell ref="J30:K30"/>
    <mergeCell ref="F31:G31"/>
    <mergeCell ref="H31:I31"/>
    <mergeCell ref="F24:G24"/>
    <mergeCell ref="H24:I24"/>
    <mergeCell ref="J24:K24"/>
    <mergeCell ref="F25:G25"/>
    <mergeCell ref="H25:I25"/>
    <mergeCell ref="J25:K25"/>
    <mergeCell ref="F28:G28"/>
    <mergeCell ref="F35:G35"/>
    <mergeCell ref="H35:I35"/>
    <mergeCell ref="J35:K35"/>
    <mergeCell ref="F26:G26"/>
    <mergeCell ref="H26:I26"/>
    <mergeCell ref="J26:K26"/>
    <mergeCell ref="H33:I33"/>
    <mergeCell ref="J33:K33"/>
    <mergeCell ref="F30:G30"/>
    <mergeCell ref="H30:I30"/>
    <mergeCell ref="F40:G40"/>
    <mergeCell ref="H40:I40"/>
    <mergeCell ref="J40:K40"/>
    <mergeCell ref="J31:K31"/>
    <mergeCell ref="F32:G32"/>
    <mergeCell ref="H32:I32"/>
    <mergeCell ref="J32:K32"/>
    <mergeCell ref="F34:G34"/>
    <mergeCell ref="H34:I34"/>
    <mergeCell ref="J34:K34"/>
    <mergeCell ref="F41:G41"/>
    <mergeCell ref="H41:I41"/>
    <mergeCell ref="J41:K41"/>
    <mergeCell ref="F36:G36"/>
    <mergeCell ref="H36:I36"/>
    <mergeCell ref="J36:K36"/>
    <mergeCell ref="F37:G37"/>
    <mergeCell ref="H37:I37"/>
    <mergeCell ref="J37:K37"/>
    <mergeCell ref="F38:G38"/>
    <mergeCell ref="H38:I38"/>
    <mergeCell ref="J38:K38"/>
    <mergeCell ref="H45:I45"/>
    <mergeCell ref="J45:K45"/>
    <mergeCell ref="H39:I39"/>
    <mergeCell ref="J39:K39"/>
    <mergeCell ref="F46:G46"/>
    <mergeCell ref="H46:I46"/>
    <mergeCell ref="J46:K46"/>
    <mergeCell ref="F47:G47"/>
    <mergeCell ref="H47:I47"/>
    <mergeCell ref="J47:K47"/>
    <mergeCell ref="F42:G42"/>
    <mergeCell ref="H42:I42"/>
    <mergeCell ref="J42:K42"/>
    <mergeCell ref="F43:G43"/>
    <mergeCell ref="H43:I43"/>
    <mergeCell ref="J43:K43"/>
    <mergeCell ref="J49:K49"/>
    <mergeCell ref="C34:C41"/>
    <mergeCell ref="C42:C49"/>
    <mergeCell ref="F45:G45"/>
    <mergeCell ref="D38:E39"/>
    <mergeCell ref="F44:G44"/>
    <mergeCell ref="H44:I44"/>
    <mergeCell ref="J44:K44"/>
    <mergeCell ref="H48:I48"/>
    <mergeCell ref="J48:K48"/>
    <mergeCell ref="B3:B5"/>
    <mergeCell ref="B6:B9"/>
    <mergeCell ref="B10:B13"/>
    <mergeCell ref="B14:B17"/>
    <mergeCell ref="B18:B25"/>
    <mergeCell ref="B26:B33"/>
    <mergeCell ref="B34:B41"/>
    <mergeCell ref="B42:B49"/>
    <mergeCell ref="C3:C5"/>
    <mergeCell ref="C6:C9"/>
    <mergeCell ref="C10:C13"/>
    <mergeCell ref="C14:C17"/>
    <mergeCell ref="C18:C25"/>
    <mergeCell ref="C26:C33"/>
    <mergeCell ref="D40:E41"/>
    <mergeCell ref="D48:E49"/>
    <mergeCell ref="D46:E47"/>
    <mergeCell ref="D42:E43"/>
    <mergeCell ref="D44:E45"/>
    <mergeCell ref="D18:E19"/>
    <mergeCell ref="D20:E21"/>
    <mergeCell ref="D22:E23"/>
    <mergeCell ref="D24:E25"/>
    <mergeCell ref="D56:E57"/>
    <mergeCell ref="F56:G56"/>
    <mergeCell ref="F54:G55"/>
    <mergeCell ref="D26:E27"/>
    <mergeCell ref="D28:E29"/>
    <mergeCell ref="D30:E31"/>
    <mergeCell ref="D32:E33"/>
    <mergeCell ref="D34:E35"/>
    <mergeCell ref="D36:E37"/>
    <mergeCell ref="F27:G27"/>
    <mergeCell ref="F21:G21"/>
    <mergeCell ref="H53:I53"/>
    <mergeCell ref="J53:K53"/>
    <mergeCell ref="F53:G53"/>
    <mergeCell ref="F48:G48"/>
    <mergeCell ref="F39:G39"/>
    <mergeCell ref="F33:G33"/>
    <mergeCell ref="F49:G49"/>
    <mergeCell ref="H49:I49"/>
    <mergeCell ref="B50:B57"/>
    <mergeCell ref="C50:C57"/>
    <mergeCell ref="D50:E51"/>
    <mergeCell ref="F50:G50"/>
    <mergeCell ref="D52:E53"/>
    <mergeCell ref="F52:G52"/>
    <mergeCell ref="D54:E55"/>
    <mergeCell ref="F57:G57"/>
    <mergeCell ref="F51:G51"/>
    <mergeCell ref="H57:I57"/>
    <mergeCell ref="J57:K57"/>
    <mergeCell ref="H50:I50"/>
    <mergeCell ref="J50:K50"/>
    <mergeCell ref="H51:I51"/>
    <mergeCell ref="J51:K51"/>
    <mergeCell ref="H52:I52"/>
    <mergeCell ref="J52:K52"/>
    <mergeCell ref="H54:I54"/>
    <mergeCell ref="J54:K54"/>
    <mergeCell ref="H55:I55"/>
    <mergeCell ref="J55:K55"/>
    <mergeCell ref="H56:I56"/>
    <mergeCell ref="J56:K56"/>
    <mergeCell ref="B58:B65"/>
    <mergeCell ref="C58:C65"/>
    <mergeCell ref="D58:E59"/>
    <mergeCell ref="F58:G58"/>
    <mergeCell ref="D60:E61"/>
    <mergeCell ref="F60:G60"/>
    <mergeCell ref="D62:E63"/>
    <mergeCell ref="F62:G63"/>
    <mergeCell ref="D64:E65"/>
    <mergeCell ref="F64:G64"/>
    <mergeCell ref="H60:I60"/>
    <mergeCell ref="J60:K60"/>
    <mergeCell ref="F61:G61"/>
    <mergeCell ref="H61:I61"/>
    <mergeCell ref="J61:K61"/>
    <mergeCell ref="H58:I58"/>
    <mergeCell ref="J58:K58"/>
    <mergeCell ref="F59:G59"/>
    <mergeCell ref="H59:I59"/>
    <mergeCell ref="J59:K59"/>
    <mergeCell ref="H64:I64"/>
    <mergeCell ref="J64:K64"/>
    <mergeCell ref="F65:G65"/>
    <mergeCell ref="F82:G82"/>
    <mergeCell ref="H65:I65"/>
    <mergeCell ref="J65:K65"/>
    <mergeCell ref="H71:I71"/>
    <mergeCell ref="J71:K71"/>
    <mergeCell ref="H72:I72"/>
    <mergeCell ref="J72:K72"/>
    <mergeCell ref="H62:I62"/>
    <mergeCell ref="J62:K62"/>
    <mergeCell ref="H63:I63"/>
    <mergeCell ref="J63:K63"/>
    <mergeCell ref="D66:E67"/>
    <mergeCell ref="F66:G66"/>
    <mergeCell ref="H66:I66"/>
    <mergeCell ref="J66:K66"/>
    <mergeCell ref="F67:G67"/>
    <mergeCell ref="H67:I67"/>
    <mergeCell ref="J67:K67"/>
    <mergeCell ref="H73:I73"/>
    <mergeCell ref="J73:K73"/>
    <mergeCell ref="H68:I68"/>
    <mergeCell ref="J68:K68"/>
    <mergeCell ref="H69:I69"/>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V44"/>
  <sheetViews>
    <sheetView workbookViewId="0" topLeftCell="A1">
      <selection activeCell="I13" sqref="I13:J14"/>
    </sheetView>
  </sheetViews>
  <sheetFormatPr defaultColWidth="9.00390625" defaultRowHeight="13.5"/>
  <cols>
    <col min="1" max="22" width="6.625" style="303" customWidth="1"/>
    <col min="23" max="16384" width="9.00390625" style="303" customWidth="1"/>
  </cols>
  <sheetData>
    <row r="3" spans="1:15" ht="13.5">
      <c r="A3" s="521" t="s">
        <v>1770</v>
      </c>
      <c r="B3" s="521"/>
      <c r="C3" s="521"/>
      <c r="D3" s="521"/>
      <c r="E3" s="521"/>
      <c r="F3" s="521"/>
      <c r="G3" s="521"/>
      <c r="H3" s="521"/>
      <c r="I3" s="521"/>
      <c r="J3" s="521"/>
      <c r="K3" s="521"/>
      <c r="L3" s="521"/>
      <c r="M3" s="521"/>
      <c r="N3" s="521"/>
      <c r="O3" s="521"/>
    </row>
    <row r="4" spans="1:15" ht="14.25" thickBot="1">
      <c r="A4" s="521"/>
      <c r="B4" s="521"/>
      <c r="C4" s="521"/>
      <c r="D4" s="521"/>
      <c r="E4" s="521"/>
      <c r="F4" s="521"/>
      <c r="G4" s="521"/>
      <c r="H4" s="521"/>
      <c r="I4" s="521"/>
      <c r="J4" s="521"/>
      <c r="K4" s="521"/>
      <c r="L4" s="521"/>
      <c r="M4" s="521"/>
      <c r="N4" s="521"/>
      <c r="O4" s="521"/>
    </row>
    <row r="5" spans="1:22" ht="13.5">
      <c r="A5" s="522" t="s">
        <v>1771</v>
      </c>
      <c r="B5" s="523"/>
      <c r="C5" s="523" t="s">
        <v>1772</v>
      </c>
      <c r="D5" s="523"/>
      <c r="E5" s="523" t="s">
        <v>1773</v>
      </c>
      <c r="F5" s="523"/>
      <c r="G5" s="523" t="s">
        <v>1774</v>
      </c>
      <c r="H5" s="523"/>
      <c r="I5" s="523" t="s">
        <v>1775</v>
      </c>
      <c r="J5" s="523"/>
      <c r="K5" s="523" t="s">
        <v>1776</v>
      </c>
      <c r="L5" s="523"/>
      <c r="M5" s="523" t="s">
        <v>1777</v>
      </c>
      <c r="N5" s="523"/>
      <c r="O5" s="525" t="s">
        <v>1778</v>
      </c>
      <c r="P5" s="525"/>
      <c r="Q5" s="525" t="s">
        <v>1779</v>
      </c>
      <c r="R5" s="525"/>
      <c r="S5" s="527" t="s">
        <v>1780</v>
      </c>
      <c r="T5" s="527"/>
      <c r="U5" s="527" t="s">
        <v>1781</v>
      </c>
      <c r="V5" s="529"/>
    </row>
    <row r="6" spans="1:22" ht="13.5">
      <c r="A6" s="524"/>
      <c r="B6" s="517"/>
      <c r="C6" s="517"/>
      <c r="D6" s="517"/>
      <c r="E6" s="517"/>
      <c r="F6" s="517"/>
      <c r="G6" s="517"/>
      <c r="H6" s="517"/>
      <c r="I6" s="517"/>
      <c r="J6" s="517"/>
      <c r="K6" s="517"/>
      <c r="L6" s="517"/>
      <c r="M6" s="517"/>
      <c r="N6" s="517"/>
      <c r="O6" s="526"/>
      <c r="P6" s="526"/>
      <c r="Q6" s="526"/>
      <c r="R6" s="526"/>
      <c r="S6" s="528"/>
      <c r="T6" s="528"/>
      <c r="U6" s="528"/>
      <c r="V6" s="530"/>
    </row>
    <row r="7" spans="1:22" ht="13.5">
      <c r="A7" s="531">
        <v>0.375</v>
      </c>
      <c r="B7" s="517"/>
      <c r="C7" s="517"/>
      <c r="D7" s="517"/>
      <c r="E7" s="517"/>
      <c r="F7" s="517"/>
      <c r="G7" s="517"/>
      <c r="H7" s="517"/>
      <c r="I7" s="517"/>
      <c r="J7" s="517"/>
      <c r="K7" s="517"/>
      <c r="L7" s="517"/>
      <c r="M7" s="517"/>
      <c r="N7" s="517"/>
      <c r="O7" s="517"/>
      <c r="P7" s="517"/>
      <c r="Q7" s="517"/>
      <c r="R7" s="517"/>
      <c r="S7" s="517"/>
      <c r="T7" s="517"/>
      <c r="U7" s="517"/>
      <c r="V7" s="519"/>
    </row>
    <row r="8" spans="1:22" ht="13.5">
      <c r="A8" s="524"/>
      <c r="B8" s="517"/>
      <c r="C8" s="517"/>
      <c r="D8" s="517"/>
      <c r="E8" s="517"/>
      <c r="F8" s="517"/>
      <c r="G8" s="517"/>
      <c r="H8" s="517"/>
      <c r="I8" s="517"/>
      <c r="J8" s="517"/>
      <c r="K8" s="517"/>
      <c r="L8" s="517"/>
      <c r="M8" s="517"/>
      <c r="N8" s="517"/>
      <c r="O8" s="517"/>
      <c r="P8" s="517"/>
      <c r="Q8" s="517"/>
      <c r="R8" s="517"/>
      <c r="S8" s="517"/>
      <c r="T8" s="517"/>
      <c r="U8" s="517"/>
      <c r="V8" s="519"/>
    </row>
    <row r="9" spans="1:22" ht="13.5">
      <c r="A9" s="531">
        <v>0.3958333333333333</v>
      </c>
      <c r="B9" s="517"/>
      <c r="C9" s="517"/>
      <c r="D9" s="517"/>
      <c r="E9" s="517"/>
      <c r="F9" s="517"/>
      <c r="G9" s="517"/>
      <c r="H9" s="517"/>
      <c r="I9" s="517"/>
      <c r="J9" s="517"/>
      <c r="K9" s="517"/>
      <c r="L9" s="517"/>
      <c r="M9" s="517"/>
      <c r="N9" s="517"/>
      <c r="O9" s="517"/>
      <c r="P9" s="517"/>
      <c r="Q9" s="517"/>
      <c r="R9" s="517"/>
      <c r="S9" s="517"/>
      <c r="T9" s="517"/>
      <c r="U9" s="517"/>
      <c r="V9" s="519"/>
    </row>
    <row r="10" spans="1:22" ht="13.5">
      <c r="A10" s="524"/>
      <c r="B10" s="517"/>
      <c r="C10" s="517"/>
      <c r="D10" s="517"/>
      <c r="E10" s="517"/>
      <c r="F10" s="517"/>
      <c r="G10" s="517"/>
      <c r="H10" s="517"/>
      <c r="I10" s="517"/>
      <c r="J10" s="517"/>
      <c r="K10" s="517"/>
      <c r="L10" s="517"/>
      <c r="M10" s="517"/>
      <c r="N10" s="517"/>
      <c r="O10" s="517"/>
      <c r="P10" s="517"/>
      <c r="Q10" s="517"/>
      <c r="R10" s="517"/>
      <c r="S10" s="517"/>
      <c r="T10" s="517"/>
      <c r="U10" s="517"/>
      <c r="V10" s="519"/>
    </row>
    <row r="11" spans="1:22" ht="13.5">
      <c r="A11" s="531">
        <v>0.416666666666667</v>
      </c>
      <c r="B11" s="517"/>
      <c r="C11" s="517"/>
      <c r="D11" s="517"/>
      <c r="E11" s="517"/>
      <c r="F11" s="517"/>
      <c r="G11" s="517"/>
      <c r="H11" s="517"/>
      <c r="I11" s="517"/>
      <c r="J11" s="517"/>
      <c r="K11" s="517"/>
      <c r="L11" s="517"/>
      <c r="M11" s="517"/>
      <c r="N11" s="517"/>
      <c r="O11" s="517"/>
      <c r="P11" s="517"/>
      <c r="Q11" s="517"/>
      <c r="R11" s="517"/>
      <c r="S11" s="517"/>
      <c r="T11" s="517"/>
      <c r="U11" s="517"/>
      <c r="V11" s="519"/>
    </row>
    <row r="12" spans="1:22" ht="13.5">
      <c r="A12" s="524"/>
      <c r="B12" s="517"/>
      <c r="C12" s="517"/>
      <c r="D12" s="517"/>
      <c r="E12" s="517"/>
      <c r="F12" s="517"/>
      <c r="G12" s="517"/>
      <c r="H12" s="517"/>
      <c r="I12" s="517"/>
      <c r="J12" s="517"/>
      <c r="K12" s="517"/>
      <c r="L12" s="517"/>
      <c r="M12" s="517"/>
      <c r="N12" s="517"/>
      <c r="O12" s="517"/>
      <c r="P12" s="517"/>
      <c r="Q12" s="517"/>
      <c r="R12" s="517"/>
      <c r="S12" s="517"/>
      <c r="T12" s="517"/>
      <c r="U12" s="517"/>
      <c r="V12" s="519"/>
    </row>
    <row r="13" spans="1:22" ht="13.5">
      <c r="A13" s="531">
        <v>0.4375</v>
      </c>
      <c r="B13" s="517"/>
      <c r="C13" s="517"/>
      <c r="D13" s="517"/>
      <c r="E13" s="517"/>
      <c r="F13" s="517"/>
      <c r="G13" s="517"/>
      <c r="H13" s="517"/>
      <c r="I13" s="517"/>
      <c r="J13" s="517"/>
      <c r="K13" s="517"/>
      <c r="L13" s="517"/>
      <c r="M13" s="517"/>
      <c r="N13" s="517"/>
      <c r="O13" s="517"/>
      <c r="P13" s="517"/>
      <c r="Q13" s="517"/>
      <c r="R13" s="517"/>
      <c r="S13" s="517"/>
      <c r="T13" s="517"/>
      <c r="U13" s="517"/>
      <c r="V13" s="519"/>
    </row>
    <row r="14" spans="1:22" ht="13.5">
      <c r="A14" s="524"/>
      <c r="B14" s="517"/>
      <c r="C14" s="517"/>
      <c r="D14" s="517"/>
      <c r="E14" s="517"/>
      <c r="F14" s="517"/>
      <c r="G14" s="517"/>
      <c r="H14" s="517"/>
      <c r="I14" s="517"/>
      <c r="J14" s="517"/>
      <c r="K14" s="517"/>
      <c r="L14" s="517"/>
      <c r="M14" s="517"/>
      <c r="N14" s="517"/>
      <c r="O14" s="517"/>
      <c r="P14" s="517"/>
      <c r="Q14" s="517"/>
      <c r="R14" s="517"/>
      <c r="S14" s="517"/>
      <c r="T14" s="517"/>
      <c r="U14" s="517"/>
      <c r="V14" s="519"/>
    </row>
    <row r="15" spans="1:22" ht="13.5">
      <c r="A15" s="531">
        <v>0.458333333333333</v>
      </c>
      <c r="B15" s="517"/>
      <c r="C15" s="517"/>
      <c r="D15" s="517"/>
      <c r="E15" s="517"/>
      <c r="F15" s="517"/>
      <c r="G15" s="517"/>
      <c r="H15" s="517"/>
      <c r="I15" s="517"/>
      <c r="J15" s="517"/>
      <c r="K15" s="517"/>
      <c r="L15" s="517"/>
      <c r="M15" s="517"/>
      <c r="N15" s="517"/>
      <c r="O15" s="517"/>
      <c r="P15" s="517"/>
      <c r="Q15" s="517"/>
      <c r="R15" s="517"/>
      <c r="S15" s="517"/>
      <c r="T15" s="517"/>
      <c r="U15" s="517"/>
      <c r="V15" s="519"/>
    </row>
    <row r="16" spans="1:22" ht="13.5">
      <c r="A16" s="524"/>
      <c r="B16" s="517"/>
      <c r="C16" s="517"/>
      <c r="D16" s="517"/>
      <c r="E16" s="517"/>
      <c r="F16" s="517"/>
      <c r="G16" s="517"/>
      <c r="H16" s="517"/>
      <c r="I16" s="517"/>
      <c r="J16" s="517"/>
      <c r="K16" s="517"/>
      <c r="L16" s="517"/>
      <c r="M16" s="517"/>
      <c r="N16" s="517"/>
      <c r="O16" s="517"/>
      <c r="P16" s="517"/>
      <c r="Q16" s="517"/>
      <c r="R16" s="517"/>
      <c r="S16" s="517"/>
      <c r="T16" s="517"/>
      <c r="U16" s="517"/>
      <c r="V16" s="519"/>
    </row>
    <row r="17" spans="1:22" ht="13.5">
      <c r="A17" s="531">
        <v>0.479166666666667</v>
      </c>
      <c r="B17" s="517"/>
      <c r="C17" s="517"/>
      <c r="D17" s="517"/>
      <c r="E17" s="517"/>
      <c r="F17" s="517"/>
      <c r="G17" s="517"/>
      <c r="H17" s="517"/>
      <c r="I17" s="517"/>
      <c r="J17" s="517"/>
      <c r="K17" s="517"/>
      <c r="L17" s="517"/>
      <c r="M17" s="517"/>
      <c r="N17" s="517"/>
      <c r="O17" s="517"/>
      <c r="P17" s="517"/>
      <c r="Q17" s="517"/>
      <c r="R17" s="517"/>
      <c r="S17" s="517"/>
      <c r="T17" s="517"/>
      <c r="U17" s="517"/>
      <c r="V17" s="519"/>
    </row>
    <row r="18" spans="1:22" ht="13.5">
      <c r="A18" s="524"/>
      <c r="B18" s="517"/>
      <c r="C18" s="517"/>
      <c r="D18" s="517"/>
      <c r="E18" s="517"/>
      <c r="F18" s="517"/>
      <c r="G18" s="517"/>
      <c r="H18" s="517"/>
      <c r="I18" s="517"/>
      <c r="J18" s="517"/>
      <c r="K18" s="517"/>
      <c r="L18" s="517"/>
      <c r="M18" s="517"/>
      <c r="N18" s="517"/>
      <c r="O18" s="517"/>
      <c r="P18" s="517"/>
      <c r="Q18" s="517"/>
      <c r="R18" s="517"/>
      <c r="S18" s="517"/>
      <c r="T18" s="517"/>
      <c r="U18" s="517"/>
      <c r="V18" s="519"/>
    </row>
    <row r="19" spans="1:22" ht="13.5">
      <c r="A19" s="531">
        <v>0.5</v>
      </c>
      <c r="B19" s="517"/>
      <c r="C19" s="517"/>
      <c r="D19" s="517"/>
      <c r="E19" s="517"/>
      <c r="F19" s="517"/>
      <c r="G19" s="517"/>
      <c r="H19" s="517"/>
      <c r="I19" s="517"/>
      <c r="J19" s="517"/>
      <c r="K19" s="517"/>
      <c r="L19" s="517"/>
      <c r="M19" s="517"/>
      <c r="N19" s="517"/>
      <c r="O19" s="517"/>
      <c r="P19" s="517"/>
      <c r="Q19" s="517"/>
      <c r="R19" s="517"/>
      <c r="S19" s="517"/>
      <c r="T19" s="517"/>
      <c r="U19" s="517"/>
      <c r="V19" s="519"/>
    </row>
    <row r="20" spans="1:22" ht="13.5">
      <c r="A20" s="524"/>
      <c r="B20" s="517"/>
      <c r="C20" s="517"/>
      <c r="D20" s="517"/>
      <c r="E20" s="517"/>
      <c r="F20" s="517"/>
      <c r="G20" s="517"/>
      <c r="H20" s="517"/>
      <c r="I20" s="517"/>
      <c r="J20" s="517"/>
      <c r="K20" s="517"/>
      <c r="L20" s="517"/>
      <c r="M20" s="517"/>
      <c r="N20" s="517"/>
      <c r="O20" s="517"/>
      <c r="P20" s="517"/>
      <c r="Q20" s="517"/>
      <c r="R20" s="517"/>
      <c r="S20" s="517"/>
      <c r="T20" s="517"/>
      <c r="U20" s="517"/>
      <c r="V20" s="519"/>
    </row>
    <row r="21" spans="1:22" ht="13.5">
      <c r="A21" s="531">
        <v>0.520833333333333</v>
      </c>
      <c r="B21" s="517"/>
      <c r="C21" s="517"/>
      <c r="D21" s="517"/>
      <c r="E21" s="517"/>
      <c r="F21" s="517"/>
      <c r="G21" s="517"/>
      <c r="H21" s="517"/>
      <c r="I21" s="517"/>
      <c r="J21" s="517"/>
      <c r="K21" s="517"/>
      <c r="L21" s="517"/>
      <c r="M21" s="517"/>
      <c r="N21" s="517"/>
      <c r="O21" s="517"/>
      <c r="P21" s="517"/>
      <c r="Q21" s="517"/>
      <c r="R21" s="517"/>
      <c r="S21" s="517"/>
      <c r="T21" s="517"/>
      <c r="U21" s="517"/>
      <c r="V21" s="519"/>
    </row>
    <row r="22" spans="1:22" ht="13.5">
      <c r="A22" s="524"/>
      <c r="B22" s="517"/>
      <c r="C22" s="517"/>
      <c r="D22" s="517"/>
      <c r="E22" s="517"/>
      <c r="F22" s="517"/>
      <c r="G22" s="517"/>
      <c r="H22" s="517"/>
      <c r="I22" s="517"/>
      <c r="J22" s="517"/>
      <c r="K22" s="517"/>
      <c r="L22" s="517"/>
      <c r="M22" s="517"/>
      <c r="N22" s="517"/>
      <c r="O22" s="517"/>
      <c r="P22" s="517"/>
      <c r="Q22" s="517"/>
      <c r="R22" s="517"/>
      <c r="S22" s="517"/>
      <c r="T22" s="517"/>
      <c r="U22" s="517"/>
      <c r="V22" s="519"/>
    </row>
    <row r="23" spans="1:22" ht="13.5">
      <c r="A23" s="531">
        <v>0.541666666666667</v>
      </c>
      <c r="B23" s="517"/>
      <c r="C23" s="517"/>
      <c r="D23" s="517"/>
      <c r="E23" s="517"/>
      <c r="F23" s="517"/>
      <c r="G23" s="517"/>
      <c r="H23" s="517"/>
      <c r="I23" s="517"/>
      <c r="J23" s="517"/>
      <c r="K23" s="517"/>
      <c r="L23" s="517"/>
      <c r="M23" s="517"/>
      <c r="N23" s="517"/>
      <c r="O23" s="517"/>
      <c r="P23" s="517"/>
      <c r="Q23" s="517"/>
      <c r="R23" s="517"/>
      <c r="S23" s="517"/>
      <c r="T23" s="517"/>
      <c r="U23" s="517"/>
      <c r="V23" s="519"/>
    </row>
    <row r="24" spans="1:22" ht="13.5">
      <c r="A24" s="524"/>
      <c r="B24" s="517"/>
      <c r="C24" s="517"/>
      <c r="D24" s="517"/>
      <c r="E24" s="517"/>
      <c r="F24" s="517"/>
      <c r="G24" s="517"/>
      <c r="H24" s="517"/>
      <c r="I24" s="517"/>
      <c r="J24" s="517"/>
      <c r="K24" s="517"/>
      <c r="L24" s="517"/>
      <c r="M24" s="517"/>
      <c r="N24" s="517"/>
      <c r="O24" s="517"/>
      <c r="P24" s="517"/>
      <c r="Q24" s="517"/>
      <c r="R24" s="517"/>
      <c r="S24" s="517"/>
      <c r="T24" s="517"/>
      <c r="U24" s="517"/>
      <c r="V24" s="519"/>
    </row>
    <row r="25" spans="1:22" ht="13.5">
      <c r="A25" s="531">
        <v>0.5625</v>
      </c>
      <c r="B25" s="517"/>
      <c r="C25" s="517"/>
      <c r="D25" s="517"/>
      <c r="E25" s="517"/>
      <c r="F25" s="517"/>
      <c r="G25" s="517"/>
      <c r="H25" s="517"/>
      <c r="I25" s="517"/>
      <c r="J25" s="517"/>
      <c r="K25" s="517"/>
      <c r="L25" s="517"/>
      <c r="M25" s="517"/>
      <c r="N25" s="517"/>
      <c r="O25" s="517"/>
      <c r="P25" s="517"/>
      <c r="Q25" s="517"/>
      <c r="R25" s="517"/>
      <c r="S25" s="517"/>
      <c r="T25" s="517"/>
      <c r="U25" s="517"/>
      <c r="V25" s="519"/>
    </row>
    <row r="26" spans="1:22" ht="13.5">
      <c r="A26" s="524"/>
      <c r="B26" s="517"/>
      <c r="C26" s="517"/>
      <c r="D26" s="517"/>
      <c r="E26" s="517"/>
      <c r="F26" s="517"/>
      <c r="G26" s="517"/>
      <c r="H26" s="517"/>
      <c r="I26" s="517"/>
      <c r="J26" s="517"/>
      <c r="K26" s="517"/>
      <c r="L26" s="517"/>
      <c r="M26" s="517"/>
      <c r="N26" s="517"/>
      <c r="O26" s="517"/>
      <c r="P26" s="517"/>
      <c r="Q26" s="517"/>
      <c r="R26" s="517"/>
      <c r="S26" s="517"/>
      <c r="T26" s="517"/>
      <c r="U26" s="517"/>
      <c r="V26" s="519"/>
    </row>
    <row r="27" spans="1:22" ht="13.5">
      <c r="A27" s="531">
        <v>0.583333333333333</v>
      </c>
      <c r="B27" s="517"/>
      <c r="C27" s="517"/>
      <c r="D27" s="517"/>
      <c r="E27" s="517"/>
      <c r="F27" s="517"/>
      <c r="G27" s="517"/>
      <c r="H27" s="517"/>
      <c r="I27" s="517"/>
      <c r="J27" s="517"/>
      <c r="K27" s="517"/>
      <c r="L27" s="517"/>
      <c r="M27" s="517"/>
      <c r="N27" s="517"/>
      <c r="O27" s="517"/>
      <c r="P27" s="517"/>
      <c r="Q27" s="517"/>
      <c r="R27" s="517"/>
      <c r="S27" s="517"/>
      <c r="T27" s="517"/>
      <c r="U27" s="517"/>
      <c r="V27" s="519"/>
    </row>
    <row r="28" spans="1:22" ht="13.5">
      <c r="A28" s="524"/>
      <c r="B28" s="517"/>
      <c r="C28" s="517"/>
      <c r="D28" s="517"/>
      <c r="E28" s="517"/>
      <c r="F28" s="517"/>
      <c r="G28" s="517"/>
      <c r="H28" s="517"/>
      <c r="I28" s="517"/>
      <c r="J28" s="517"/>
      <c r="K28" s="517"/>
      <c r="L28" s="517"/>
      <c r="M28" s="517"/>
      <c r="N28" s="517"/>
      <c r="O28" s="517"/>
      <c r="P28" s="517"/>
      <c r="Q28" s="517"/>
      <c r="R28" s="517"/>
      <c r="S28" s="517"/>
      <c r="T28" s="517"/>
      <c r="U28" s="517"/>
      <c r="V28" s="519"/>
    </row>
    <row r="29" spans="1:22" ht="13.5">
      <c r="A29" s="531">
        <v>0.604166666666666</v>
      </c>
      <c r="B29" s="517"/>
      <c r="C29" s="517"/>
      <c r="D29" s="517"/>
      <c r="E29" s="517"/>
      <c r="F29" s="517"/>
      <c r="G29" s="517"/>
      <c r="H29" s="517"/>
      <c r="I29" s="517"/>
      <c r="J29" s="517"/>
      <c r="K29" s="517"/>
      <c r="L29" s="517"/>
      <c r="M29" s="517"/>
      <c r="N29" s="517"/>
      <c r="O29" s="517"/>
      <c r="P29" s="517"/>
      <c r="Q29" s="517"/>
      <c r="R29" s="517"/>
      <c r="S29" s="517"/>
      <c r="T29" s="517"/>
      <c r="U29" s="517"/>
      <c r="V29" s="519"/>
    </row>
    <row r="30" spans="1:22" ht="13.5">
      <c r="A30" s="524"/>
      <c r="B30" s="517"/>
      <c r="C30" s="517"/>
      <c r="D30" s="517"/>
      <c r="E30" s="517"/>
      <c r="F30" s="517"/>
      <c r="G30" s="517"/>
      <c r="H30" s="517"/>
      <c r="I30" s="517"/>
      <c r="J30" s="517"/>
      <c r="K30" s="517"/>
      <c r="L30" s="517"/>
      <c r="M30" s="517"/>
      <c r="N30" s="517"/>
      <c r="O30" s="517"/>
      <c r="P30" s="517"/>
      <c r="Q30" s="517"/>
      <c r="R30" s="517"/>
      <c r="S30" s="517"/>
      <c r="T30" s="517"/>
      <c r="U30" s="517"/>
      <c r="V30" s="519"/>
    </row>
    <row r="31" spans="1:22" ht="13.5">
      <c r="A31" s="531">
        <v>0.624999999999999</v>
      </c>
      <c r="B31" s="517"/>
      <c r="C31" s="517"/>
      <c r="D31" s="517"/>
      <c r="E31" s="517"/>
      <c r="F31" s="517"/>
      <c r="G31" s="517"/>
      <c r="H31" s="517"/>
      <c r="I31" s="517"/>
      <c r="J31" s="517"/>
      <c r="K31" s="517"/>
      <c r="L31" s="517"/>
      <c r="M31" s="517"/>
      <c r="N31" s="517"/>
      <c r="O31" s="517"/>
      <c r="P31" s="517"/>
      <c r="Q31" s="517"/>
      <c r="R31" s="517"/>
      <c r="S31" s="517"/>
      <c r="T31" s="517"/>
      <c r="U31" s="517"/>
      <c r="V31" s="519"/>
    </row>
    <row r="32" spans="1:22" ht="13.5">
      <c r="A32" s="524"/>
      <c r="B32" s="517"/>
      <c r="C32" s="517"/>
      <c r="D32" s="517"/>
      <c r="E32" s="517"/>
      <c r="F32" s="517"/>
      <c r="G32" s="517"/>
      <c r="H32" s="517"/>
      <c r="I32" s="517"/>
      <c r="J32" s="517"/>
      <c r="K32" s="517"/>
      <c r="L32" s="517"/>
      <c r="M32" s="517"/>
      <c r="N32" s="517"/>
      <c r="O32" s="517"/>
      <c r="P32" s="517"/>
      <c r="Q32" s="517"/>
      <c r="R32" s="517"/>
      <c r="S32" s="517"/>
      <c r="T32" s="517"/>
      <c r="U32" s="517"/>
      <c r="V32" s="519"/>
    </row>
    <row r="33" spans="1:22" ht="13.5">
      <c r="A33" s="531">
        <v>0.645833333333332</v>
      </c>
      <c r="B33" s="517"/>
      <c r="C33" s="517"/>
      <c r="D33" s="517"/>
      <c r="E33" s="517"/>
      <c r="F33" s="517"/>
      <c r="G33" s="517"/>
      <c r="H33" s="517"/>
      <c r="I33" s="517"/>
      <c r="J33" s="517"/>
      <c r="K33" s="517"/>
      <c r="L33" s="517"/>
      <c r="M33" s="517"/>
      <c r="N33" s="517"/>
      <c r="O33" s="517"/>
      <c r="P33" s="517"/>
      <c r="Q33" s="517"/>
      <c r="R33" s="517"/>
      <c r="S33" s="517"/>
      <c r="T33" s="517"/>
      <c r="U33" s="517"/>
      <c r="V33" s="519"/>
    </row>
    <row r="34" spans="1:22" ht="13.5">
      <c r="A34" s="524"/>
      <c r="B34" s="517"/>
      <c r="C34" s="517"/>
      <c r="D34" s="517"/>
      <c r="E34" s="517"/>
      <c r="F34" s="517"/>
      <c r="G34" s="517"/>
      <c r="H34" s="517"/>
      <c r="I34" s="517"/>
      <c r="J34" s="517"/>
      <c r="K34" s="517"/>
      <c r="L34" s="517"/>
      <c r="M34" s="517"/>
      <c r="N34" s="517"/>
      <c r="O34" s="517"/>
      <c r="P34" s="517"/>
      <c r="Q34" s="517"/>
      <c r="R34" s="517"/>
      <c r="S34" s="517"/>
      <c r="T34" s="517"/>
      <c r="U34" s="517"/>
      <c r="V34" s="519"/>
    </row>
    <row r="35" spans="1:22" ht="13.5">
      <c r="A35" s="531">
        <v>0.666666666666665</v>
      </c>
      <c r="B35" s="517"/>
      <c r="C35" s="517"/>
      <c r="D35" s="517"/>
      <c r="E35" s="517"/>
      <c r="F35" s="517"/>
      <c r="G35" s="517"/>
      <c r="H35" s="517"/>
      <c r="I35" s="517"/>
      <c r="J35" s="517"/>
      <c r="K35" s="517"/>
      <c r="L35" s="517"/>
      <c r="M35" s="517"/>
      <c r="N35" s="517"/>
      <c r="O35" s="517"/>
      <c r="P35" s="517"/>
      <c r="Q35" s="517"/>
      <c r="R35" s="517"/>
      <c r="S35" s="517"/>
      <c r="T35" s="517"/>
      <c r="U35" s="517"/>
      <c r="V35" s="519"/>
    </row>
    <row r="36" spans="1:22" ht="13.5">
      <c r="A36" s="524"/>
      <c r="B36" s="517"/>
      <c r="C36" s="517"/>
      <c r="D36" s="517"/>
      <c r="E36" s="517"/>
      <c r="F36" s="517"/>
      <c r="G36" s="517"/>
      <c r="H36" s="517"/>
      <c r="I36" s="517"/>
      <c r="J36" s="517"/>
      <c r="K36" s="517"/>
      <c r="L36" s="517"/>
      <c r="M36" s="517"/>
      <c r="N36" s="517"/>
      <c r="O36" s="517"/>
      <c r="P36" s="517"/>
      <c r="Q36" s="517"/>
      <c r="R36" s="517"/>
      <c r="S36" s="517"/>
      <c r="T36" s="517"/>
      <c r="U36" s="517"/>
      <c r="V36" s="519"/>
    </row>
    <row r="37" spans="1:22" ht="13.5">
      <c r="A37" s="531">
        <v>0.687499999999998</v>
      </c>
      <c r="B37" s="517"/>
      <c r="C37" s="517"/>
      <c r="D37" s="517"/>
      <c r="E37" s="517"/>
      <c r="F37" s="517"/>
      <c r="G37" s="517"/>
      <c r="H37" s="517"/>
      <c r="I37" s="517"/>
      <c r="J37" s="517"/>
      <c r="K37" s="517"/>
      <c r="L37" s="517"/>
      <c r="M37" s="517"/>
      <c r="N37" s="517"/>
      <c r="O37" s="517"/>
      <c r="P37" s="517"/>
      <c r="Q37" s="517"/>
      <c r="R37" s="517"/>
      <c r="S37" s="517"/>
      <c r="T37" s="517"/>
      <c r="U37" s="517"/>
      <c r="V37" s="519"/>
    </row>
    <row r="38" spans="1:22" ht="13.5">
      <c r="A38" s="524"/>
      <c r="B38" s="517"/>
      <c r="C38" s="517"/>
      <c r="D38" s="517"/>
      <c r="E38" s="517"/>
      <c r="F38" s="517"/>
      <c r="G38" s="517"/>
      <c r="H38" s="517"/>
      <c r="I38" s="517"/>
      <c r="J38" s="517"/>
      <c r="K38" s="517"/>
      <c r="L38" s="517"/>
      <c r="M38" s="517"/>
      <c r="N38" s="517"/>
      <c r="O38" s="517"/>
      <c r="P38" s="517"/>
      <c r="Q38" s="517"/>
      <c r="R38" s="517"/>
      <c r="S38" s="517"/>
      <c r="T38" s="517"/>
      <c r="U38" s="517"/>
      <c r="V38" s="519"/>
    </row>
    <row r="39" spans="1:22" ht="13.5">
      <c r="A39" s="531">
        <v>0.708333333333331</v>
      </c>
      <c r="B39" s="517"/>
      <c r="C39" s="517"/>
      <c r="D39" s="517"/>
      <c r="E39" s="517"/>
      <c r="F39" s="517"/>
      <c r="G39" s="517"/>
      <c r="H39" s="517"/>
      <c r="I39" s="517"/>
      <c r="J39" s="517"/>
      <c r="K39" s="517"/>
      <c r="L39" s="517"/>
      <c r="M39" s="517"/>
      <c r="N39" s="517"/>
      <c r="O39" s="517"/>
      <c r="P39" s="517"/>
      <c r="Q39" s="517"/>
      <c r="R39" s="517"/>
      <c r="S39" s="517"/>
      <c r="T39" s="517"/>
      <c r="U39" s="517"/>
      <c r="V39" s="519"/>
    </row>
    <row r="40" spans="1:22" ht="13.5">
      <c r="A40" s="524"/>
      <c r="B40" s="517"/>
      <c r="C40" s="517"/>
      <c r="D40" s="517"/>
      <c r="E40" s="517"/>
      <c r="F40" s="517"/>
      <c r="G40" s="517"/>
      <c r="H40" s="517"/>
      <c r="I40" s="517"/>
      <c r="J40" s="517"/>
      <c r="K40" s="517"/>
      <c r="L40" s="517"/>
      <c r="M40" s="517"/>
      <c r="N40" s="517"/>
      <c r="O40" s="517"/>
      <c r="P40" s="517"/>
      <c r="Q40" s="517"/>
      <c r="R40" s="517"/>
      <c r="S40" s="517"/>
      <c r="T40" s="517"/>
      <c r="U40" s="517"/>
      <c r="V40" s="519"/>
    </row>
    <row r="41" spans="1:22" ht="13.5">
      <c r="A41" s="531">
        <v>0.729166666666664</v>
      </c>
      <c r="B41" s="517"/>
      <c r="C41" s="517"/>
      <c r="D41" s="517"/>
      <c r="E41" s="517"/>
      <c r="F41" s="517"/>
      <c r="G41" s="517"/>
      <c r="H41" s="517"/>
      <c r="I41" s="517"/>
      <c r="J41" s="517"/>
      <c r="K41" s="517"/>
      <c r="L41" s="517"/>
      <c r="M41" s="517"/>
      <c r="N41" s="517"/>
      <c r="O41" s="517"/>
      <c r="P41" s="517"/>
      <c r="Q41" s="517"/>
      <c r="R41" s="517"/>
      <c r="S41" s="517"/>
      <c r="T41" s="517"/>
      <c r="U41" s="517"/>
      <c r="V41" s="519"/>
    </row>
    <row r="42" spans="1:22" ht="13.5">
      <c r="A42" s="524"/>
      <c r="B42" s="517"/>
      <c r="C42" s="517"/>
      <c r="D42" s="517"/>
      <c r="E42" s="517"/>
      <c r="F42" s="517"/>
      <c r="G42" s="517"/>
      <c r="H42" s="517"/>
      <c r="I42" s="517"/>
      <c r="J42" s="517"/>
      <c r="K42" s="517"/>
      <c r="L42" s="517"/>
      <c r="M42" s="517"/>
      <c r="N42" s="517"/>
      <c r="O42" s="517"/>
      <c r="P42" s="517"/>
      <c r="Q42" s="517"/>
      <c r="R42" s="517"/>
      <c r="S42" s="517"/>
      <c r="T42" s="517"/>
      <c r="U42" s="517"/>
      <c r="V42" s="519"/>
    </row>
    <row r="43" spans="1:22" ht="13.5">
      <c r="A43" s="531">
        <v>0.749999999999997</v>
      </c>
      <c r="B43" s="517"/>
      <c r="C43" s="517"/>
      <c r="D43" s="517"/>
      <c r="E43" s="517"/>
      <c r="F43" s="517"/>
      <c r="G43" s="517"/>
      <c r="H43" s="517"/>
      <c r="I43" s="517"/>
      <c r="J43" s="517"/>
      <c r="K43" s="517"/>
      <c r="L43" s="517"/>
      <c r="M43" s="517"/>
      <c r="N43" s="517"/>
      <c r="O43" s="517"/>
      <c r="P43" s="517"/>
      <c r="Q43" s="517"/>
      <c r="R43" s="517"/>
      <c r="S43" s="517"/>
      <c r="T43" s="517"/>
      <c r="U43" s="517"/>
      <c r="V43" s="519"/>
    </row>
    <row r="44" spans="1:22" ht="14.25" thickBot="1">
      <c r="A44" s="532"/>
      <c r="B44" s="518"/>
      <c r="C44" s="518"/>
      <c r="D44" s="518"/>
      <c r="E44" s="518"/>
      <c r="F44" s="518"/>
      <c r="G44" s="518"/>
      <c r="H44" s="518"/>
      <c r="I44" s="518"/>
      <c r="J44" s="518"/>
      <c r="K44" s="518"/>
      <c r="L44" s="518"/>
      <c r="M44" s="518"/>
      <c r="N44" s="518"/>
      <c r="O44" s="518"/>
      <c r="P44" s="518"/>
      <c r="Q44" s="518"/>
      <c r="R44" s="518"/>
      <c r="S44" s="518"/>
      <c r="T44" s="518"/>
      <c r="U44" s="518"/>
      <c r="V44" s="520"/>
    </row>
  </sheetData>
  <mergeCells count="221">
    <mergeCell ref="A41:B42"/>
    <mergeCell ref="A43:B44"/>
    <mergeCell ref="A33:B34"/>
    <mergeCell ref="A35:B36"/>
    <mergeCell ref="A37:B38"/>
    <mergeCell ref="A39:B40"/>
    <mergeCell ref="A25:B26"/>
    <mergeCell ref="A27:B28"/>
    <mergeCell ref="A29:B30"/>
    <mergeCell ref="A31:B32"/>
    <mergeCell ref="A17:B18"/>
    <mergeCell ref="A19:B20"/>
    <mergeCell ref="A21:B22"/>
    <mergeCell ref="A23:B24"/>
    <mergeCell ref="A9:B10"/>
    <mergeCell ref="A11:B12"/>
    <mergeCell ref="A13:B14"/>
    <mergeCell ref="A15:B16"/>
    <mergeCell ref="Q5:R6"/>
    <mergeCell ref="S5:T6"/>
    <mergeCell ref="U5:V6"/>
    <mergeCell ref="A7:B8"/>
    <mergeCell ref="C7:D8"/>
    <mergeCell ref="E7:F8"/>
    <mergeCell ref="G7:H8"/>
    <mergeCell ref="I7:J8"/>
    <mergeCell ref="K7:L8"/>
    <mergeCell ref="M7:N8"/>
    <mergeCell ref="A3:O4"/>
    <mergeCell ref="A5:B6"/>
    <mergeCell ref="C5:D6"/>
    <mergeCell ref="E5:F6"/>
    <mergeCell ref="G5:H6"/>
    <mergeCell ref="I5:J6"/>
    <mergeCell ref="K5:L6"/>
    <mergeCell ref="M5:N6"/>
    <mergeCell ref="O5:P6"/>
    <mergeCell ref="O7:P8"/>
    <mergeCell ref="Q7:R8"/>
    <mergeCell ref="S7:T8"/>
    <mergeCell ref="U7:V8"/>
    <mergeCell ref="C9:D10"/>
    <mergeCell ref="E9:F10"/>
    <mergeCell ref="G9:H10"/>
    <mergeCell ref="I9:J10"/>
    <mergeCell ref="K9:L10"/>
    <mergeCell ref="M9:N10"/>
    <mergeCell ref="O9:P10"/>
    <mergeCell ref="Q9:R10"/>
    <mergeCell ref="S9:T10"/>
    <mergeCell ref="U9:V10"/>
    <mergeCell ref="C11:D12"/>
    <mergeCell ref="E11:F12"/>
    <mergeCell ref="G11:H12"/>
    <mergeCell ref="I11:J12"/>
    <mergeCell ref="K11:L12"/>
    <mergeCell ref="M11:N12"/>
    <mergeCell ref="O11:P12"/>
    <mergeCell ref="Q11:R12"/>
    <mergeCell ref="S11:T12"/>
    <mergeCell ref="U11:V12"/>
    <mergeCell ref="C13:D14"/>
    <mergeCell ref="E13:F14"/>
    <mergeCell ref="G13:H14"/>
    <mergeCell ref="I13:J14"/>
    <mergeCell ref="K13:L14"/>
    <mergeCell ref="M13:N14"/>
    <mergeCell ref="O13:P14"/>
    <mergeCell ref="Q13:R14"/>
    <mergeCell ref="S13:T14"/>
    <mergeCell ref="U13:V14"/>
    <mergeCell ref="C15:D16"/>
    <mergeCell ref="E15:F16"/>
    <mergeCell ref="G15:H16"/>
    <mergeCell ref="I15:J16"/>
    <mergeCell ref="K15:L16"/>
    <mergeCell ref="M15:N16"/>
    <mergeCell ref="O15:P16"/>
    <mergeCell ref="Q15:R16"/>
    <mergeCell ref="S15:T16"/>
    <mergeCell ref="U15:V16"/>
    <mergeCell ref="C17:D18"/>
    <mergeCell ref="E17:F18"/>
    <mergeCell ref="G17:H18"/>
    <mergeCell ref="I17:J18"/>
    <mergeCell ref="K17:L18"/>
    <mergeCell ref="M17:N18"/>
    <mergeCell ref="O17:P18"/>
    <mergeCell ref="Q17:R18"/>
    <mergeCell ref="S17:T18"/>
    <mergeCell ref="U17:V18"/>
    <mergeCell ref="C19:D20"/>
    <mergeCell ref="E19:F20"/>
    <mergeCell ref="G19:H20"/>
    <mergeCell ref="I19:J20"/>
    <mergeCell ref="K19:L20"/>
    <mergeCell ref="M19:N20"/>
    <mergeCell ref="O19:P20"/>
    <mergeCell ref="Q19:R20"/>
    <mergeCell ref="S19:T20"/>
    <mergeCell ref="U19:V20"/>
    <mergeCell ref="C21:D22"/>
    <mergeCell ref="E21:F22"/>
    <mergeCell ref="G21:H22"/>
    <mergeCell ref="I21:J22"/>
    <mergeCell ref="K21:L22"/>
    <mergeCell ref="M21:N22"/>
    <mergeCell ref="O21:P22"/>
    <mergeCell ref="Q21:R22"/>
    <mergeCell ref="S21:T22"/>
    <mergeCell ref="U21:V22"/>
    <mergeCell ref="C23:D24"/>
    <mergeCell ref="E23:F24"/>
    <mergeCell ref="G23:H24"/>
    <mergeCell ref="I23:J24"/>
    <mergeCell ref="K23:L24"/>
    <mergeCell ref="M23:N24"/>
    <mergeCell ref="O23:P24"/>
    <mergeCell ref="Q23:R24"/>
    <mergeCell ref="S23:T24"/>
    <mergeCell ref="U23:V24"/>
    <mergeCell ref="C25:D26"/>
    <mergeCell ref="E25:F26"/>
    <mergeCell ref="G25:H26"/>
    <mergeCell ref="I25:J26"/>
    <mergeCell ref="K25:L26"/>
    <mergeCell ref="M25:N26"/>
    <mergeCell ref="O25:P26"/>
    <mergeCell ref="Q25:R26"/>
    <mergeCell ref="S25:T26"/>
    <mergeCell ref="U25:V26"/>
    <mergeCell ref="C27:D28"/>
    <mergeCell ref="E27:F28"/>
    <mergeCell ref="G27:H28"/>
    <mergeCell ref="I27:J28"/>
    <mergeCell ref="K27:L28"/>
    <mergeCell ref="M27:N28"/>
    <mergeCell ref="O27:P28"/>
    <mergeCell ref="Q27:R28"/>
    <mergeCell ref="S27:T28"/>
    <mergeCell ref="U27:V28"/>
    <mergeCell ref="C29:D30"/>
    <mergeCell ref="E29:F30"/>
    <mergeCell ref="G29:H30"/>
    <mergeCell ref="I29:J30"/>
    <mergeCell ref="K29:L30"/>
    <mergeCell ref="M29:N30"/>
    <mergeCell ref="O29:P30"/>
    <mergeCell ref="Q29:R30"/>
    <mergeCell ref="S29:T30"/>
    <mergeCell ref="U29:V30"/>
    <mergeCell ref="C31:D32"/>
    <mergeCell ref="E31:F32"/>
    <mergeCell ref="G31:H32"/>
    <mergeCell ref="I31:J32"/>
    <mergeCell ref="K31:L32"/>
    <mergeCell ref="M31:N32"/>
    <mergeCell ref="O31:P32"/>
    <mergeCell ref="Q31:R32"/>
    <mergeCell ref="S31:T32"/>
    <mergeCell ref="U31:V32"/>
    <mergeCell ref="C33:D34"/>
    <mergeCell ref="E33:F34"/>
    <mergeCell ref="G33:H34"/>
    <mergeCell ref="I33:J34"/>
    <mergeCell ref="K33:L34"/>
    <mergeCell ref="M33:N34"/>
    <mergeCell ref="O33:P34"/>
    <mergeCell ref="Q33:R34"/>
    <mergeCell ref="S33:T34"/>
    <mergeCell ref="U33:V34"/>
    <mergeCell ref="C35:D36"/>
    <mergeCell ref="E35:F36"/>
    <mergeCell ref="G35:H36"/>
    <mergeCell ref="I35:J36"/>
    <mergeCell ref="K35:L36"/>
    <mergeCell ref="M35:N36"/>
    <mergeCell ref="O35:P36"/>
    <mergeCell ref="Q35:R36"/>
    <mergeCell ref="S35:T36"/>
    <mergeCell ref="U35:V36"/>
    <mergeCell ref="C37:D38"/>
    <mergeCell ref="E37:F38"/>
    <mergeCell ref="G37:H38"/>
    <mergeCell ref="I37:J38"/>
    <mergeCell ref="K37:L38"/>
    <mergeCell ref="M37:N38"/>
    <mergeCell ref="O37:P38"/>
    <mergeCell ref="Q37:R38"/>
    <mergeCell ref="S37:T38"/>
    <mergeCell ref="U37:V38"/>
    <mergeCell ref="C39:D40"/>
    <mergeCell ref="E39:F40"/>
    <mergeCell ref="G39:H40"/>
    <mergeCell ref="I39:J40"/>
    <mergeCell ref="K39:L40"/>
    <mergeCell ref="M39:N40"/>
    <mergeCell ref="O39:P40"/>
    <mergeCell ref="Q39:R40"/>
    <mergeCell ref="S39:T40"/>
    <mergeCell ref="U39:V40"/>
    <mergeCell ref="C41:D42"/>
    <mergeCell ref="E41:F42"/>
    <mergeCell ref="G41:H42"/>
    <mergeCell ref="I41:J42"/>
    <mergeCell ref="K41:L42"/>
    <mergeCell ref="M41:N42"/>
    <mergeCell ref="O41:P42"/>
    <mergeCell ref="Q41:R42"/>
    <mergeCell ref="K43:L44"/>
    <mergeCell ref="M43:N44"/>
    <mergeCell ref="O43:P44"/>
    <mergeCell ref="Q43:R44"/>
    <mergeCell ref="C43:D44"/>
    <mergeCell ref="E43:F44"/>
    <mergeCell ref="G43:H44"/>
    <mergeCell ref="I43:J44"/>
    <mergeCell ref="S43:T44"/>
    <mergeCell ref="U43:V44"/>
    <mergeCell ref="S41:T42"/>
    <mergeCell ref="U41:V42"/>
  </mergeCells>
  <printOptions/>
  <pageMargins left="0" right="0" top="0" bottom="0"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dimension ref="A1:T622"/>
  <sheetViews>
    <sheetView zoomScalePageLayoutView="0" workbookViewId="0" topLeftCell="A495">
      <selection activeCell="N495" sqref="C1:N16384"/>
    </sheetView>
  </sheetViews>
  <sheetFormatPr defaultColWidth="9.00390625" defaultRowHeight="13.5"/>
  <cols>
    <col min="1" max="1" width="8.00390625" style="172" customWidth="1"/>
    <col min="2" max="2" width="6.75390625" style="172" customWidth="1"/>
    <col min="3" max="9" width="0.74609375" style="172" hidden="1" customWidth="1"/>
    <col min="10" max="11" width="0.74609375" style="175" hidden="1" customWidth="1"/>
    <col min="12" max="14" width="0.74609375" style="172" hidden="1" customWidth="1"/>
    <col min="15" max="16384" width="16.125" style="172" customWidth="1"/>
  </cols>
  <sheetData>
    <row r="1" spans="2:12" ht="13.5">
      <c r="B1" s="537" t="s">
        <v>1342</v>
      </c>
      <c r="C1" s="537"/>
      <c r="D1" s="538" t="s">
        <v>1635</v>
      </c>
      <c r="E1" s="538"/>
      <c r="F1" s="538"/>
      <c r="G1" s="538"/>
      <c r="H1" s="172" t="s">
        <v>532</v>
      </c>
      <c r="I1" s="536" t="s">
        <v>533</v>
      </c>
      <c r="J1" s="536"/>
      <c r="K1" s="536"/>
      <c r="L1" s="165"/>
    </row>
    <row r="2" spans="2:12" ht="13.5">
      <c r="B2" s="537"/>
      <c r="C2" s="537"/>
      <c r="D2" s="538"/>
      <c r="E2" s="538"/>
      <c r="F2" s="538"/>
      <c r="G2" s="538"/>
      <c r="H2" s="8">
        <f>COUNTIF($M$12:$M$23,"東近江市")</f>
        <v>0</v>
      </c>
      <c r="I2" s="539">
        <f>(H2/RIGHT(F33,2))</f>
        <v>0</v>
      </c>
      <c r="J2" s="539"/>
      <c r="K2" s="539"/>
      <c r="L2" s="165"/>
    </row>
    <row r="3" spans="2:12" ht="13.5">
      <c r="B3" s="163" t="s">
        <v>1343</v>
      </c>
      <c r="C3" s="163"/>
      <c r="D3" s="67" t="s">
        <v>396</v>
      </c>
      <c r="F3" s="165">
        <f>A3</f>
        <v>0</v>
      </c>
      <c r="K3" s="7">
        <f>IF(J3="","",(2012-J3))</f>
      </c>
      <c r="L3" s="165"/>
    </row>
    <row r="4" spans="2:12" ht="13.5">
      <c r="B4" s="540" t="s">
        <v>1344</v>
      </c>
      <c r="C4" s="540"/>
      <c r="D4" s="172" t="s">
        <v>397</v>
      </c>
      <c r="F4" s="165">
        <f>A4</f>
        <v>0</v>
      </c>
      <c r="K4" s="7">
        <f>IF(J4="","",(2012-J4))</f>
      </c>
      <c r="L4" s="165"/>
    </row>
    <row r="5" spans="1:13" ht="13.5">
      <c r="A5" s="172" t="s">
        <v>1276</v>
      </c>
      <c r="B5" s="163" t="s">
        <v>1345</v>
      </c>
      <c r="C5" s="163" t="s">
        <v>1346</v>
      </c>
      <c r="D5" s="172" t="str">
        <f>$B$3</f>
        <v>アビック</v>
      </c>
      <c r="F5" s="165" t="str">
        <f>A5</f>
        <v>A01</v>
      </c>
      <c r="G5" s="172" t="str">
        <f aca="true" t="shared" si="0" ref="G5:G19">B5&amp;C5</f>
        <v>水野圭補</v>
      </c>
      <c r="H5" s="173" t="str">
        <f>$B$4</f>
        <v>アビックＢＢ</v>
      </c>
      <c r="I5" s="173" t="s">
        <v>632</v>
      </c>
      <c r="J5" s="15">
        <v>1973</v>
      </c>
      <c r="K5" s="7">
        <f aca="true" t="shared" si="1" ref="K5:K19">IF(J5="","",(2017-J5))</f>
        <v>44</v>
      </c>
      <c r="L5" s="165" t="str">
        <f aca="true" t="shared" si="2" ref="L5:L18">IF(G5="","",IF(COUNTIF($G$6:$G$598,G5)&gt;1,"2重登録","OK"))</f>
        <v>OK</v>
      </c>
      <c r="M5" s="163" t="s">
        <v>586</v>
      </c>
    </row>
    <row r="6" spans="1:13" ht="13.5">
      <c r="A6" s="172" t="s">
        <v>1636</v>
      </c>
      <c r="B6" s="172" t="s">
        <v>353</v>
      </c>
      <c r="C6" s="172" t="s">
        <v>1347</v>
      </c>
      <c r="D6" s="172" t="str">
        <f aca="true" t="shared" si="3" ref="D6:D19">$B$3</f>
        <v>アビック</v>
      </c>
      <c r="F6" s="172" t="str">
        <f>A6</f>
        <v>A02</v>
      </c>
      <c r="G6" s="172" t="str">
        <f t="shared" si="0"/>
        <v>青木重之</v>
      </c>
      <c r="H6" s="173" t="str">
        <f aca="true" t="shared" si="4" ref="H6:H19">$B$4</f>
        <v>アビックＢＢ</v>
      </c>
      <c r="I6" s="173" t="s">
        <v>632</v>
      </c>
      <c r="J6" s="175">
        <v>1971</v>
      </c>
      <c r="K6" s="7">
        <f t="shared" si="1"/>
        <v>46</v>
      </c>
      <c r="L6" s="165" t="str">
        <f t="shared" si="2"/>
        <v>OK</v>
      </c>
      <c r="M6" s="163" t="s">
        <v>796</v>
      </c>
    </row>
    <row r="7" spans="1:13" ht="13.5">
      <c r="A7" s="172" t="s">
        <v>1637</v>
      </c>
      <c r="B7" s="163" t="s">
        <v>1348</v>
      </c>
      <c r="C7" s="163" t="s">
        <v>1349</v>
      </c>
      <c r="D7" s="172" t="str">
        <f t="shared" si="3"/>
        <v>アビック</v>
      </c>
      <c r="F7" s="165" t="str">
        <f>A7</f>
        <v>A03</v>
      </c>
      <c r="G7" s="172" t="str">
        <f t="shared" si="0"/>
        <v>乾勝彦</v>
      </c>
      <c r="H7" s="173" t="str">
        <f t="shared" si="4"/>
        <v>アビックＢＢ</v>
      </c>
      <c r="I7" s="173" t="s">
        <v>632</v>
      </c>
      <c r="J7" s="15">
        <v>1970</v>
      </c>
      <c r="K7" s="7">
        <f t="shared" si="1"/>
        <v>47</v>
      </c>
      <c r="L7" s="165" t="str">
        <f t="shared" si="2"/>
        <v>OK</v>
      </c>
      <c r="M7" s="163" t="s">
        <v>856</v>
      </c>
    </row>
    <row r="8" spans="1:13" ht="13.5">
      <c r="A8" s="172" t="s">
        <v>1638</v>
      </c>
      <c r="B8" s="163" t="s">
        <v>576</v>
      </c>
      <c r="C8" s="163" t="s">
        <v>1350</v>
      </c>
      <c r="D8" s="172" t="str">
        <f t="shared" si="3"/>
        <v>アビック</v>
      </c>
      <c r="F8" s="165" t="str">
        <f aca="true" t="shared" si="5" ref="F8:F19">A8</f>
        <v>A04</v>
      </c>
      <c r="G8" s="172" t="str">
        <f t="shared" si="0"/>
        <v>佐藤政之</v>
      </c>
      <c r="H8" s="173" t="str">
        <f t="shared" si="4"/>
        <v>アビックＢＢ</v>
      </c>
      <c r="I8" s="173" t="s">
        <v>632</v>
      </c>
      <c r="J8" s="15">
        <v>1972</v>
      </c>
      <c r="K8" s="7">
        <f t="shared" si="1"/>
        <v>45</v>
      </c>
      <c r="L8" s="165" t="str">
        <f t="shared" si="2"/>
        <v>OK</v>
      </c>
      <c r="M8" s="163" t="s">
        <v>856</v>
      </c>
    </row>
    <row r="9" spans="1:13" ht="13.5">
      <c r="A9" s="172" t="s">
        <v>1639</v>
      </c>
      <c r="B9" s="163" t="s">
        <v>618</v>
      </c>
      <c r="C9" s="163" t="s">
        <v>1351</v>
      </c>
      <c r="D9" s="172" t="str">
        <f t="shared" si="3"/>
        <v>アビック</v>
      </c>
      <c r="F9" s="165" t="str">
        <f t="shared" si="5"/>
        <v>A05</v>
      </c>
      <c r="G9" s="172" t="str">
        <f t="shared" si="0"/>
        <v>中村亨</v>
      </c>
      <c r="H9" s="173" t="str">
        <f t="shared" si="4"/>
        <v>アビックＢＢ</v>
      </c>
      <c r="I9" s="173" t="s">
        <v>632</v>
      </c>
      <c r="J9" s="15">
        <v>1969</v>
      </c>
      <c r="K9" s="7">
        <f t="shared" si="1"/>
        <v>48</v>
      </c>
      <c r="L9" s="165" t="str">
        <f t="shared" si="2"/>
        <v>OK</v>
      </c>
      <c r="M9" s="163" t="s">
        <v>856</v>
      </c>
    </row>
    <row r="10" spans="1:13" ht="13.5">
      <c r="A10" s="172" t="s">
        <v>1640</v>
      </c>
      <c r="B10" s="163" t="s">
        <v>1352</v>
      </c>
      <c r="C10" s="163" t="s">
        <v>1353</v>
      </c>
      <c r="D10" s="172" t="str">
        <f t="shared" si="3"/>
        <v>アビック</v>
      </c>
      <c r="F10" s="165" t="str">
        <f t="shared" si="5"/>
        <v>A06</v>
      </c>
      <c r="G10" s="172" t="str">
        <f t="shared" si="0"/>
        <v>谷崎真也</v>
      </c>
      <c r="H10" s="173" t="str">
        <f t="shared" si="4"/>
        <v>アビックＢＢ</v>
      </c>
      <c r="I10" s="173" t="s">
        <v>632</v>
      </c>
      <c r="J10" s="15">
        <v>1972</v>
      </c>
      <c r="K10" s="7">
        <f t="shared" si="1"/>
        <v>45</v>
      </c>
      <c r="L10" s="165" t="str">
        <f t="shared" si="2"/>
        <v>OK</v>
      </c>
      <c r="M10" s="163" t="s">
        <v>1354</v>
      </c>
    </row>
    <row r="11" spans="1:13" ht="13.5">
      <c r="A11" s="172" t="s">
        <v>1641</v>
      </c>
      <c r="B11" s="163" t="s">
        <v>1355</v>
      </c>
      <c r="C11" s="163" t="s">
        <v>1356</v>
      </c>
      <c r="D11" s="172" t="str">
        <f t="shared" si="3"/>
        <v>アビック</v>
      </c>
      <c r="F11" s="165" t="str">
        <f t="shared" si="5"/>
        <v>A07</v>
      </c>
      <c r="G11" s="172" t="str">
        <f t="shared" si="0"/>
        <v>齋田至</v>
      </c>
      <c r="H11" s="173" t="str">
        <f t="shared" si="4"/>
        <v>アビックＢＢ</v>
      </c>
      <c r="I11" s="173" t="s">
        <v>632</v>
      </c>
      <c r="J11" s="15">
        <v>1970</v>
      </c>
      <c r="K11" s="7">
        <f t="shared" si="1"/>
        <v>47</v>
      </c>
      <c r="L11" s="165" t="str">
        <f t="shared" si="2"/>
        <v>OK</v>
      </c>
      <c r="M11" s="163" t="s">
        <v>586</v>
      </c>
    </row>
    <row r="12" spans="1:13" ht="13.5">
      <c r="A12" s="172" t="s">
        <v>1642</v>
      </c>
      <c r="B12" s="151" t="s">
        <v>1355</v>
      </c>
      <c r="C12" s="151" t="s">
        <v>415</v>
      </c>
      <c r="D12" s="172" t="str">
        <f t="shared" si="3"/>
        <v>アビック</v>
      </c>
      <c r="F12" s="165" t="str">
        <f t="shared" si="5"/>
        <v>A08</v>
      </c>
      <c r="G12" s="172" t="str">
        <f t="shared" si="0"/>
        <v>齋田優子</v>
      </c>
      <c r="H12" s="173" t="str">
        <f t="shared" si="4"/>
        <v>アビックＢＢ</v>
      </c>
      <c r="I12" s="179" t="s">
        <v>1036</v>
      </c>
      <c r="J12" s="15">
        <v>1970</v>
      </c>
      <c r="K12" s="7">
        <f t="shared" si="1"/>
        <v>47</v>
      </c>
      <c r="L12" s="165" t="str">
        <f t="shared" si="2"/>
        <v>OK</v>
      </c>
      <c r="M12" s="163" t="s">
        <v>586</v>
      </c>
    </row>
    <row r="13" spans="1:13" ht="13.5">
      <c r="A13" s="172" t="s">
        <v>1643</v>
      </c>
      <c r="B13" s="163" t="s">
        <v>1357</v>
      </c>
      <c r="C13" s="163" t="s">
        <v>1358</v>
      </c>
      <c r="D13" s="172" t="str">
        <f t="shared" si="3"/>
        <v>アビック</v>
      </c>
      <c r="F13" s="165" t="str">
        <f t="shared" si="5"/>
        <v>A09</v>
      </c>
      <c r="G13" s="172" t="str">
        <f t="shared" si="0"/>
        <v>平居崇</v>
      </c>
      <c r="H13" s="173" t="str">
        <f t="shared" si="4"/>
        <v>アビックＢＢ</v>
      </c>
      <c r="I13" s="173" t="s">
        <v>632</v>
      </c>
      <c r="J13" s="15">
        <v>1972</v>
      </c>
      <c r="K13" s="7">
        <f t="shared" si="1"/>
        <v>45</v>
      </c>
      <c r="L13" s="165" t="str">
        <f t="shared" si="2"/>
        <v>OK</v>
      </c>
      <c r="M13" s="163" t="s">
        <v>1359</v>
      </c>
    </row>
    <row r="14" spans="1:13" ht="13.5">
      <c r="A14" s="172" t="s">
        <v>1644</v>
      </c>
      <c r="B14" s="163" t="s">
        <v>1360</v>
      </c>
      <c r="C14" s="163" t="s">
        <v>1361</v>
      </c>
      <c r="D14" s="172" t="str">
        <f t="shared" si="3"/>
        <v>アビック</v>
      </c>
      <c r="F14" s="165" t="str">
        <f t="shared" si="5"/>
        <v>A10</v>
      </c>
      <c r="G14" s="172" t="str">
        <f t="shared" si="0"/>
        <v>土居悟</v>
      </c>
      <c r="H14" s="173" t="str">
        <f t="shared" si="4"/>
        <v>アビックＢＢ</v>
      </c>
      <c r="I14" s="173" t="s">
        <v>632</v>
      </c>
      <c r="J14" s="15">
        <v>1969</v>
      </c>
      <c r="K14" s="7">
        <f t="shared" si="1"/>
        <v>48</v>
      </c>
      <c r="L14" s="165" t="str">
        <f t="shared" si="2"/>
        <v>OK</v>
      </c>
      <c r="M14" s="163" t="s">
        <v>834</v>
      </c>
    </row>
    <row r="15" spans="1:13" ht="13.5">
      <c r="A15" s="172" t="s">
        <v>1645</v>
      </c>
      <c r="B15" s="163" t="s">
        <v>318</v>
      </c>
      <c r="C15" s="163" t="s">
        <v>1646</v>
      </c>
      <c r="D15" s="172" t="str">
        <f t="shared" si="3"/>
        <v>アビック</v>
      </c>
      <c r="F15" s="165" t="str">
        <f t="shared" si="5"/>
        <v>A11</v>
      </c>
      <c r="G15" s="172" t="str">
        <f t="shared" si="0"/>
        <v>宮村ナオキ</v>
      </c>
      <c r="H15" s="173" t="str">
        <f t="shared" si="4"/>
        <v>アビックＢＢ</v>
      </c>
      <c r="I15" s="173" t="s">
        <v>632</v>
      </c>
      <c r="J15" s="15">
        <v>1996</v>
      </c>
      <c r="K15" s="7">
        <f t="shared" si="1"/>
        <v>21</v>
      </c>
      <c r="L15" s="165" t="str">
        <f t="shared" si="2"/>
        <v>OK</v>
      </c>
      <c r="M15" s="163" t="s">
        <v>586</v>
      </c>
    </row>
    <row r="16" spans="1:13" ht="13.5">
      <c r="A16" s="172" t="s">
        <v>1647</v>
      </c>
      <c r="B16" s="151" t="s">
        <v>1362</v>
      </c>
      <c r="C16" s="151" t="s">
        <v>1363</v>
      </c>
      <c r="D16" s="172" t="str">
        <f t="shared" si="3"/>
        <v>アビック</v>
      </c>
      <c r="F16" s="165" t="str">
        <f t="shared" si="5"/>
        <v>A12</v>
      </c>
      <c r="G16" s="172" t="str">
        <f t="shared" si="0"/>
        <v>西山抄千代</v>
      </c>
      <c r="H16" s="173" t="str">
        <f t="shared" si="4"/>
        <v>アビックＢＢ</v>
      </c>
      <c r="I16" s="179" t="s">
        <v>1036</v>
      </c>
      <c r="J16" s="15">
        <v>1972</v>
      </c>
      <c r="K16" s="7">
        <f t="shared" si="1"/>
        <v>45</v>
      </c>
      <c r="L16" s="165" t="str">
        <f t="shared" si="2"/>
        <v>OK</v>
      </c>
      <c r="M16" s="163" t="s">
        <v>598</v>
      </c>
    </row>
    <row r="17" spans="1:13" ht="13.5">
      <c r="A17" s="172" t="s">
        <v>1648</v>
      </c>
      <c r="B17" s="151" t="s">
        <v>1364</v>
      </c>
      <c r="C17" s="151" t="s">
        <v>1365</v>
      </c>
      <c r="D17" s="172" t="str">
        <f t="shared" si="3"/>
        <v>アビック</v>
      </c>
      <c r="F17" s="165" t="str">
        <f t="shared" si="5"/>
        <v>A13</v>
      </c>
      <c r="G17" s="172" t="str">
        <f t="shared" si="0"/>
        <v>三原啓子</v>
      </c>
      <c r="H17" s="173" t="str">
        <f t="shared" si="4"/>
        <v>アビックＢＢ</v>
      </c>
      <c r="I17" s="179" t="s">
        <v>1036</v>
      </c>
      <c r="J17" s="15">
        <v>1964</v>
      </c>
      <c r="K17" s="7">
        <f t="shared" si="1"/>
        <v>53</v>
      </c>
      <c r="L17" s="165" t="str">
        <f t="shared" si="2"/>
        <v>OK</v>
      </c>
      <c r="M17" s="163" t="s">
        <v>586</v>
      </c>
    </row>
    <row r="18" spans="1:13" ht="13.5">
      <c r="A18" s="172" t="s">
        <v>1649</v>
      </c>
      <c r="B18" s="163" t="s">
        <v>1366</v>
      </c>
      <c r="C18" s="163" t="s">
        <v>1367</v>
      </c>
      <c r="D18" s="172" t="str">
        <f t="shared" si="3"/>
        <v>アビック</v>
      </c>
      <c r="F18" s="165" t="str">
        <f t="shared" si="5"/>
        <v>A14</v>
      </c>
      <c r="G18" s="172" t="str">
        <f t="shared" si="0"/>
        <v>落合良弘</v>
      </c>
      <c r="H18" s="173" t="str">
        <f t="shared" si="4"/>
        <v>アビックＢＢ</v>
      </c>
      <c r="I18" s="173" t="s">
        <v>632</v>
      </c>
      <c r="J18" s="15">
        <v>1968</v>
      </c>
      <c r="K18" s="7">
        <f t="shared" si="1"/>
        <v>49</v>
      </c>
      <c r="L18" s="165" t="str">
        <f t="shared" si="2"/>
        <v>OK</v>
      </c>
      <c r="M18" s="163" t="s">
        <v>601</v>
      </c>
    </row>
    <row r="19" spans="1:13" s="207" customFormat="1" ht="13.5">
      <c r="A19" s="172" t="s">
        <v>1650</v>
      </c>
      <c r="B19" s="163" t="s">
        <v>1651</v>
      </c>
      <c r="C19" s="163" t="s">
        <v>1652</v>
      </c>
      <c r="D19" s="172" t="str">
        <f t="shared" si="3"/>
        <v>アビック</v>
      </c>
      <c r="F19" s="165" t="str">
        <f t="shared" si="5"/>
        <v>A15</v>
      </c>
      <c r="G19" s="172" t="str">
        <f t="shared" si="0"/>
        <v>杉原徹</v>
      </c>
      <c r="H19" s="173" t="str">
        <f t="shared" si="4"/>
        <v>アビックＢＢ</v>
      </c>
      <c r="I19" s="173" t="s">
        <v>632</v>
      </c>
      <c r="J19" s="15">
        <v>1990</v>
      </c>
      <c r="K19" s="7">
        <f t="shared" si="1"/>
        <v>27</v>
      </c>
      <c r="L19" s="165" t="str">
        <f>IF(G19="","",IF(COUNTIF($G$6:$G$590,G19)&gt;1,"2重登録","OK"))</f>
        <v>OK</v>
      </c>
      <c r="M19" s="163" t="s">
        <v>856</v>
      </c>
    </row>
    <row r="24" ht="13.5">
      <c r="L24" s="165">
        <f aca="true" t="shared" si="6" ref="L24:L69">IF(G24="","",IF(COUNTIF($G$24:$G$598,G24)&gt;1,"2重登録","OK"))</f>
      </c>
    </row>
    <row r="25" spans="2:12" s="189" customFormat="1" ht="13.5">
      <c r="B25" s="533" t="s">
        <v>1277</v>
      </c>
      <c r="C25" s="533"/>
      <c r="D25" s="534" t="s">
        <v>1278</v>
      </c>
      <c r="E25" s="535"/>
      <c r="F25" s="535"/>
      <c r="G25" s="535"/>
      <c r="H25" s="172" t="s">
        <v>532</v>
      </c>
      <c r="I25" s="536" t="s">
        <v>533</v>
      </c>
      <c r="J25" s="536"/>
      <c r="K25" s="536"/>
      <c r="L25" s="165">
        <f t="shared" si="6"/>
      </c>
    </row>
    <row r="26" spans="2:12" s="189" customFormat="1" ht="13.5">
      <c r="B26" s="533"/>
      <c r="C26" s="533"/>
      <c r="D26" s="535"/>
      <c r="E26" s="535"/>
      <c r="F26" s="535"/>
      <c r="G26" s="535"/>
      <c r="H26" s="8">
        <f>COUNTIF(M29:M60,"東近江市")</f>
        <v>0</v>
      </c>
      <c r="L26" s="165">
        <f t="shared" si="6"/>
      </c>
    </row>
    <row r="27" spans="2:12" s="189" customFormat="1" ht="13.5">
      <c r="B27" s="533" t="s">
        <v>1653</v>
      </c>
      <c r="C27" s="533"/>
      <c r="L27" s="165">
        <f t="shared" si="6"/>
      </c>
    </row>
    <row r="28" spans="2:12" s="189" customFormat="1" ht="13.5">
      <c r="B28" s="533" t="s">
        <v>1653</v>
      </c>
      <c r="C28" s="533"/>
      <c r="L28" s="165">
        <f t="shared" si="6"/>
      </c>
    </row>
    <row r="29" spans="1:13" s="189" customFormat="1" ht="13.5">
      <c r="A29" s="209" t="s">
        <v>1654</v>
      </c>
      <c r="B29" s="11" t="s">
        <v>584</v>
      </c>
      <c r="C29" s="189" t="s">
        <v>585</v>
      </c>
      <c r="D29" s="189" t="s">
        <v>1655</v>
      </c>
      <c r="F29" s="189" t="str">
        <f>A29</f>
        <v>B01</v>
      </c>
      <c r="G29" s="189" t="str">
        <f aca="true" t="shared" si="7" ref="G29:G56">B29&amp;C29</f>
        <v>池端誠治</v>
      </c>
      <c r="H29" s="189" t="s">
        <v>1111</v>
      </c>
      <c r="I29" s="189" t="s">
        <v>1035</v>
      </c>
      <c r="J29" s="189">
        <v>1972</v>
      </c>
      <c r="K29" s="7">
        <f>IF(J29="","",(2016-J29))</f>
        <v>44</v>
      </c>
      <c r="L29" s="165" t="str">
        <f t="shared" si="6"/>
        <v>OK</v>
      </c>
      <c r="M29" s="189" t="s">
        <v>586</v>
      </c>
    </row>
    <row r="30" spans="1:17" s="189" customFormat="1" ht="13.5">
      <c r="A30" s="209" t="s">
        <v>1656</v>
      </c>
      <c r="B30" s="189" t="s">
        <v>588</v>
      </c>
      <c r="C30" s="189" t="s">
        <v>589</v>
      </c>
      <c r="D30" s="189" t="s">
        <v>1655</v>
      </c>
      <c r="F30" s="189" t="str">
        <f aca="true" t="shared" si="8" ref="F30:F56">A30</f>
        <v>B02</v>
      </c>
      <c r="G30" s="189" t="str">
        <f t="shared" si="7"/>
        <v>押谷繁樹</v>
      </c>
      <c r="H30" s="189" t="s">
        <v>1111</v>
      </c>
      <c r="I30" s="189" t="s">
        <v>1035</v>
      </c>
      <c r="J30" s="189">
        <v>1981</v>
      </c>
      <c r="K30" s="7">
        <f aca="true" t="shared" si="9" ref="K30:K56">IF(J30="","",(2016-J30))</f>
        <v>35</v>
      </c>
      <c r="L30" s="165" t="str">
        <f t="shared" si="6"/>
        <v>2重登録</v>
      </c>
      <c r="M30" s="189" t="s">
        <v>601</v>
      </c>
      <c r="Q30" s="11"/>
    </row>
    <row r="31" spans="1:17" s="189" customFormat="1" ht="13.5">
      <c r="A31" s="209" t="s">
        <v>935</v>
      </c>
      <c r="B31" s="189" t="s">
        <v>1230</v>
      </c>
      <c r="C31" s="189" t="s">
        <v>590</v>
      </c>
      <c r="D31" s="189" t="s">
        <v>1655</v>
      </c>
      <c r="F31" s="189" t="str">
        <f t="shared" si="8"/>
        <v>B03</v>
      </c>
      <c r="G31" s="189" t="str">
        <f t="shared" si="7"/>
        <v>金谷太郎</v>
      </c>
      <c r="H31" s="189" t="s">
        <v>1655</v>
      </c>
      <c r="I31" s="189" t="s">
        <v>1035</v>
      </c>
      <c r="J31" s="189">
        <v>1976</v>
      </c>
      <c r="K31" s="7">
        <f t="shared" si="9"/>
        <v>40</v>
      </c>
      <c r="L31" s="165" t="str">
        <f t="shared" si="6"/>
        <v>OK</v>
      </c>
      <c r="M31" s="189" t="s">
        <v>586</v>
      </c>
      <c r="Q31" s="11"/>
    </row>
    <row r="32" spans="1:17" s="189" customFormat="1" ht="13.5">
      <c r="A32" s="209" t="s">
        <v>936</v>
      </c>
      <c r="B32" s="189" t="s">
        <v>587</v>
      </c>
      <c r="C32" s="189" t="s">
        <v>1279</v>
      </c>
      <c r="D32" s="189" t="s">
        <v>1657</v>
      </c>
      <c r="F32" s="189" t="str">
        <f t="shared" si="8"/>
        <v>B04</v>
      </c>
      <c r="G32" s="189" t="str">
        <f t="shared" si="7"/>
        <v>佐野 望</v>
      </c>
      <c r="H32" s="189" t="s">
        <v>1657</v>
      </c>
      <c r="I32" s="189" t="s">
        <v>1035</v>
      </c>
      <c r="J32" s="189">
        <v>1982</v>
      </c>
      <c r="K32" s="7">
        <f t="shared" si="9"/>
        <v>34</v>
      </c>
      <c r="L32" s="165" t="str">
        <f t="shared" si="6"/>
        <v>OK</v>
      </c>
      <c r="M32" s="189" t="s">
        <v>586</v>
      </c>
      <c r="Q32" s="11"/>
    </row>
    <row r="33" spans="1:13" s="189" customFormat="1" ht="13.5">
      <c r="A33" s="209" t="s">
        <v>937</v>
      </c>
      <c r="B33" s="189" t="s">
        <v>592</v>
      </c>
      <c r="C33" s="189" t="s">
        <v>593</v>
      </c>
      <c r="D33" s="189" t="s">
        <v>1657</v>
      </c>
      <c r="F33" s="189" t="str">
        <f t="shared" si="8"/>
        <v>B05</v>
      </c>
      <c r="G33" s="189" t="str">
        <f t="shared" si="7"/>
        <v>谷口友宏</v>
      </c>
      <c r="H33" s="189" t="s">
        <v>1657</v>
      </c>
      <c r="I33" s="189" t="s">
        <v>1035</v>
      </c>
      <c r="J33" s="189">
        <v>1980</v>
      </c>
      <c r="K33" s="7">
        <f t="shared" si="9"/>
        <v>36</v>
      </c>
      <c r="L33" s="165" t="str">
        <f t="shared" si="6"/>
        <v>OK</v>
      </c>
      <c r="M33" s="189" t="s">
        <v>586</v>
      </c>
    </row>
    <row r="34" spans="1:13" s="189" customFormat="1" ht="13.5">
      <c r="A34" s="209" t="s">
        <v>938</v>
      </c>
      <c r="B34" s="189" t="s">
        <v>1368</v>
      </c>
      <c r="C34" s="189" t="s">
        <v>594</v>
      </c>
      <c r="D34" s="189" t="s">
        <v>1657</v>
      </c>
      <c r="F34" s="189" t="str">
        <f t="shared" si="8"/>
        <v>B06</v>
      </c>
      <c r="G34" s="189" t="str">
        <f t="shared" si="7"/>
        <v>辻 義規</v>
      </c>
      <c r="H34" s="189" t="s">
        <v>1657</v>
      </c>
      <c r="I34" s="189" t="s">
        <v>1035</v>
      </c>
      <c r="J34" s="189">
        <v>1973</v>
      </c>
      <c r="K34" s="7">
        <f t="shared" si="9"/>
        <v>43</v>
      </c>
      <c r="L34" s="165" t="str">
        <f t="shared" si="6"/>
        <v>OK</v>
      </c>
      <c r="M34" s="189" t="s">
        <v>586</v>
      </c>
    </row>
    <row r="35" spans="1:13" s="189" customFormat="1" ht="13.5">
      <c r="A35" s="209" t="s">
        <v>939</v>
      </c>
      <c r="B35" s="189" t="s">
        <v>838</v>
      </c>
      <c r="C35" s="189" t="s">
        <v>844</v>
      </c>
      <c r="D35" s="189" t="s">
        <v>1655</v>
      </c>
      <c r="F35" s="189" t="str">
        <f t="shared" si="8"/>
        <v>B07</v>
      </c>
      <c r="G35" s="189" t="str">
        <f t="shared" si="7"/>
        <v>土田哲也</v>
      </c>
      <c r="H35" s="189" t="s">
        <v>1655</v>
      </c>
      <c r="I35" s="189" t="s">
        <v>1035</v>
      </c>
      <c r="J35" s="189">
        <v>1990</v>
      </c>
      <c r="K35" s="7">
        <f t="shared" si="9"/>
        <v>26</v>
      </c>
      <c r="L35" s="165" t="str">
        <f t="shared" si="6"/>
        <v>OK</v>
      </c>
      <c r="M35" s="189" t="s">
        <v>601</v>
      </c>
    </row>
    <row r="36" spans="1:13" s="189" customFormat="1" ht="13.5">
      <c r="A36" s="209" t="s">
        <v>940</v>
      </c>
      <c r="B36" s="189" t="s">
        <v>595</v>
      </c>
      <c r="C36" s="189" t="s">
        <v>596</v>
      </c>
      <c r="D36" s="189" t="s">
        <v>1657</v>
      </c>
      <c r="F36" s="189" t="str">
        <f t="shared" si="8"/>
        <v>B08</v>
      </c>
      <c r="G36" s="189" t="str">
        <f t="shared" si="7"/>
        <v>成宮康弘</v>
      </c>
      <c r="H36" s="189" t="s">
        <v>1657</v>
      </c>
      <c r="I36" s="189" t="s">
        <v>1035</v>
      </c>
      <c r="J36" s="189">
        <v>1970</v>
      </c>
      <c r="K36" s="7">
        <f t="shared" si="9"/>
        <v>46</v>
      </c>
      <c r="L36" s="165" t="str">
        <f t="shared" si="6"/>
        <v>OK</v>
      </c>
      <c r="M36" s="189" t="s">
        <v>586</v>
      </c>
    </row>
    <row r="37" spans="1:13" s="189" customFormat="1" ht="13.5">
      <c r="A37" s="209" t="s">
        <v>941</v>
      </c>
      <c r="B37" s="189" t="s">
        <v>597</v>
      </c>
      <c r="C37" s="189" t="s">
        <v>1231</v>
      </c>
      <c r="D37" s="189" t="s">
        <v>1657</v>
      </c>
      <c r="F37" s="189" t="str">
        <f t="shared" si="8"/>
        <v>B09</v>
      </c>
      <c r="G37" s="189" t="str">
        <f t="shared" si="7"/>
        <v>西川昌一</v>
      </c>
      <c r="H37" s="189" t="s">
        <v>1657</v>
      </c>
      <c r="I37" s="189" t="s">
        <v>1035</v>
      </c>
      <c r="J37" s="189">
        <v>1970</v>
      </c>
      <c r="K37" s="7">
        <f t="shared" si="9"/>
        <v>46</v>
      </c>
      <c r="L37" s="165" t="str">
        <f t="shared" si="6"/>
        <v>OK</v>
      </c>
      <c r="M37" s="189" t="s">
        <v>1221</v>
      </c>
    </row>
    <row r="38" spans="1:13" s="189" customFormat="1" ht="13.5">
      <c r="A38" s="209" t="s">
        <v>942</v>
      </c>
      <c r="B38" s="189" t="s">
        <v>1222</v>
      </c>
      <c r="C38" s="189" t="s">
        <v>1280</v>
      </c>
      <c r="D38" s="189" t="s">
        <v>1657</v>
      </c>
      <c r="F38" s="189" t="str">
        <f t="shared" si="8"/>
        <v>B10</v>
      </c>
      <c r="G38" s="189" t="str">
        <f t="shared" si="7"/>
        <v>平塚 聡</v>
      </c>
      <c r="H38" s="189" t="s">
        <v>1657</v>
      </c>
      <c r="I38" s="189" t="s">
        <v>1035</v>
      </c>
      <c r="J38" s="189">
        <v>1960</v>
      </c>
      <c r="K38" s="7">
        <f t="shared" si="9"/>
        <v>56</v>
      </c>
      <c r="L38" s="165" t="str">
        <f t="shared" si="6"/>
        <v>2重登録</v>
      </c>
      <c r="M38" s="189" t="s">
        <v>586</v>
      </c>
    </row>
    <row r="39" spans="1:13" s="189" customFormat="1" ht="13.5">
      <c r="A39" s="209" t="s">
        <v>943</v>
      </c>
      <c r="B39" s="189" t="s">
        <v>1222</v>
      </c>
      <c r="C39" s="189" t="s">
        <v>1281</v>
      </c>
      <c r="D39" s="189" t="s">
        <v>1658</v>
      </c>
      <c r="E39" s="189" t="s">
        <v>1659</v>
      </c>
      <c r="F39" s="189" t="str">
        <f t="shared" si="8"/>
        <v>B11</v>
      </c>
      <c r="G39" s="189" t="str">
        <f t="shared" si="7"/>
        <v>平塚好真</v>
      </c>
      <c r="H39" s="189" t="s">
        <v>1658</v>
      </c>
      <c r="I39" s="189" t="s">
        <v>1035</v>
      </c>
      <c r="J39" s="189">
        <v>2004</v>
      </c>
      <c r="K39" s="7">
        <f t="shared" si="9"/>
        <v>12</v>
      </c>
      <c r="L39" s="165" t="str">
        <f t="shared" si="6"/>
        <v>2重登録</v>
      </c>
      <c r="M39" s="189" t="s">
        <v>586</v>
      </c>
    </row>
    <row r="40" spans="1:17" s="189" customFormat="1" ht="13.5">
      <c r="A40" s="209" t="s">
        <v>944</v>
      </c>
      <c r="B40" s="189" t="s">
        <v>602</v>
      </c>
      <c r="C40" s="189" t="s">
        <v>1232</v>
      </c>
      <c r="D40" s="189" t="s">
        <v>1655</v>
      </c>
      <c r="F40" s="189" t="str">
        <f t="shared" si="8"/>
        <v>B12</v>
      </c>
      <c r="G40" s="189" t="str">
        <f t="shared" si="7"/>
        <v>古市卓志</v>
      </c>
      <c r="H40" s="189" t="s">
        <v>1655</v>
      </c>
      <c r="I40" s="189" t="s">
        <v>1035</v>
      </c>
      <c r="J40" s="189">
        <v>1974</v>
      </c>
      <c r="K40" s="7">
        <f t="shared" si="9"/>
        <v>42</v>
      </c>
      <c r="L40" s="165" t="str">
        <f t="shared" si="6"/>
        <v>OK</v>
      </c>
      <c r="M40" s="189" t="s">
        <v>586</v>
      </c>
      <c r="Q40" s="11"/>
    </row>
    <row r="41" spans="1:17" s="189" customFormat="1" ht="13.5">
      <c r="A41" s="209" t="s">
        <v>945</v>
      </c>
      <c r="B41" s="189" t="s">
        <v>603</v>
      </c>
      <c r="C41" s="189" t="s">
        <v>1233</v>
      </c>
      <c r="D41" s="189" t="s">
        <v>1657</v>
      </c>
      <c r="F41" s="189" t="str">
        <f t="shared" si="8"/>
        <v>B13</v>
      </c>
      <c r="G41" s="189" t="str">
        <f t="shared" si="7"/>
        <v>村上知孝</v>
      </c>
      <c r="H41" s="189" t="s">
        <v>1657</v>
      </c>
      <c r="I41" s="189" t="s">
        <v>1035</v>
      </c>
      <c r="J41" s="189">
        <v>1980</v>
      </c>
      <c r="K41" s="7">
        <f t="shared" si="9"/>
        <v>36</v>
      </c>
      <c r="L41" s="165" t="str">
        <f t="shared" si="6"/>
        <v>OK</v>
      </c>
      <c r="M41" s="189" t="s">
        <v>604</v>
      </c>
      <c r="Q41" s="11"/>
    </row>
    <row r="42" spans="1:17" s="189" customFormat="1" ht="13.5">
      <c r="A42" s="209" t="s">
        <v>946</v>
      </c>
      <c r="B42" s="189" t="s">
        <v>605</v>
      </c>
      <c r="C42" s="189" t="s">
        <v>606</v>
      </c>
      <c r="D42" s="189" t="s">
        <v>1655</v>
      </c>
      <c r="F42" s="189" t="str">
        <f t="shared" si="8"/>
        <v>B14</v>
      </c>
      <c r="G42" s="189" t="str">
        <f t="shared" si="7"/>
        <v>八木篤司</v>
      </c>
      <c r="H42" s="189" t="s">
        <v>1655</v>
      </c>
      <c r="I42" s="189" t="s">
        <v>1035</v>
      </c>
      <c r="J42" s="189">
        <v>1973</v>
      </c>
      <c r="K42" s="7">
        <f t="shared" si="9"/>
        <v>43</v>
      </c>
      <c r="L42" s="165" t="str">
        <f t="shared" si="6"/>
        <v>OK</v>
      </c>
      <c r="M42" s="189" t="s">
        <v>586</v>
      </c>
      <c r="Q42" s="11"/>
    </row>
    <row r="43" spans="1:17" s="189" customFormat="1" ht="13.5">
      <c r="A43" s="209" t="s">
        <v>947</v>
      </c>
      <c r="B43" s="189" t="s">
        <v>1234</v>
      </c>
      <c r="C43" s="189" t="s">
        <v>607</v>
      </c>
      <c r="D43" s="189" t="s">
        <v>1655</v>
      </c>
      <c r="F43" s="189" t="str">
        <f t="shared" si="8"/>
        <v>B15</v>
      </c>
      <c r="G43" s="189" t="str">
        <f t="shared" si="7"/>
        <v>山崎正雄</v>
      </c>
      <c r="H43" s="189" t="s">
        <v>1655</v>
      </c>
      <c r="I43" s="189" t="s">
        <v>1035</v>
      </c>
      <c r="J43" s="189">
        <v>1982</v>
      </c>
      <c r="K43" s="7">
        <f t="shared" si="9"/>
        <v>34</v>
      </c>
      <c r="L43" s="165" t="str">
        <f t="shared" si="6"/>
        <v>OK</v>
      </c>
      <c r="M43" s="189" t="s">
        <v>601</v>
      </c>
      <c r="Q43" s="11"/>
    </row>
    <row r="44" spans="1:17" s="189" customFormat="1" ht="13.5">
      <c r="A44" s="209" t="s">
        <v>948</v>
      </c>
      <c r="B44" s="154" t="s">
        <v>608</v>
      </c>
      <c r="C44" s="154" t="s">
        <v>609</v>
      </c>
      <c r="D44" s="189" t="s">
        <v>1655</v>
      </c>
      <c r="F44" s="189" t="str">
        <f t="shared" si="8"/>
        <v>B16</v>
      </c>
      <c r="G44" s="189" t="str">
        <f t="shared" si="7"/>
        <v>伊吹邦子</v>
      </c>
      <c r="H44" s="189" t="s">
        <v>1655</v>
      </c>
      <c r="I44" s="154" t="s">
        <v>1036</v>
      </c>
      <c r="J44" s="189">
        <v>1969</v>
      </c>
      <c r="K44" s="7">
        <f t="shared" si="9"/>
        <v>47</v>
      </c>
      <c r="L44" s="165" t="str">
        <f t="shared" si="6"/>
        <v>OK</v>
      </c>
      <c r="M44" s="189" t="s">
        <v>586</v>
      </c>
      <c r="Q44" s="11"/>
    </row>
    <row r="45" spans="1:17" s="189" customFormat="1" ht="13.5">
      <c r="A45" s="209" t="s">
        <v>949</v>
      </c>
      <c r="B45" s="154" t="s">
        <v>611</v>
      </c>
      <c r="C45" s="154" t="s">
        <v>612</v>
      </c>
      <c r="D45" s="189" t="s">
        <v>1653</v>
      </c>
      <c r="F45" s="189" t="str">
        <f t="shared" si="8"/>
        <v>B17</v>
      </c>
      <c r="G45" s="189" t="str">
        <f t="shared" si="7"/>
        <v>木村美香</v>
      </c>
      <c r="H45" s="189" t="s">
        <v>1653</v>
      </c>
      <c r="I45" s="154" t="s">
        <v>1036</v>
      </c>
      <c r="J45" s="189">
        <v>1962</v>
      </c>
      <c r="K45" s="7">
        <f t="shared" si="9"/>
        <v>54</v>
      </c>
      <c r="L45" s="165" t="str">
        <f t="shared" si="6"/>
        <v>OK</v>
      </c>
      <c r="M45" s="189" t="s">
        <v>1221</v>
      </c>
      <c r="Q45" s="11"/>
    </row>
    <row r="46" spans="1:17" s="189" customFormat="1" ht="13.5">
      <c r="A46" s="209" t="s">
        <v>950</v>
      </c>
      <c r="B46" s="154" t="s">
        <v>613</v>
      </c>
      <c r="C46" s="154" t="s">
        <v>614</v>
      </c>
      <c r="D46" s="189" t="s">
        <v>1655</v>
      </c>
      <c r="F46" s="189" t="str">
        <f t="shared" si="8"/>
        <v>B18</v>
      </c>
      <c r="G46" s="189" t="str">
        <f t="shared" si="7"/>
        <v>近藤直美</v>
      </c>
      <c r="H46" s="189" t="s">
        <v>1655</v>
      </c>
      <c r="I46" s="154" t="s">
        <v>1036</v>
      </c>
      <c r="J46" s="189">
        <v>1963</v>
      </c>
      <c r="K46" s="7">
        <f t="shared" si="9"/>
        <v>53</v>
      </c>
      <c r="L46" s="165" t="str">
        <f t="shared" si="6"/>
        <v>OK</v>
      </c>
      <c r="M46" s="189" t="s">
        <v>586</v>
      </c>
      <c r="Q46" s="11"/>
    </row>
    <row r="47" spans="1:17" s="189" customFormat="1" ht="13.5">
      <c r="A47" s="209" t="s">
        <v>951</v>
      </c>
      <c r="B47" s="154" t="s">
        <v>615</v>
      </c>
      <c r="C47" s="154" t="s">
        <v>616</v>
      </c>
      <c r="D47" s="189" t="s">
        <v>1655</v>
      </c>
      <c r="F47" s="189" t="str">
        <f t="shared" si="8"/>
        <v>B19</v>
      </c>
      <c r="G47" s="189" t="str">
        <f t="shared" si="7"/>
        <v>佐竹昌子</v>
      </c>
      <c r="H47" s="189" t="s">
        <v>1655</v>
      </c>
      <c r="I47" s="154" t="s">
        <v>1036</v>
      </c>
      <c r="J47" s="189">
        <v>1958</v>
      </c>
      <c r="K47" s="7">
        <f t="shared" si="9"/>
        <v>58</v>
      </c>
      <c r="L47" s="165" t="str">
        <f t="shared" si="6"/>
        <v>OK</v>
      </c>
      <c r="M47" s="189" t="s">
        <v>586</v>
      </c>
      <c r="Q47" s="11"/>
    </row>
    <row r="48" spans="1:17" s="189" customFormat="1" ht="13.5">
      <c r="A48" s="209" t="s">
        <v>952</v>
      </c>
      <c r="B48" s="154" t="s">
        <v>620</v>
      </c>
      <c r="C48" s="154" t="s">
        <v>1369</v>
      </c>
      <c r="D48" s="189" t="s">
        <v>1655</v>
      </c>
      <c r="F48" s="189" t="str">
        <f t="shared" si="8"/>
        <v>B20</v>
      </c>
      <c r="G48" s="189" t="str">
        <f t="shared" si="7"/>
        <v>田中 都</v>
      </c>
      <c r="H48" s="189" t="s">
        <v>1655</v>
      </c>
      <c r="I48" s="154" t="s">
        <v>1036</v>
      </c>
      <c r="J48" s="189">
        <v>1970</v>
      </c>
      <c r="K48" s="7">
        <f t="shared" si="9"/>
        <v>46</v>
      </c>
      <c r="L48" s="165" t="str">
        <f t="shared" si="6"/>
        <v>OK</v>
      </c>
      <c r="M48" s="189" t="s">
        <v>1221</v>
      </c>
      <c r="Q48" s="11"/>
    </row>
    <row r="49" spans="1:17" s="189" customFormat="1" ht="13.5">
      <c r="A49" s="209" t="s">
        <v>953</v>
      </c>
      <c r="B49" s="154" t="s">
        <v>1220</v>
      </c>
      <c r="C49" s="154" t="s">
        <v>1235</v>
      </c>
      <c r="D49" s="189" t="s">
        <v>1655</v>
      </c>
      <c r="F49" s="189" t="str">
        <f t="shared" si="8"/>
        <v>B21</v>
      </c>
      <c r="G49" s="189" t="str">
        <f t="shared" si="7"/>
        <v>田端加津子</v>
      </c>
      <c r="H49" s="189" t="s">
        <v>1655</v>
      </c>
      <c r="I49" s="154" t="s">
        <v>1036</v>
      </c>
      <c r="J49" s="189">
        <v>1972</v>
      </c>
      <c r="K49" s="7">
        <f t="shared" si="9"/>
        <v>44</v>
      </c>
      <c r="L49" s="165" t="str">
        <f t="shared" si="6"/>
        <v>OK</v>
      </c>
      <c r="M49" s="189" t="s">
        <v>586</v>
      </c>
      <c r="Q49" s="11"/>
    </row>
    <row r="50" spans="1:17" s="189" customFormat="1" ht="13.5">
      <c r="A50" s="209" t="s">
        <v>954</v>
      </c>
      <c r="B50" s="154" t="s">
        <v>757</v>
      </c>
      <c r="C50" s="154" t="s">
        <v>1236</v>
      </c>
      <c r="D50" s="189" t="s">
        <v>1655</v>
      </c>
      <c r="F50" s="189" t="str">
        <f t="shared" si="8"/>
        <v>B22</v>
      </c>
      <c r="G50" s="189" t="str">
        <f t="shared" si="7"/>
        <v>筒井珠世</v>
      </c>
      <c r="H50" s="189" t="s">
        <v>1655</v>
      </c>
      <c r="I50" s="154" t="s">
        <v>1036</v>
      </c>
      <c r="J50" s="189">
        <v>1967</v>
      </c>
      <c r="K50" s="7">
        <f t="shared" si="9"/>
        <v>49</v>
      </c>
      <c r="L50" s="165" t="str">
        <f t="shared" si="6"/>
        <v>OK</v>
      </c>
      <c r="M50" s="189" t="s">
        <v>586</v>
      </c>
      <c r="Q50" s="13"/>
    </row>
    <row r="51" spans="1:17" s="189" customFormat="1" ht="13.5">
      <c r="A51" s="209" t="s">
        <v>955</v>
      </c>
      <c r="B51" s="154" t="s">
        <v>618</v>
      </c>
      <c r="C51" s="154" t="s">
        <v>619</v>
      </c>
      <c r="D51" s="189" t="s">
        <v>1655</v>
      </c>
      <c r="F51" s="189" t="str">
        <f t="shared" si="8"/>
        <v>B23</v>
      </c>
      <c r="G51" s="189" t="str">
        <f t="shared" si="7"/>
        <v>中村千春</v>
      </c>
      <c r="H51" s="189" t="s">
        <v>1655</v>
      </c>
      <c r="I51" s="154" t="s">
        <v>1036</v>
      </c>
      <c r="J51" s="189">
        <v>1961</v>
      </c>
      <c r="K51" s="7">
        <f t="shared" si="9"/>
        <v>55</v>
      </c>
      <c r="L51" s="165" t="str">
        <f t="shared" si="6"/>
        <v>OK</v>
      </c>
      <c r="M51" s="189" t="s">
        <v>617</v>
      </c>
      <c r="Q51" s="13"/>
    </row>
    <row r="52" spans="1:17" s="189" customFormat="1" ht="13.5">
      <c r="A52" s="209" t="s">
        <v>956</v>
      </c>
      <c r="B52" s="154" t="s">
        <v>600</v>
      </c>
      <c r="C52" s="154" t="s">
        <v>1237</v>
      </c>
      <c r="D52" s="189" t="s">
        <v>1653</v>
      </c>
      <c r="F52" s="189" t="str">
        <f t="shared" si="8"/>
        <v>B24</v>
      </c>
      <c r="G52" s="189" t="str">
        <f t="shared" si="7"/>
        <v>橋本真理</v>
      </c>
      <c r="H52" s="189" t="s">
        <v>1653</v>
      </c>
      <c r="I52" s="154" t="s">
        <v>1036</v>
      </c>
      <c r="J52" s="189">
        <v>1977</v>
      </c>
      <c r="K52" s="7">
        <f t="shared" si="9"/>
        <v>39</v>
      </c>
      <c r="L52" s="165" t="str">
        <f t="shared" si="6"/>
        <v>OK</v>
      </c>
      <c r="M52" s="189" t="s">
        <v>601</v>
      </c>
      <c r="Q52" s="13"/>
    </row>
    <row r="53" spans="1:17" s="189" customFormat="1" ht="13.5">
      <c r="A53" s="209" t="s">
        <v>957</v>
      </c>
      <c r="B53" s="154" t="s">
        <v>621</v>
      </c>
      <c r="C53" s="154" t="s">
        <v>622</v>
      </c>
      <c r="D53" s="189" t="s">
        <v>1655</v>
      </c>
      <c r="F53" s="189" t="str">
        <f t="shared" si="8"/>
        <v>B25</v>
      </c>
      <c r="G53" s="189" t="str">
        <f t="shared" si="7"/>
        <v>藤田博美</v>
      </c>
      <c r="H53" s="189" t="s">
        <v>1655</v>
      </c>
      <c r="I53" s="154" t="s">
        <v>1036</v>
      </c>
      <c r="J53" s="189">
        <v>1970</v>
      </c>
      <c r="K53" s="7">
        <f t="shared" si="9"/>
        <v>46</v>
      </c>
      <c r="L53" s="165" t="str">
        <f t="shared" si="6"/>
        <v>OK</v>
      </c>
      <c r="M53" s="189" t="s">
        <v>586</v>
      </c>
      <c r="Q53" s="13"/>
    </row>
    <row r="54" spans="1:17" s="189" customFormat="1" ht="13.5">
      <c r="A54" s="209" t="s">
        <v>958</v>
      </c>
      <c r="B54" s="154" t="s">
        <v>623</v>
      </c>
      <c r="C54" s="154" t="s">
        <v>624</v>
      </c>
      <c r="D54" s="189" t="s">
        <v>1655</v>
      </c>
      <c r="F54" s="189" t="str">
        <f t="shared" si="8"/>
        <v>B26</v>
      </c>
      <c r="G54" s="189" t="str">
        <f t="shared" si="7"/>
        <v>藤原泰子</v>
      </c>
      <c r="H54" s="189" t="s">
        <v>1655</v>
      </c>
      <c r="I54" s="154" t="s">
        <v>1036</v>
      </c>
      <c r="J54" s="189">
        <v>1965</v>
      </c>
      <c r="K54" s="7">
        <f t="shared" si="9"/>
        <v>51</v>
      </c>
      <c r="L54" s="165" t="str">
        <f t="shared" si="6"/>
        <v>OK</v>
      </c>
      <c r="M54" s="189" t="s">
        <v>617</v>
      </c>
      <c r="Q54" s="13"/>
    </row>
    <row r="55" spans="1:17" s="189" customFormat="1" ht="13.5">
      <c r="A55" s="209" t="s">
        <v>959</v>
      </c>
      <c r="B55" s="154" t="s">
        <v>1282</v>
      </c>
      <c r="C55" s="154" t="s">
        <v>1238</v>
      </c>
      <c r="D55" s="189" t="s">
        <v>1658</v>
      </c>
      <c r="F55" s="189" t="str">
        <f t="shared" si="8"/>
        <v>B27</v>
      </c>
      <c r="G55" s="189" t="str">
        <f t="shared" si="7"/>
        <v>森 薫吏</v>
      </c>
      <c r="H55" s="189" t="s">
        <v>1658</v>
      </c>
      <c r="I55" s="154" t="s">
        <v>1036</v>
      </c>
      <c r="J55" s="189">
        <v>1964</v>
      </c>
      <c r="K55" s="7">
        <f t="shared" si="9"/>
        <v>52</v>
      </c>
      <c r="L55" s="165" t="str">
        <f t="shared" si="6"/>
        <v>OK</v>
      </c>
      <c r="M55" s="189" t="s">
        <v>1221</v>
      </c>
      <c r="Q55" s="13"/>
    </row>
    <row r="56" spans="1:17" s="189" customFormat="1" ht="13.5">
      <c r="A56" s="209" t="s">
        <v>960</v>
      </c>
      <c r="B56" s="154" t="s">
        <v>1239</v>
      </c>
      <c r="C56" s="154" t="s">
        <v>1240</v>
      </c>
      <c r="D56" s="189" t="s">
        <v>1655</v>
      </c>
      <c r="F56" s="189" t="str">
        <f t="shared" si="8"/>
        <v>B28</v>
      </c>
      <c r="G56" s="189" t="str">
        <f t="shared" si="7"/>
        <v>日髙眞規子</v>
      </c>
      <c r="H56" s="189" t="s">
        <v>1655</v>
      </c>
      <c r="I56" s="154" t="s">
        <v>1036</v>
      </c>
      <c r="J56" s="189">
        <v>1963</v>
      </c>
      <c r="K56" s="7">
        <f t="shared" si="9"/>
        <v>53</v>
      </c>
      <c r="L56" s="165" t="str">
        <f t="shared" si="6"/>
        <v>OK</v>
      </c>
      <c r="M56" s="189" t="s">
        <v>601</v>
      </c>
      <c r="Q56" s="13"/>
    </row>
    <row r="57" spans="12:17" s="189" customFormat="1" ht="13.5">
      <c r="L57" s="165">
        <f t="shared" si="6"/>
      </c>
      <c r="Q57" s="13"/>
    </row>
    <row r="58" spans="12:17" s="207" customFormat="1" ht="13.5">
      <c r="L58" s="165">
        <f t="shared" si="6"/>
      </c>
      <c r="Q58" s="13"/>
    </row>
    <row r="59" spans="2:17" s="189" customFormat="1" ht="13.5">
      <c r="B59" s="154"/>
      <c r="C59" s="154"/>
      <c r="K59" s="7"/>
      <c r="L59" s="165">
        <f t="shared" si="6"/>
      </c>
      <c r="Q59" s="13"/>
    </row>
    <row r="60" spans="2:17" s="189" customFormat="1" ht="13.5">
      <c r="B60" s="154"/>
      <c r="C60" s="154"/>
      <c r="K60" s="7"/>
      <c r="L60" s="165">
        <f t="shared" si="6"/>
      </c>
      <c r="Q60" s="13"/>
    </row>
    <row r="61" spans="2:17" s="189" customFormat="1" ht="13.5">
      <c r="B61" s="154"/>
      <c r="C61" s="154"/>
      <c r="K61" s="7"/>
      <c r="L61" s="165">
        <f t="shared" si="6"/>
      </c>
      <c r="Q61" s="13"/>
    </row>
    <row r="62" spans="2:17" s="189" customFormat="1" ht="13.5">
      <c r="B62" s="154"/>
      <c r="C62" s="154"/>
      <c r="K62" s="7"/>
      <c r="L62" s="165">
        <f t="shared" si="6"/>
      </c>
      <c r="Q62" s="13"/>
    </row>
    <row r="63" spans="2:17" s="189" customFormat="1" ht="13.5">
      <c r="B63" s="154"/>
      <c r="C63" s="154"/>
      <c r="K63" s="7"/>
      <c r="L63" s="165">
        <f t="shared" si="6"/>
      </c>
      <c r="Q63" s="13"/>
    </row>
    <row r="64" spans="2:17" s="189" customFormat="1" ht="13.5">
      <c r="B64" s="154"/>
      <c r="C64" s="154"/>
      <c r="K64" s="7"/>
      <c r="L64" s="165">
        <f t="shared" si="6"/>
      </c>
      <c r="Q64" s="13"/>
    </row>
    <row r="65" spans="2:17" s="189" customFormat="1" ht="13.5">
      <c r="B65" s="154"/>
      <c r="C65" s="154"/>
      <c r="K65" s="7"/>
      <c r="L65" s="165">
        <f t="shared" si="6"/>
      </c>
      <c r="Q65" s="13"/>
    </row>
    <row r="66" spans="2:17" s="189" customFormat="1" ht="13.5">
      <c r="B66" s="154"/>
      <c r="C66" s="154"/>
      <c r="K66" s="7"/>
      <c r="L66" s="165">
        <f t="shared" si="6"/>
      </c>
      <c r="Q66" s="13"/>
    </row>
    <row r="67" spans="1:15" s="5" customFormat="1" ht="13.5">
      <c r="A67" s="12"/>
      <c r="B67" s="14"/>
      <c r="C67" s="14"/>
      <c r="D67" s="12"/>
      <c r="E67" s="170"/>
      <c r="F67" s="165"/>
      <c r="G67" s="151"/>
      <c r="H67" s="12"/>
      <c r="I67" s="165"/>
      <c r="J67" s="170"/>
      <c r="K67" s="7"/>
      <c r="L67" s="165">
        <f t="shared" si="6"/>
      </c>
      <c r="N67" s="172"/>
      <c r="O67" s="172"/>
    </row>
    <row r="68" spans="1:15" s="5" customFormat="1" ht="13.5">
      <c r="A68" s="12"/>
      <c r="B68" s="14"/>
      <c r="C68" s="14"/>
      <c r="D68" s="12"/>
      <c r="E68" s="170"/>
      <c r="F68" s="165"/>
      <c r="G68" s="151"/>
      <c r="H68" s="12"/>
      <c r="I68" s="165"/>
      <c r="J68" s="170"/>
      <c r="K68" s="7"/>
      <c r="L68" s="165">
        <f t="shared" si="6"/>
      </c>
      <c r="N68" s="172"/>
      <c r="O68" s="172"/>
    </row>
    <row r="69" spans="1:15" s="5" customFormat="1" ht="13.5">
      <c r="A69" s="12"/>
      <c r="B69" s="14"/>
      <c r="C69" s="14"/>
      <c r="D69" s="12"/>
      <c r="E69" s="170"/>
      <c r="F69" s="165"/>
      <c r="G69" s="151"/>
      <c r="H69" s="12"/>
      <c r="I69" s="165"/>
      <c r="J69" s="170"/>
      <c r="K69" s="7"/>
      <c r="L69" s="165">
        <f t="shared" si="6"/>
      </c>
      <c r="N69" s="172"/>
      <c r="O69" s="172"/>
    </row>
    <row r="70" spans="1:12" s="210" customFormat="1" ht="13.5">
      <c r="A70" s="11"/>
      <c r="B70" s="13"/>
      <c r="C70" s="541" t="s">
        <v>1283</v>
      </c>
      <c r="D70" s="541"/>
      <c r="E70" s="542"/>
      <c r="F70" s="542"/>
      <c r="G70" s="542"/>
      <c r="H70" s="542"/>
      <c r="I70" s="542"/>
      <c r="J70" s="170"/>
      <c r="K70" s="7"/>
      <c r="L70" s="165"/>
    </row>
    <row r="71" spans="1:12" s="210" customFormat="1" ht="13.5">
      <c r="A71" s="11"/>
      <c r="B71" s="13"/>
      <c r="C71" s="541"/>
      <c r="D71" s="541"/>
      <c r="E71" s="542"/>
      <c r="F71" s="542"/>
      <c r="G71" s="542"/>
      <c r="H71" s="542"/>
      <c r="I71" s="542"/>
      <c r="J71" s="170"/>
      <c r="K71" s="7"/>
      <c r="L71" s="165"/>
    </row>
    <row r="72" spans="2:12" ht="13.5">
      <c r="B72" s="163" t="s">
        <v>628</v>
      </c>
      <c r="C72" s="163"/>
      <c r="D72" s="163"/>
      <c r="F72" s="165"/>
      <c r="G72" s="172" t="s">
        <v>1660</v>
      </c>
      <c r="H72" s="172" t="s">
        <v>1661</v>
      </c>
      <c r="K72" s="7"/>
      <c r="L72" s="165"/>
    </row>
    <row r="73" spans="2:12" ht="13.5">
      <c r="B73" s="163" t="s">
        <v>1662</v>
      </c>
      <c r="C73" s="163"/>
      <c r="D73" s="163"/>
      <c r="F73" s="165"/>
      <c r="G73" s="8">
        <f>COUNTIF(M74:M122,"東近江市")</f>
        <v>21</v>
      </c>
      <c r="H73" s="9">
        <f>(G73/RIGHT(A120,2))</f>
        <v>0.44680851063829785</v>
      </c>
      <c r="K73" s="7"/>
      <c r="L73" s="165"/>
    </row>
    <row r="74" spans="1:13" s="211" customFormat="1" ht="13.5">
      <c r="A74" s="172" t="s">
        <v>629</v>
      </c>
      <c r="B74" s="71" t="s">
        <v>578</v>
      </c>
      <c r="C74" s="71" t="s">
        <v>630</v>
      </c>
      <c r="D74" s="163" t="s">
        <v>631</v>
      </c>
      <c r="E74" s="172"/>
      <c r="F74" s="165" t="str">
        <f>A74</f>
        <v>C01</v>
      </c>
      <c r="G74" s="172" t="str">
        <f aca="true" t="shared" si="10" ref="G74:G105">B74&amp;C74</f>
        <v>片岡春己</v>
      </c>
      <c r="H74" s="163" t="s">
        <v>1664</v>
      </c>
      <c r="I74" s="163" t="s">
        <v>632</v>
      </c>
      <c r="J74" s="15">
        <v>1953</v>
      </c>
      <c r="K74" s="7">
        <f aca="true" t="shared" si="11" ref="K74:K91">IF(J74="","",(2017-J74))</f>
        <v>64</v>
      </c>
      <c r="L74" s="165" t="str">
        <f aca="true" t="shared" si="12" ref="L74:L97">IF(G74="","",IF(COUNTIF($G$1:$G$82,G74)&gt;1,"2重登録","OK"))</f>
        <v>OK</v>
      </c>
      <c r="M74" s="72" t="s">
        <v>591</v>
      </c>
    </row>
    <row r="75" spans="1:13" s="211" customFormat="1" ht="13.5">
      <c r="A75" s="172" t="s">
        <v>633</v>
      </c>
      <c r="B75" s="71" t="s">
        <v>641</v>
      </c>
      <c r="C75" s="71" t="s">
        <v>642</v>
      </c>
      <c r="D75" s="163" t="s">
        <v>631</v>
      </c>
      <c r="E75" s="172"/>
      <c r="F75" s="165" t="str">
        <f>A75</f>
        <v>C02</v>
      </c>
      <c r="G75" s="172" t="str">
        <f t="shared" si="10"/>
        <v>山本　真</v>
      </c>
      <c r="H75" s="163" t="s">
        <v>628</v>
      </c>
      <c r="I75" s="163" t="s">
        <v>632</v>
      </c>
      <c r="J75" s="15">
        <v>1970</v>
      </c>
      <c r="K75" s="7">
        <f t="shared" si="11"/>
        <v>47</v>
      </c>
      <c r="L75" s="165" t="str">
        <f t="shared" si="12"/>
        <v>OK</v>
      </c>
      <c r="M75" s="66" t="s">
        <v>586</v>
      </c>
    </row>
    <row r="76" spans="1:13" s="211" customFormat="1" ht="13.5">
      <c r="A76" s="172" t="s">
        <v>636</v>
      </c>
      <c r="B76" s="71" t="s">
        <v>919</v>
      </c>
      <c r="C76" s="71" t="s">
        <v>666</v>
      </c>
      <c r="D76" s="163" t="s">
        <v>631</v>
      </c>
      <c r="E76" s="172"/>
      <c r="F76" s="165" t="str">
        <f aca="true" t="shared" si="13" ref="F76:F94">A76</f>
        <v>C03</v>
      </c>
      <c r="G76" s="172" t="str">
        <f t="shared" si="10"/>
        <v>西田裕信</v>
      </c>
      <c r="H76" s="163" t="s">
        <v>628</v>
      </c>
      <c r="I76" s="163" t="s">
        <v>632</v>
      </c>
      <c r="J76" s="15">
        <v>1960</v>
      </c>
      <c r="K76" s="7">
        <f t="shared" si="11"/>
        <v>57</v>
      </c>
      <c r="L76" s="165" t="str">
        <f t="shared" si="12"/>
        <v>OK</v>
      </c>
      <c r="M76" s="66" t="s">
        <v>835</v>
      </c>
    </row>
    <row r="77" spans="1:13" s="211" customFormat="1" ht="13.5">
      <c r="A77" s="172" t="s">
        <v>639</v>
      </c>
      <c r="B77" s="71" t="s">
        <v>671</v>
      </c>
      <c r="C77" s="71" t="s">
        <v>672</v>
      </c>
      <c r="D77" s="163" t="s">
        <v>631</v>
      </c>
      <c r="E77" s="172"/>
      <c r="F77" s="165" t="str">
        <f t="shared" si="13"/>
        <v>C04</v>
      </c>
      <c r="G77" s="172" t="str">
        <f t="shared" si="10"/>
        <v>柴谷義信</v>
      </c>
      <c r="H77" s="163" t="s">
        <v>628</v>
      </c>
      <c r="I77" s="163" t="s">
        <v>632</v>
      </c>
      <c r="J77" s="15">
        <v>1962</v>
      </c>
      <c r="K77" s="7">
        <f t="shared" si="11"/>
        <v>55</v>
      </c>
      <c r="L77" s="165" t="str">
        <f t="shared" si="12"/>
        <v>OK</v>
      </c>
      <c r="M77" s="66" t="s">
        <v>586</v>
      </c>
    </row>
    <row r="78" spans="1:13" s="211" customFormat="1" ht="13.5">
      <c r="A78" s="172" t="s">
        <v>640</v>
      </c>
      <c r="B78" s="71" t="s">
        <v>682</v>
      </c>
      <c r="C78" s="173" t="s">
        <v>683</v>
      </c>
      <c r="D78" s="163" t="s">
        <v>631</v>
      </c>
      <c r="E78" s="172"/>
      <c r="F78" s="165" t="str">
        <f t="shared" si="13"/>
        <v>C05</v>
      </c>
      <c r="G78" s="172" t="str">
        <f t="shared" si="10"/>
        <v>坂元智成</v>
      </c>
      <c r="H78" s="163" t="s">
        <v>628</v>
      </c>
      <c r="I78" s="163" t="s">
        <v>632</v>
      </c>
      <c r="J78" s="15">
        <v>1975</v>
      </c>
      <c r="K78" s="7">
        <f t="shared" si="11"/>
        <v>42</v>
      </c>
      <c r="L78" s="165" t="str">
        <f t="shared" si="12"/>
        <v>OK</v>
      </c>
      <c r="M78" s="72" t="s">
        <v>591</v>
      </c>
    </row>
    <row r="79" spans="1:13" s="211" customFormat="1" ht="13.5">
      <c r="A79" s="172" t="s">
        <v>643</v>
      </c>
      <c r="B79" s="71" t="s">
        <v>1241</v>
      </c>
      <c r="C79" s="173" t="s">
        <v>689</v>
      </c>
      <c r="D79" s="163" t="s">
        <v>631</v>
      </c>
      <c r="E79" s="172"/>
      <c r="F79" s="165" t="str">
        <f t="shared" si="13"/>
        <v>C06</v>
      </c>
      <c r="G79" s="172" t="str">
        <f t="shared" si="10"/>
        <v>荒浪順次</v>
      </c>
      <c r="H79" s="163" t="s">
        <v>628</v>
      </c>
      <c r="I79" s="163" t="s">
        <v>632</v>
      </c>
      <c r="J79" s="15">
        <v>1977</v>
      </c>
      <c r="K79" s="7">
        <f t="shared" si="11"/>
        <v>40</v>
      </c>
      <c r="L79" s="165" t="str">
        <f t="shared" si="12"/>
        <v>OK</v>
      </c>
      <c r="M79" s="66" t="s">
        <v>625</v>
      </c>
    </row>
    <row r="80" spans="1:13" s="211" customFormat="1" ht="13.5">
      <c r="A80" s="172" t="s">
        <v>644</v>
      </c>
      <c r="B80" s="71" t="s">
        <v>691</v>
      </c>
      <c r="C80" s="173" t="s">
        <v>692</v>
      </c>
      <c r="D80" s="163" t="s">
        <v>631</v>
      </c>
      <c r="E80" s="172"/>
      <c r="F80" s="165" t="str">
        <f t="shared" si="13"/>
        <v>C07</v>
      </c>
      <c r="G80" s="172" t="str">
        <f t="shared" si="10"/>
        <v>中本隆司</v>
      </c>
      <c r="H80" s="163" t="s">
        <v>628</v>
      </c>
      <c r="I80" s="163" t="s">
        <v>632</v>
      </c>
      <c r="J80" s="15">
        <v>1968</v>
      </c>
      <c r="K80" s="7">
        <f t="shared" si="11"/>
        <v>49</v>
      </c>
      <c r="L80" s="165" t="str">
        <f t="shared" si="12"/>
        <v>OK</v>
      </c>
      <c r="M80" s="72" t="s">
        <v>591</v>
      </c>
    </row>
    <row r="81" spans="1:13" s="211" customFormat="1" ht="13.5">
      <c r="A81" s="172" t="s">
        <v>645</v>
      </c>
      <c r="B81" s="71" t="s">
        <v>701</v>
      </c>
      <c r="C81" s="173" t="s">
        <v>702</v>
      </c>
      <c r="D81" s="163" t="s">
        <v>631</v>
      </c>
      <c r="E81" s="172"/>
      <c r="F81" s="165" t="str">
        <f t="shared" si="13"/>
        <v>C08</v>
      </c>
      <c r="G81" s="172" t="str">
        <f t="shared" si="10"/>
        <v>鉄川聡志</v>
      </c>
      <c r="H81" s="163" t="s">
        <v>628</v>
      </c>
      <c r="I81" s="163" t="s">
        <v>632</v>
      </c>
      <c r="J81" s="15">
        <v>1986</v>
      </c>
      <c r="K81" s="7">
        <f t="shared" si="11"/>
        <v>31</v>
      </c>
      <c r="L81" s="165" t="str">
        <f t="shared" si="12"/>
        <v>OK</v>
      </c>
      <c r="M81" s="66" t="s">
        <v>843</v>
      </c>
    </row>
    <row r="82" spans="1:13" s="211" customFormat="1" ht="13.5">
      <c r="A82" s="172" t="s">
        <v>647</v>
      </c>
      <c r="B82" s="71" t="s">
        <v>713</v>
      </c>
      <c r="C82" s="173" t="s">
        <v>714</v>
      </c>
      <c r="D82" s="163" t="s">
        <v>631</v>
      </c>
      <c r="E82" s="172"/>
      <c r="F82" s="165" t="str">
        <f t="shared" si="13"/>
        <v>C09</v>
      </c>
      <c r="G82" s="172" t="str">
        <f t="shared" si="10"/>
        <v>宮道祐介</v>
      </c>
      <c r="H82" s="163" t="s">
        <v>628</v>
      </c>
      <c r="I82" s="163" t="s">
        <v>632</v>
      </c>
      <c r="J82" s="15">
        <v>1983</v>
      </c>
      <c r="K82" s="7">
        <f t="shared" si="11"/>
        <v>34</v>
      </c>
      <c r="L82" s="165" t="str">
        <f t="shared" si="12"/>
        <v>OK</v>
      </c>
      <c r="M82" s="66" t="s">
        <v>586</v>
      </c>
    </row>
    <row r="83" spans="1:13" s="211" customFormat="1" ht="13.5">
      <c r="A83" s="172" t="s">
        <v>650</v>
      </c>
      <c r="B83" s="71" t="s">
        <v>720</v>
      </c>
      <c r="C83" s="173" t="s">
        <v>721</v>
      </c>
      <c r="D83" s="163" t="s">
        <v>631</v>
      </c>
      <c r="E83" s="172"/>
      <c r="F83" s="165" t="str">
        <f t="shared" si="13"/>
        <v>C10</v>
      </c>
      <c r="G83" s="172" t="str">
        <f t="shared" si="10"/>
        <v>本間靖教</v>
      </c>
      <c r="H83" s="163" t="s">
        <v>1665</v>
      </c>
      <c r="I83" s="163" t="s">
        <v>632</v>
      </c>
      <c r="J83" s="15">
        <v>1985</v>
      </c>
      <c r="K83" s="7">
        <f t="shared" si="11"/>
        <v>32</v>
      </c>
      <c r="L83" s="165" t="str">
        <f t="shared" si="12"/>
        <v>OK</v>
      </c>
      <c r="M83" s="72" t="s">
        <v>591</v>
      </c>
    </row>
    <row r="84" spans="1:13" s="211" customFormat="1" ht="13.5">
      <c r="A84" s="172" t="s">
        <v>652</v>
      </c>
      <c r="B84" s="73" t="s">
        <v>914</v>
      </c>
      <c r="C84" s="73" t="s">
        <v>725</v>
      </c>
      <c r="D84" s="163" t="s">
        <v>631</v>
      </c>
      <c r="E84" s="172"/>
      <c r="F84" s="165" t="str">
        <f t="shared" si="13"/>
        <v>C11</v>
      </c>
      <c r="G84" s="163" t="str">
        <f t="shared" si="10"/>
        <v>並河智加</v>
      </c>
      <c r="H84" s="163" t="s">
        <v>628</v>
      </c>
      <c r="I84" s="163" t="s">
        <v>610</v>
      </c>
      <c r="J84" s="15">
        <v>1979</v>
      </c>
      <c r="K84" s="7">
        <f t="shared" si="11"/>
        <v>38</v>
      </c>
      <c r="L84" s="165" t="str">
        <f t="shared" si="12"/>
        <v>OK</v>
      </c>
      <c r="M84" s="66" t="s">
        <v>586</v>
      </c>
    </row>
    <row r="85" spans="1:13" s="211" customFormat="1" ht="13.5">
      <c r="A85" s="172" t="s">
        <v>655</v>
      </c>
      <c r="B85" s="163" t="s">
        <v>1666</v>
      </c>
      <c r="C85" s="163" t="s">
        <v>727</v>
      </c>
      <c r="D85" s="163" t="s">
        <v>631</v>
      </c>
      <c r="E85" s="172"/>
      <c r="F85" s="165" t="str">
        <f t="shared" si="13"/>
        <v>C12</v>
      </c>
      <c r="G85" s="163" t="str">
        <f t="shared" si="10"/>
        <v>橘　崇博</v>
      </c>
      <c r="H85" s="163" t="s">
        <v>628</v>
      </c>
      <c r="I85" s="163" t="s">
        <v>632</v>
      </c>
      <c r="J85" s="15">
        <v>1980</v>
      </c>
      <c r="K85" s="7">
        <f t="shared" si="11"/>
        <v>37</v>
      </c>
      <c r="L85" s="165" t="str">
        <f t="shared" si="12"/>
        <v>OK</v>
      </c>
      <c r="M85" s="72" t="s">
        <v>591</v>
      </c>
    </row>
    <row r="86" spans="1:13" s="211" customFormat="1" ht="13.5">
      <c r="A86" s="172" t="s">
        <v>658</v>
      </c>
      <c r="B86" s="173" t="s">
        <v>885</v>
      </c>
      <c r="C86" s="173" t="s">
        <v>728</v>
      </c>
      <c r="D86" s="163" t="s">
        <v>631</v>
      </c>
      <c r="E86" s="172"/>
      <c r="F86" s="165" t="str">
        <f t="shared" si="13"/>
        <v>C13</v>
      </c>
      <c r="G86" s="163" t="str">
        <f t="shared" si="10"/>
        <v>岡本　彰</v>
      </c>
      <c r="H86" s="163" t="s">
        <v>628</v>
      </c>
      <c r="I86" s="163" t="s">
        <v>632</v>
      </c>
      <c r="J86" s="15">
        <v>1986</v>
      </c>
      <c r="K86" s="7">
        <f t="shared" si="11"/>
        <v>31</v>
      </c>
      <c r="L86" s="165" t="str">
        <f t="shared" si="12"/>
        <v>OK</v>
      </c>
      <c r="M86" s="66" t="s">
        <v>843</v>
      </c>
    </row>
    <row r="87" spans="1:13" s="211" customFormat="1" ht="13.5">
      <c r="A87" s="172" t="s">
        <v>659</v>
      </c>
      <c r="B87" s="173" t="s">
        <v>729</v>
      </c>
      <c r="C87" s="173" t="s">
        <v>730</v>
      </c>
      <c r="D87" s="163" t="s">
        <v>631</v>
      </c>
      <c r="E87" s="172"/>
      <c r="F87" s="165" t="str">
        <f t="shared" si="13"/>
        <v>C14</v>
      </c>
      <c r="G87" s="163" t="str">
        <f t="shared" si="10"/>
        <v>辻井貴大</v>
      </c>
      <c r="H87" s="163" t="s">
        <v>628</v>
      </c>
      <c r="I87" s="163" t="s">
        <v>632</v>
      </c>
      <c r="J87" s="15">
        <v>1992</v>
      </c>
      <c r="K87" s="7">
        <f t="shared" si="11"/>
        <v>25</v>
      </c>
      <c r="L87" s="165" t="str">
        <f t="shared" si="12"/>
        <v>OK</v>
      </c>
      <c r="M87" s="72" t="s">
        <v>591</v>
      </c>
    </row>
    <row r="88" spans="1:13" s="211" customFormat="1" ht="13.5">
      <c r="A88" s="172" t="s">
        <v>661</v>
      </c>
      <c r="B88" s="173" t="s">
        <v>732</v>
      </c>
      <c r="C88" s="173" t="s">
        <v>733</v>
      </c>
      <c r="D88" s="163" t="s">
        <v>631</v>
      </c>
      <c r="E88" s="172"/>
      <c r="F88" s="165" t="str">
        <f t="shared" si="13"/>
        <v>C15</v>
      </c>
      <c r="G88" s="163" t="str">
        <f t="shared" si="10"/>
        <v>寺岡淳平</v>
      </c>
      <c r="H88" s="163" t="s">
        <v>628</v>
      </c>
      <c r="I88" s="163" t="s">
        <v>632</v>
      </c>
      <c r="J88" s="15">
        <v>1990</v>
      </c>
      <c r="K88" s="7">
        <f t="shared" si="11"/>
        <v>27</v>
      </c>
      <c r="L88" s="165" t="str">
        <f t="shared" si="12"/>
        <v>OK</v>
      </c>
      <c r="M88" s="72" t="s">
        <v>591</v>
      </c>
    </row>
    <row r="89" spans="1:13" s="211" customFormat="1" ht="13.5">
      <c r="A89" s="172" t="s">
        <v>662</v>
      </c>
      <c r="B89" s="173" t="s">
        <v>734</v>
      </c>
      <c r="C89" s="173" t="s">
        <v>735</v>
      </c>
      <c r="D89" s="163" t="s">
        <v>631</v>
      </c>
      <c r="E89" s="172"/>
      <c r="F89" s="165" t="str">
        <f t="shared" si="13"/>
        <v>C16</v>
      </c>
      <c r="G89" s="163" t="str">
        <f t="shared" si="10"/>
        <v>牛尾紳之介</v>
      </c>
      <c r="H89" s="163" t="s">
        <v>628</v>
      </c>
      <c r="I89" s="163" t="s">
        <v>632</v>
      </c>
      <c r="J89" s="15">
        <v>1984</v>
      </c>
      <c r="K89" s="7">
        <f t="shared" si="11"/>
        <v>33</v>
      </c>
      <c r="L89" s="165" t="str">
        <f t="shared" si="12"/>
        <v>OK</v>
      </c>
      <c r="M89" s="72" t="s">
        <v>591</v>
      </c>
    </row>
    <row r="90" spans="1:13" s="211" customFormat="1" ht="13.5">
      <c r="A90" s="172" t="s">
        <v>663</v>
      </c>
      <c r="B90" s="172" t="s">
        <v>1217</v>
      </c>
      <c r="C90" s="172" t="s">
        <v>1247</v>
      </c>
      <c r="D90" s="163" t="s">
        <v>631</v>
      </c>
      <c r="E90" s="172"/>
      <c r="F90" s="165" t="str">
        <f t="shared" si="13"/>
        <v>C17</v>
      </c>
      <c r="G90" s="163" t="str">
        <f t="shared" si="10"/>
        <v>神山孝行</v>
      </c>
      <c r="H90" s="163" t="s">
        <v>628</v>
      </c>
      <c r="I90" s="163" t="s">
        <v>632</v>
      </c>
      <c r="J90" s="15">
        <v>1984</v>
      </c>
      <c r="K90" s="7">
        <f t="shared" si="11"/>
        <v>33</v>
      </c>
      <c r="L90" s="165" t="str">
        <f t="shared" si="12"/>
        <v>OK</v>
      </c>
      <c r="M90" s="72" t="s">
        <v>591</v>
      </c>
    </row>
    <row r="91" spans="1:15" s="66" customFormat="1" ht="13.5">
      <c r="A91" s="172" t="s">
        <v>664</v>
      </c>
      <c r="B91" s="122" t="s">
        <v>716</v>
      </c>
      <c r="C91" s="122" t="s">
        <v>717</v>
      </c>
      <c r="D91" s="163" t="s">
        <v>1662</v>
      </c>
      <c r="E91" s="172"/>
      <c r="F91" s="165" t="str">
        <f t="shared" si="13"/>
        <v>C18</v>
      </c>
      <c r="G91" s="163" t="str">
        <f t="shared" si="10"/>
        <v>曽我卓矢</v>
      </c>
      <c r="H91" s="163" t="s">
        <v>628</v>
      </c>
      <c r="I91" s="163" t="s">
        <v>632</v>
      </c>
      <c r="J91" s="15">
        <v>1986</v>
      </c>
      <c r="K91" s="7">
        <f t="shared" si="11"/>
        <v>31</v>
      </c>
      <c r="L91" s="165" t="str">
        <f t="shared" si="12"/>
        <v>OK</v>
      </c>
      <c r="M91" s="66" t="s">
        <v>843</v>
      </c>
      <c r="N91" s="211"/>
      <c r="O91" s="5"/>
    </row>
    <row r="92" spans="1:13" s="211" customFormat="1" ht="13.5">
      <c r="A92" s="172" t="s">
        <v>665</v>
      </c>
      <c r="B92" s="71" t="s">
        <v>1667</v>
      </c>
      <c r="C92" s="71" t="s">
        <v>1668</v>
      </c>
      <c r="D92" s="163" t="s">
        <v>631</v>
      </c>
      <c r="E92" s="172"/>
      <c r="F92" s="165" t="str">
        <f t="shared" si="13"/>
        <v>C19</v>
      </c>
      <c r="G92" s="163" t="str">
        <f t="shared" si="10"/>
        <v>薮内陸久</v>
      </c>
      <c r="H92" s="163" t="s">
        <v>628</v>
      </c>
      <c r="I92" s="163" t="s">
        <v>632</v>
      </c>
      <c r="J92" s="15">
        <v>1997</v>
      </c>
      <c r="K92" s="7">
        <f>IF(J92="","",(2017-J92))</f>
        <v>20</v>
      </c>
      <c r="L92" s="165" t="str">
        <f t="shared" si="12"/>
        <v>OK</v>
      </c>
      <c r="M92" s="72" t="s">
        <v>591</v>
      </c>
    </row>
    <row r="93" spans="1:13" s="211" customFormat="1" ht="13.5">
      <c r="A93" s="172" t="s">
        <v>667</v>
      </c>
      <c r="B93" s="71" t="s">
        <v>1669</v>
      </c>
      <c r="C93" s="71" t="s">
        <v>1670</v>
      </c>
      <c r="D93" s="163" t="s">
        <v>631</v>
      </c>
      <c r="E93" s="172"/>
      <c r="F93" s="165" t="str">
        <f t="shared" si="13"/>
        <v>C20</v>
      </c>
      <c r="G93" s="163" t="str">
        <f t="shared" si="10"/>
        <v>龍村信</v>
      </c>
      <c r="H93" s="163" t="s">
        <v>628</v>
      </c>
      <c r="I93" s="163" t="s">
        <v>632</v>
      </c>
      <c r="J93" s="15">
        <v>1989</v>
      </c>
      <c r="K93" s="7">
        <f aca="true" t="shared" si="14" ref="K93:K124">IF(J93="","",(2017-J93))</f>
        <v>28</v>
      </c>
      <c r="L93" s="165" t="str">
        <f t="shared" si="12"/>
        <v>OK</v>
      </c>
      <c r="M93" s="72" t="s">
        <v>591</v>
      </c>
    </row>
    <row r="94" spans="1:15" s="211" customFormat="1" ht="13.5">
      <c r="A94" s="172" t="s">
        <v>669</v>
      </c>
      <c r="B94" s="122" t="s">
        <v>1250</v>
      </c>
      <c r="C94" s="122" t="s">
        <v>731</v>
      </c>
      <c r="D94" s="163" t="s">
        <v>1671</v>
      </c>
      <c r="E94" s="172"/>
      <c r="F94" s="165" t="str">
        <f t="shared" si="13"/>
        <v>C21</v>
      </c>
      <c r="G94" s="163" t="str">
        <f t="shared" si="10"/>
        <v>松島理和</v>
      </c>
      <c r="H94" s="163" t="s">
        <v>628</v>
      </c>
      <c r="I94" s="163" t="s">
        <v>632</v>
      </c>
      <c r="J94" s="15">
        <v>1981</v>
      </c>
      <c r="K94" s="7">
        <f t="shared" si="14"/>
        <v>36</v>
      </c>
      <c r="L94" s="165" t="str">
        <f t="shared" si="12"/>
        <v>OK</v>
      </c>
      <c r="M94" s="66" t="s">
        <v>856</v>
      </c>
      <c r="O94" s="5"/>
    </row>
    <row r="95" spans="1:14" s="152" customFormat="1" ht="13.5">
      <c r="A95" s="172" t="s">
        <v>670</v>
      </c>
      <c r="B95" s="163" t="s">
        <v>1293</v>
      </c>
      <c r="C95" s="163" t="s">
        <v>1294</v>
      </c>
      <c r="D95" s="163" t="s">
        <v>1671</v>
      </c>
      <c r="E95" s="172"/>
      <c r="F95" s="165" t="str">
        <f>A95</f>
        <v>C22</v>
      </c>
      <c r="G95" s="163" t="str">
        <f t="shared" si="10"/>
        <v>西岡庸介</v>
      </c>
      <c r="H95" s="163" t="s">
        <v>628</v>
      </c>
      <c r="I95" s="163" t="s">
        <v>632</v>
      </c>
      <c r="J95" s="15">
        <v>1983</v>
      </c>
      <c r="K95" s="7">
        <f t="shared" si="14"/>
        <v>34</v>
      </c>
      <c r="L95" s="165" t="str">
        <f t="shared" si="12"/>
        <v>OK</v>
      </c>
      <c r="M95" s="66" t="s">
        <v>1246</v>
      </c>
      <c r="N95" s="212"/>
    </row>
    <row r="96" spans="1:13" s="211" customFormat="1" ht="13.5">
      <c r="A96" s="172" t="s">
        <v>673</v>
      </c>
      <c r="B96" s="172" t="s">
        <v>1244</v>
      </c>
      <c r="C96" s="122" t="s">
        <v>1245</v>
      </c>
      <c r="D96" s="163" t="s">
        <v>631</v>
      </c>
      <c r="E96" s="172"/>
      <c r="F96" s="165" t="str">
        <f>A96</f>
        <v>C23</v>
      </c>
      <c r="G96" s="163" t="str">
        <f t="shared" si="10"/>
        <v>石川和洋</v>
      </c>
      <c r="H96" s="163" t="s">
        <v>628</v>
      </c>
      <c r="I96" s="163" t="s">
        <v>632</v>
      </c>
      <c r="J96" s="15">
        <v>1979</v>
      </c>
      <c r="K96" s="7">
        <f t="shared" si="14"/>
        <v>38</v>
      </c>
      <c r="L96" s="165" t="str">
        <f t="shared" si="12"/>
        <v>OK</v>
      </c>
      <c r="M96" s="66" t="s">
        <v>1246</v>
      </c>
    </row>
    <row r="97" spans="1:13" s="211" customFormat="1" ht="13.5">
      <c r="A97" s="172" t="s">
        <v>675</v>
      </c>
      <c r="B97" s="172" t="s">
        <v>1672</v>
      </c>
      <c r="C97" s="122" t="s">
        <v>1673</v>
      </c>
      <c r="D97" s="163" t="s">
        <v>631</v>
      </c>
      <c r="E97" s="172"/>
      <c r="F97" s="165" t="str">
        <f>A97</f>
        <v>C24</v>
      </c>
      <c r="G97" s="163" t="str">
        <f t="shared" si="10"/>
        <v>兼古翔太</v>
      </c>
      <c r="H97" s="163" t="s">
        <v>628</v>
      </c>
      <c r="I97" s="163" t="s">
        <v>632</v>
      </c>
      <c r="J97" s="15">
        <v>1989</v>
      </c>
      <c r="K97" s="7">
        <f>IF(J97="","",(2017-J97))</f>
        <v>28</v>
      </c>
      <c r="L97" s="165" t="str">
        <f t="shared" si="12"/>
        <v>OK</v>
      </c>
      <c r="M97" s="66" t="s">
        <v>1246</v>
      </c>
    </row>
    <row r="98" spans="1:13" s="213" customFormat="1" ht="13.5">
      <c r="A98" s="172" t="s">
        <v>676</v>
      </c>
      <c r="B98" s="173" t="s">
        <v>1285</v>
      </c>
      <c r="C98" s="173" t="s">
        <v>1674</v>
      </c>
      <c r="D98" s="163" t="s">
        <v>631</v>
      </c>
      <c r="E98" s="172"/>
      <c r="F98" s="165" t="s">
        <v>1286</v>
      </c>
      <c r="G98" s="163" t="str">
        <f t="shared" si="10"/>
        <v>井澤　匡志</v>
      </c>
      <c r="H98" s="163" t="s">
        <v>628</v>
      </c>
      <c r="I98" s="163" t="s">
        <v>632</v>
      </c>
      <c r="J98" s="15">
        <v>1967</v>
      </c>
      <c r="K98" s="7">
        <f t="shared" si="14"/>
        <v>50</v>
      </c>
      <c r="L98" s="165" t="s">
        <v>1568</v>
      </c>
      <c r="M98" s="123" t="s">
        <v>837</v>
      </c>
    </row>
    <row r="99" spans="1:13" s="211" customFormat="1" ht="13.5">
      <c r="A99" s="172" t="s">
        <v>679</v>
      </c>
      <c r="B99" s="71" t="s">
        <v>637</v>
      </c>
      <c r="C99" s="71" t="s">
        <v>638</v>
      </c>
      <c r="D99" s="163" t="s">
        <v>631</v>
      </c>
      <c r="E99" s="172"/>
      <c r="F99" s="165" t="str">
        <f aca="true" t="shared" si="15" ref="F99:F105">A99</f>
        <v>C26</v>
      </c>
      <c r="G99" s="163" t="str">
        <f t="shared" si="10"/>
        <v>奥田康博</v>
      </c>
      <c r="H99" s="163" t="s">
        <v>628</v>
      </c>
      <c r="I99" s="163" t="s">
        <v>632</v>
      </c>
      <c r="J99" s="15">
        <v>1966</v>
      </c>
      <c r="K99" s="7">
        <f t="shared" si="14"/>
        <v>51</v>
      </c>
      <c r="L99" s="165" t="str">
        <f aca="true" t="shared" si="16" ref="L99:L105">IF(G99="","",IF(COUNTIF($G$1:$G$82,G99)&gt;1,"2重登録","OK"))</f>
        <v>OK</v>
      </c>
      <c r="M99" s="72" t="s">
        <v>591</v>
      </c>
    </row>
    <row r="100" spans="1:13" s="211" customFormat="1" ht="13.5">
      <c r="A100" s="172" t="s">
        <v>680</v>
      </c>
      <c r="B100" s="71" t="s">
        <v>932</v>
      </c>
      <c r="C100" s="71" t="s">
        <v>646</v>
      </c>
      <c r="D100" s="163" t="s">
        <v>631</v>
      </c>
      <c r="E100" s="172"/>
      <c r="F100" s="165" t="str">
        <f t="shared" si="15"/>
        <v>C27</v>
      </c>
      <c r="G100" s="163" t="str">
        <f t="shared" si="10"/>
        <v>山崎茂智</v>
      </c>
      <c r="H100" s="163" t="s">
        <v>628</v>
      </c>
      <c r="I100" s="163" t="s">
        <v>632</v>
      </c>
      <c r="J100" s="15">
        <v>1963</v>
      </c>
      <c r="K100" s="7">
        <f t="shared" si="14"/>
        <v>54</v>
      </c>
      <c r="L100" s="165" t="str">
        <f t="shared" si="16"/>
        <v>OK</v>
      </c>
      <c r="M100" s="66" t="s">
        <v>794</v>
      </c>
    </row>
    <row r="101" spans="1:13" s="211" customFormat="1" ht="13.5">
      <c r="A101" s="172" t="s">
        <v>681</v>
      </c>
      <c r="B101" s="71" t="s">
        <v>648</v>
      </c>
      <c r="C101" s="71" t="s">
        <v>649</v>
      </c>
      <c r="D101" s="163" t="s">
        <v>631</v>
      </c>
      <c r="E101" s="172"/>
      <c r="F101" s="165" t="str">
        <f t="shared" si="15"/>
        <v>C28</v>
      </c>
      <c r="G101" s="163" t="str">
        <f t="shared" si="10"/>
        <v>秋山太助</v>
      </c>
      <c r="H101" s="163" t="s">
        <v>628</v>
      </c>
      <c r="I101" s="163" t="s">
        <v>632</v>
      </c>
      <c r="J101" s="15">
        <v>1975</v>
      </c>
      <c r="K101" s="7">
        <f t="shared" si="14"/>
        <v>42</v>
      </c>
      <c r="L101" s="165" t="str">
        <f t="shared" si="16"/>
        <v>OK</v>
      </c>
      <c r="M101" s="72" t="s">
        <v>591</v>
      </c>
    </row>
    <row r="102" spans="1:13" s="211" customFormat="1" ht="13.5">
      <c r="A102" s="172" t="s">
        <v>684</v>
      </c>
      <c r="B102" s="71" t="s">
        <v>651</v>
      </c>
      <c r="C102" s="71" t="s">
        <v>915</v>
      </c>
      <c r="D102" s="163" t="s">
        <v>631</v>
      </c>
      <c r="E102" s="172"/>
      <c r="F102" s="165" t="str">
        <f t="shared" si="15"/>
        <v>C29</v>
      </c>
      <c r="G102" s="163" t="str">
        <f t="shared" si="10"/>
        <v>廣瀬智也</v>
      </c>
      <c r="H102" s="163" t="s">
        <v>628</v>
      </c>
      <c r="I102" s="163" t="s">
        <v>632</v>
      </c>
      <c r="J102" s="15">
        <v>1977</v>
      </c>
      <c r="K102" s="7">
        <f t="shared" si="14"/>
        <v>40</v>
      </c>
      <c r="L102" s="165" t="str">
        <f t="shared" si="16"/>
        <v>OK</v>
      </c>
      <c r="M102" s="72" t="s">
        <v>591</v>
      </c>
    </row>
    <row r="103" spans="1:13" s="211" customFormat="1" ht="13.5">
      <c r="A103" s="172" t="s">
        <v>685</v>
      </c>
      <c r="B103" s="71" t="s">
        <v>653</v>
      </c>
      <c r="C103" s="71" t="s">
        <v>654</v>
      </c>
      <c r="D103" s="163" t="s">
        <v>631</v>
      </c>
      <c r="E103" s="172"/>
      <c r="F103" s="165" t="str">
        <f t="shared" si="15"/>
        <v>C30</v>
      </c>
      <c r="G103" s="163" t="str">
        <f t="shared" si="10"/>
        <v>玉川敬三</v>
      </c>
      <c r="H103" s="163" t="s">
        <v>628</v>
      </c>
      <c r="I103" s="163" t="s">
        <v>632</v>
      </c>
      <c r="J103" s="15">
        <v>1969</v>
      </c>
      <c r="K103" s="7">
        <f t="shared" si="14"/>
        <v>48</v>
      </c>
      <c r="L103" s="165" t="str">
        <f t="shared" si="16"/>
        <v>OK</v>
      </c>
      <c r="M103" s="72" t="s">
        <v>591</v>
      </c>
    </row>
    <row r="104" spans="1:13" s="211" customFormat="1" ht="13.5">
      <c r="A104" s="172" t="s">
        <v>688</v>
      </c>
      <c r="B104" s="71" t="s">
        <v>656</v>
      </c>
      <c r="C104" s="71" t="s">
        <v>657</v>
      </c>
      <c r="D104" s="163" t="s">
        <v>631</v>
      </c>
      <c r="E104" s="172"/>
      <c r="F104" s="165" t="str">
        <f t="shared" si="15"/>
        <v>C31</v>
      </c>
      <c r="G104" s="163" t="str">
        <f t="shared" si="10"/>
        <v>太田圭亮</v>
      </c>
      <c r="H104" s="163" t="s">
        <v>628</v>
      </c>
      <c r="I104" s="163" t="s">
        <v>632</v>
      </c>
      <c r="J104" s="15">
        <v>1981</v>
      </c>
      <c r="K104" s="7">
        <f t="shared" si="14"/>
        <v>36</v>
      </c>
      <c r="L104" s="165" t="str">
        <f t="shared" si="16"/>
        <v>OK</v>
      </c>
      <c r="M104" s="66" t="s">
        <v>843</v>
      </c>
    </row>
    <row r="105" spans="1:13" s="211" customFormat="1" ht="13.5">
      <c r="A105" s="172" t="s">
        <v>690</v>
      </c>
      <c r="B105" s="71" t="s">
        <v>934</v>
      </c>
      <c r="C105" s="71" t="s">
        <v>668</v>
      </c>
      <c r="D105" s="163" t="s">
        <v>631</v>
      </c>
      <c r="E105" s="172"/>
      <c r="F105" s="165" t="str">
        <f t="shared" si="15"/>
        <v>C32</v>
      </c>
      <c r="G105" s="163" t="str">
        <f t="shared" si="10"/>
        <v>馬場英年</v>
      </c>
      <c r="H105" s="163" t="s">
        <v>628</v>
      </c>
      <c r="I105" s="163" t="s">
        <v>632</v>
      </c>
      <c r="J105" s="15">
        <v>1980</v>
      </c>
      <c r="K105" s="7">
        <f t="shared" si="14"/>
        <v>37</v>
      </c>
      <c r="L105" s="165" t="str">
        <f t="shared" si="16"/>
        <v>OK</v>
      </c>
      <c r="M105" s="72" t="s">
        <v>591</v>
      </c>
    </row>
    <row r="106" spans="1:13" s="213" customFormat="1" ht="13.5">
      <c r="A106" s="172" t="s">
        <v>693</v>
      </c>
      <c r="B106" s="71" t="s">
        <v>736</v>
      </c>
      <c r="C106" s="173" t="s">
        <v>1287</v>
      </c>
      <c r="D106" s="163" t="s">
        <v>631</v>
      </c>
      <c r="E106" s="172"/>
      <c r="F106" s="165" t="s">
        <v>1288</v>
      </c>
      <c r="G106" s="163" t="s">
        <v>1289</v>
      </c>
      <c r="H106" s="163" t="s">
        <v>628</v>
      </c>
      <c r="I106" s="163" t="s">
        <v>632</v>
      </c>
      <c r="J106" s="15">
        <v>1993</v>
      </c>
      <c r="K106" s="7">
        <f t="shared" si="14"/>
        <v>24</v>
      </c>
      <c r="L106" s="165" t="s">
        <v>1568</v>
      </c>
      <c r="M106" s="72" t="s">
        <v>780</v>
      </c>
    </row>
    <row r="107" spans="1:13" s="211" customFormat="1" ht="13.5">
      <c r="A107" s="172" t="s">
        <v>696</v>
      </c>
      <c r="B107" s="173" t="s">
        <v>929</v>
      </c>
      <c r="C107" s="173" t="s">
        <v>723</v>
      </c>
      <c r="D107" s="163" t="s">
        <v>631</v>
      </c>
      <c r="E107" s="172"/>
      <c r="F107" s="165" t="str">
        <f aca="true" t="shared" si="17" ref="F107:F124">A107</f>
        <v>C34</v>
      </c>
      <c r="G107" s="163" t="str">
        <f aca="true" t="shared" si="18" ref="G107:G128">B107&amp;C107</f>
        <v>田中正行</v>
      </c>
      <c r="H107" s="163" t="s">
        <v>628</v>
      </c>
      <c r="I107" s="163" t="s">
        <v>632</v>
      </c>
      <c r="J107" s="15">
        <v>1980</v>
      </c>
      <c r="K107" s="7">
        <f t="shared" si="14"/>
        <v>37</v>
      </c>
      <c r="L107" s="165" t="str">
        <f aca="true" t="shared" si="19" ref="L107:L128">IF(G107="","",IF(COUNTIF($G$1:$G$82,G107)&gt;1,"2重登録","OK"))</f>
        <v>OK</v>
      </c>
      <c r="M107" s="66" t="s">
        <v>843</v>
      </c>
    </row>
    <row r="108" spans="1:13" s="211" customFormat="1" ht="13.5">
      <c r="A108" s="172" t="s">
        <v>699</v>
      </c>
      <c r="B108" s="173" t="s">
        <v>1675</v>
      </c>
      <c r="C108" s="173" t="s">
        <v>1676</v>
      </c>
      <c r="D108" s="163" t="s">
        <v>631</v>
      </c>
      <c r="E108" s="172"/>
      <c r="F108" s="165" t="str">
        <f t="shared" si="17"/>
        <v>C35</v>
      </c>
      <c r="G108" s="163" t="str">
        <f t="shared" si="18"/>
        <v>一色翼</v>
      </c>
      <c r="H108" s="163" t="s">
        <v>628</v>
      </c>
      <c r="I108" s="163" t="s">
        <v>632</v>
      </c>
      <c r="J108" s="15">
        <v>1984</v>
      </c>
      <c r="K108" s="7">
        <f>IF(J108="","",(2017-J108))</f>
        <v>33</v>
      </c>
      <c r="L108" s="165" t="str">
        <f>IF(G108="","",IF(COUNTIF($G$1:$G$82,G108)&gt;1,"2重登録","OK"))</f>
        <v>OK</v>
      </c>
      <c r="M108" s="72" t="s">
        <v>780</v>
      </c>
    </row>
    <row r="109" spans="1:13" s="211" customFormat="1" ht="13.5">
      <c r="A109" s="172" t="s">
        <v>700</v>
      </c>
      <c r="B109" s="214" t="s">
        <v>1677</v>
      </c>
      <c r="C109" s="215" t="s">
        <v>1678</v>
      </c>
      <c r="D109" s="163" t="s">
        <v>631</v>
      </c>
      <c r="E109" s="172"/>
      <c r="F109" s="165" t="str">
        <f t="shared" si="17"/>
        <v>C36</v>
      </c>
      <c r="G109" s="216" t="str">
        <f t="shared" si="18"/>
        <v>菊井鈴夏</v>
      </c>
      <c r="H109" s="163" t="s">
        <v>1663</v>
      </c>
      <c r="I109" s="163" t="s">
        <v>1679</v>
      </c>
      <c r="J109" s="15">
        <v>1997</v>
      </c>
      <c r="K109" s="7">
        <f>IF(J109="","",(2017-J109))</f>
        <v>20</v>
      </c>
      <c r="L109" s="165" t="str">
        <f t="shared" si="19"/>
        <v>OK</v>
      </c>
      <c r="M109" s="123" t="s">
        <v>1680</v>
      </c>
    </row>
    <row r="110" spans="1:13" s="211" customFormat="1" ht="13.5">
      <c r="A110" s="172" t="s">
        <v>703</v>
      </c>
      <c r="B110" s="71" t="s">
        <v>1681</v>
      </c>
      <c r="C110" s="173" t="s">
        <v>1682</v>
      </c>
      <c r="D110" s="163" t="s">
        <v>631</v>
      </c>
      <c r="E110" s="172"/>
      <c r="F110" s="165" t="str">
        <f t="shared" si="17"/>
        <v>C37</v>
      </c>
      <c r="G110" s="163" t="str">
        <f t="shared" si="18"/>
        <v>山本和樹</v>
      </c>
      <c r="H110" s="163" t="s">
        <v>628</v>
      </c>
      <c r="I110" s="163" t="s">
        <v>632</v>
      </c>
      <c r="J110" s="15">
        <v>1997</v>
      </c>
      <c r="K110" s="7">
        <f>IF(J110="","",(2017-J110))</f>
        <v>20</v>
      </c>
      <c r="L110" s="165" t="str">
        <f t="shared" si="19"/>
        <v>OK</v>
      </c>
      <c r="M110" s="123" t="s">
        <v>1680</v>
      </c>
    </row>
    <row r="111" spans="1:13" s="211" customFormat="1" ht="13.5">
      <c r="A111" s="172" t="s">
        <v>704</v>
      </c>
      <c r="B111" s="74" t="s">
        <v>1683</v>
      </c>
      <c r="C111" s="74" t="s">
        <v>1684</v>
      </c>
      <c r="D111" s="163" t="s">
        <v>631</v>
      </c>
      <c r="E111" s="172"/>
      <c r="F111" s="165" t="str">
        <f t="shared" si="17"/>
        <v>C38</v>
      </c>
      <c r="G111" s="163" t="str">
        <f t="shared" si="18"/>
        <v>島山莉旺</v>
      </c>
      <c r="H111" s="163" t="s">
        <v>628</v>
      </c>
      <c r="I111" s="163" t="s">
        <v>632</v>
      </c>
      <c r="J111" s="15">
        <v>1995</v>
      </c>
      <c r="K111" s="7">
        <f>IF(J111="","",(2017-J111))</f>
        <v>22</v>
      </c>
      <c r="L111" s="165" t="str">
        <f t="shared" si="19"/>
        <v>OK</v>
      </c>
      <c r="M111" s="66" t="s">
        <v>837</v>
      </c>
    </row>
    <row r="112" spans="1:13" s="211" customFormat="1" ht="13.5">
      <c r="A112" s="172" t="s">
        <v>705</v>
      </c>
      <c r="B112" s="172" t="s">
        <v>1685</v>
      </c>
      <c r="C112" s="172" t="s">
        <v>1686</v>
      </c>
      <c r="D112" s="163" t="s">
        <v>631</v>
      </c>
      <c r="E112" s="172"/>
      <c r="F112" s="165" t="str">
        <f t="shared" si="17"/>
        <v>C39</v>
      </c>
      <c r="G112" s="163" t="str">
        <f t="shared" si="18"/>
        <v>浅田光</v>
      </c>
      <c r="H112" s="163" t="s">
        <v>628</v>
      </c>
      <c r="I112" s="163" t="s">
        <v>632</v>
      </c>
      <c r="J112" s="15">
        <v>1985</v>
      </c>
      <c r="K112" s="7">
        <f t="shared" si="14"/>
        <v>32</v>
      </c>
      <c r="L112" s="165" t="str">
        <f t="shared" si="19"/>
        <v>OK</v>
      </c>
      <c r="M112" s="72" t="s">
        <v>591</v>
      </c>
    </row>
    <row r="113" spans="1:13" s="211" customFormat="1" ht="13.5">
      <c r="A113" s="172" t="s">
        <v>708</v>
      </c>
      <c r="B113" s="172" t="s">
        <v>1687</v>
      </c>
      <c r="C113" s="172" t="s">
        <v>1688</v>
      </c>
      <c r="D113" s="163" t="s">
        <v>631</v>
      </c>
      <c r="E113" s="172"/>
      <c r="F113" s="165" t="str">
        <f t="shared" si="17"/>
        <v>C40</v>
      </c>
      <c r="G113" s="163" t="str">
        <f t="shared" si="18"/>
        <v>桜井貴哉</v>
      </c>
      <c r="H113" s="163" t="s">
        <v>628</v>
      </c>
      <c r="I113" s="163" t="s">
        <v>632</v>
      </c>
      <c r="J113" s="15">
        <v>1994</v>
      </c>
      <c r="K113" s="7">
        <f>IF(J113="","",(2017-J113))</f>
        <v>23</v>
      </c>
      <c r="L113" s="165" t="str">
        <f t="shared" si="19"/>
        <v>OK</v>
      </c>
      <c r="M113" s="72" t="s">
        <v>591</v>
      </c>
    </row>
    <row r="114" spans="1:13" s="211" customFormat="1" ht="13.5">
      <c r="A114" s="172" t="s">
        <v>711</v>
      </c>
      <c r="B114" s="71" t="s">
        <v>677</v>
      </c>
      <c r="C114" s="173" t="s">
        <v>678</v>
      </c>
      <c r="D114" s="163" t="s">
        <v>631</v>
      </c>
      <c r="E114" s="172"/>
      <c r="F114" s="165" t="str">
        <f t="shared" si="17"/>
        <v>C41</v>
      </c>
      <c r="G114" s="163" t="str">
        <f t="shared" si="18"/>
        <v>湯本芳明</v>
      </c>
      <c r="H114" s="163" t="s">
        <v>628</v>
      </c>
      <c r="I114" s="163" t="s">
        <v>632</v>
      </c>
      <c r="J114" s="15">
        <v>1952</v>
      </c>
      <c r="K114" s="7">
        <f t="shared" si="14"/>
        <v>65</v>
      </c>
      <c r="L114" s="165" t="str">
        <f t="shared" si="19"/>
        <v>OK</v>
      </c>
      <c r="M114" s="66" t="s">
        <v>843</v>
      </c>
    </row>
    <row r="115" spans="1:13" s="211" customFormat="1" ht="13.5">
      <c r="A115" s="172" t="s">
        <v>712</v>
      </c>
      <c r="B115" s="71" t="s">
        <v>706</v>
      </c>
      <c r="C115" s="173" t="s">
        <v>707</v>
      </c>
      <c r="D115" s="163" t="s">
        <v>631</v>
      </c>
      <c r="E115" s="172"/>
      <c r="F115" s="165" t="str">
        <f t="shared" si="17"/>
        <v>C42</v>
      </c>
      <c r="G115" s="163" t="str">
        <f t="shared" si="18"/>
        <v>高橋雄祐</v>
      </c>
      <c r="H115" s="163" t="s">
        <v>628</v>
      </c>
      <c r="I115" s="163" t="s">
        <v>632</v>
      </c>
      <c r="J115" s="15">
        <v>1985</v>
      </c>
      <c r="K115" s="7">
        <f t="shared" si="14"/>
        <v>32</v>
      </c>
      <c r="L115" s="165" t="str">
        <f t="shared" si="19"/>
        <v>OK</v>
      </c>
      <c r="M115" s="66" t="s">
        <v>837</v>
      </c>
    </row>
    <row r="116" spans="1:13" s="211" customFormat="1" ht="13.5">
      <c r="A116" s="172" t="s">
        <v>715</v>
      </c>
      <c r="B116" s="71" t="s">
        <v>709</v>
      </c>
      <c r="C116" s="173" t="s">
        <v>710</v>
      </c>
      <c r="D116" s="163" t="s">
        <v>631</v>
      </c>
      <c r="E116" s="172"/>
      <c r="F116" s="165" t="str">
        <f t="shared" si="17"/>
        <v>C43</v>
      </c>
      <c r="G116" s="163" t="str">
        <f t="shared" si="18"/>
        <v>吉本泰二</v>
      </c>
      <c r="H116" s="163" t="s">
        <v>628</v>
      </c>
      <c r="I116" s="163" t="s">
        <v>632</v>
      </c>
      <c r="J116" s="15">
        <v>1976</v>
      </c>
      <c r="K116" s="7">
        <f t="shared" si="14"/>
        <v>41</v>
      </c>
      <c r="L116" s="165" t="str">
        <f t="shared" si="19"/>
        <v>OK</v>
      </c>
      <c r="M116" s="72" t="s">
        <v>591</v>
      </c>
    </row>
    <row r="117" spans="1:13" s="211" customFormat="1" ht="13.5">
      <c r="A117" s="172" t="s">
        <v>1689</v>
      </c>
      <c r="B117" s="71" t="s">
        <v>686</v>
      </c>
      <c r="C117" s="173" t="s">
        <v>687</v>
      </c>
      <c r="D117" s="163" t="s">
        <v>631</v>
      </c>
      <c r="E117" s="172"/>
      <c r="F117" s="165" t="str">
        <f>A117</f>
        <v>C44</v>
      </c>
      <c r="G117" s="163" t="str">
        <f t="shared" si="18"/>
        <v>村尾彰了</v>
      </c>
      <c r="H117" s="163" t="s">
        <v>628</v>
      </c>
      <c r="I117" s="163" t="s">
        <v>632</v>
      </c>
      <c r="J117" s="15">
        <v>1982</v>
      </c>
      <c r="K117" s="7">
        <f t="shared" si="14"/>
        <v>35</v>
      </c>
      <c r="L117" s="165" t="str">
        <f t="shared" si="19"/>
        <v>OK</v>
      </c>
      <c r="M117" s="66" t="s">
        <v>1109</v>
      </c>
    </row>
    <row r="118" spans="1:14" s="152" customFormat="1" ht="13.5">
      <c r="A118" s="172" t="s">
        <v>718</v>
      </c>
      <c r="B118" s="163" t="s">
        <v>1291</v>
      </c>
      <c r="C118" s="163" t="s">
        <v>1292</v>
      </c>
      <c r="D118" s="163" t="s">
        <v>1690</v>
      </c>
      <c r="E118" s="172"/>
      <c r="F118" s="165" t="str">
        <f>A118</f>
        <v>C45</v>
      </c>
      <c r="G118" s="163" t="str">
        <f t="shared" si="18"/>
        <v>澤田啓一</v>
      </c>
      <c r="H118" s="163" t="s">
        <v>628</v>
      </c>
      <c r="I118" s="163" t="s">
        <v>632</v>
      </c>
      <c r="J118" s="15">
        <v>1970</v>
      </c>
      <c r="K118" s="7">
        <f>IF(J118="","",(2017-J118))</f>
        <v>47</v>
      </c>
      <c r="L118" s="165" t="str">
        <f t="shared" si="19"/>
        <v>OK</v>
      </c>
      <c r="M118" s="172" t="s">
        <v>837</v>
      </c>
      <c r="N118" s="212"/>
    </row>
    <row r="119" spans="1:13" s="211" customFormat="1" ht="13.5">
      <c r="A119" s="172" t="s">
        <v>719</v>
      </c>
      <c r="B119" s="179" t="s">
        <v>737</v>
      </c>
      <c r="C119" s="179" t="s">
        <v>738</v>
      </c>
      <c r="D119" s="163" t="s">
        <v>631</v>
      </c>
      <c r="E119" s="172"/>
      <c r="F119" s="165" t="str">
        <f t="shared" si="17"/>
        <v>C46</v>
      </c>
      <c r="G119" s="163" t="str">
        <f t="shared" si="18"/>
        <v>浅田亜祐子</v>
      </c>
      <c r="H119" s="163" t="s">
        <v>628</v>
      </c>
      <c r="I119" s="163" t="s">
        <v>1691</v>
      </c>
      <c r="J119" s="15">
        <v>1984</v>
      </c>
      <c r="K119" s="7">
        <f t="shared" si="14"/>
        <v>33</v>
      </c>
      <c r="L119" s="165" t="str">
        <f t="shared" si="19"/>
        <v>OK</v>
      </c>
      <c r="M119" s="66" t="s">
        <v>625</v>
      </c>
    </row>
    <row r="120" spans="1:13" s="211" customFormat="1" ht="13.5">
      <c r="A120" s="172" t="s">
        <v>722</v>
      </c>
      <c r="B120" s="71" t="s">
        <v>1248</v>
      </c>
      <c r="C120" s="71" t="s">
        <v>1692</v>
      </c>
      <c r="D120" s="163" t="s">
        <v>631</v>
      </c>
      <c r="E120" s="172"/>
      <c r="F120" s="165" t="str">
        <f t="shared" si="17"/>
        <v>C47</v>
      </c>
      <c r="G120" s="163" t="str">
        <f t="shared" si="18"/>
        <v>赤木拓</v>
      </c>
      <c r="H120" s="163" t="s">
        <v>628</v>
      </c>
      <c r="I120" s="163" t="s">
        <v>632</v>
      </c>
      <c r="J120" s="15">
        <v>1980</v>
      </c>
      <c r="K120" s="7">
        <f t="shared" si="14"/>
        <v>37</v>
      </c>
      <c r="L120" s="165" t="str">
        <f t="shared" si="19"/>
        <v>OK</v>
      </c>
      <c r="M120" s="66" t="s">
        <v>843</v>
      </c>
    </row>
    <row r="121" spans="1:13" s="211" customFormat="1" ht="13.5">
      <c r="A121" s="172" t="s">
        <v>724</v>
      </c>
      <c r="B121" s="71" t="s">
        <v>694</v>
      </c>
      <c r="C121" s="173" t="s">
        <v>695</v>
      </c>
      <c r="D121" s="163" t="s">
        <v>631</v>
      </c>
      <c r="E121" s="172"/>
      <c r="F121" s="165" t="str">
        <f t="shared" si="17"/>
        <v>C48</v>
      </c>
      <c r="G121" s="163" t="str">
        <f t="shared" si="18"/>
        <v>住谷岳司</v>
      </c>
      <c r="H121" s="163" t="s">
        <v>628</v>
      </c>
      <c r="I121" s="163" t="s">
        <v>632</v>
      </c>
      <c r="J121" s="15">
        <v>1967</v>
      </c>
      <c r="K121" s="7">
        <f t="shared" si="14"/>
        <v>50</v>
      </c>
      <c r="L121" s="165" t="str">
        <f t="shared" si="19"/>
        <v>OK</v>
      </c>
      <c r="M121" s="66" t="s">
        <v>1110</v>
      </c>
    </row>
    <row r="122" spans="1:15" s="211" customFormat="1" ht="13.5">
      <c r="A122" s="172" t="s">
        <v>1693</v>
      </c>
      <c r="B122" s="71" t="s">
        <v>697</v>
      </c>
      <c r="C122" s="173" t="s">
        <v>698</v>
      </c>
      <c r="D122" s="163" t="s">
        <v>631</v>
      </c>
      <c r="E122" s="172"/>
      <c r="F122" s="165" t="str">
        <f t="shared" si="17"/>
        <v>C49</v>
      </c>
      <c r="G122" s="163" t="str">
        <f t="shared" si="18"/>
        <v>永田寛教</v>
      </c>
      <c r="H122" s="163" t="s">
        <v>628</v>
      </c>
      <c r="I122" s="163" t="s">
        <v>632</v>
      </c>
      <c r="J122" s="15">
        <v>1981</v>
      </c>
      <c r="K122" s="7">
        <f t="shared" si="14"/>
        <v>36</v>
      </c>
      <c r="L122" s="165" t="str">
        <f t="shared" si="19"/>
        <v>OK</v>
      </c>
      <c r="M122" s="66" t="s">
        <v>837</v>
      </c>
      <c r="O122" s="5"/>
    </row>
    <row r="123" spans="1:15" s="211" customFormat="1" ht="13.5">
      <c r="A123" s="172" t="s">
        <v>726</v>
      </c>
      <c r="B123" s="173" t="s">
        <v>1694</v>
      </c>
      <c r="C123" s="173" t="s">
        <v>1695</v>
      </c>
      <c r="D123" s="163" t="s">
        <v>631</v>
      </c>
      <c r="E123" s="172"/>
      <c r="F123" s="165" t="str">
        <f>A123</f>
        <v>C50</v>
      </c>
      <c r="G123" s="163" t="str">
        <f t="shared" si="18"/>
        <v>柴田雅寛</v>
      </c>
      <c r="H123" s="163" t="s">
        <v>628</v>
      </c>
      <c r="I123" s="163" t="s">
        <v>632</v>
      </c>
      <c r="J123" s="15">
        <v>1982</v>
      </c>
      <c r="K123" s="7">
        <f>IF(J123="","",(2017-J123))</f>
        <v>35</v>
      </c>
      <c r="L123" s="165" t="str">
        <f>IF(G123="","",IF(COUNTIF($G$1:$G$82,G123)&gt;1,"2重登録","OK"))</f>
        <v>OK</v>
      </c>
      <c r="M123" s="123" t="s">
        <v>1696</v>
      </c>
      <c r="O123" s="5"/>
    </row>
    <row r="124" spans="1:15" s="66" customFormat="1" ht="13.5">
      <c r="A124" s="172" t="s">
        <v>1249</v>
      </c>
      <c r="B124" s="179" t="s">
        <v>1252</v>
      </c>
      <c r="C124" s="179" t="s">
        <v>1253</v>
      </c>
      <c r="D124" s="163" t="s">
        <v>1697</v>
      </c>
      <c r="E124" s="172"/>
      <c r="F124" s="165" t="str">
        <f t="shared" si="17"/>
        <v>C51</v>
      </c>
      <c r="G124" s="216" t="str">
        <f t="shared" si="18"/>
        <v>大鳥有希子</v>
      </c>
      <c r="H124" s="163" t="s">
        <v>628</v>
      </c>
      <c r="I124" s="163" t="s">
        <v>1698</v>
      </c>
      <c r="J124" s="15">
        <v>1988</v>
      </c>
      <c r="K124" s="7">
        <f t="shared" si="14"/>
        <v>29</v>
      </c>
      <c r="L124" s="165" t="str">
        <f t="shared" si="19"/>
        <v>OK</v>
      </c>
      <c r="M124" s="66" t="s">
        <v>1290</v>
      </c>
      <c r="N124" s="211"/>
      <c r="O124" s="5"/>
    </row>
    <row r="125" spans="1:13" s="211" customFormat="1" ht="13.5">
      <c r="A125" s="172" t="s">
        <v>1699</v>
      </c>
      <c r="B125" s="173" t="s">
        <v>1700</v>
      </c>
      <c r="C125" s="173" t="s">
        <v>1701</v>
      </c>
      <c r="D125" s="163" t="s">
        <v>631</v>
      </c>
      <c r="E125" s="172"/>
      <c r="F125" s="165" t="str">
        <f>A125</f>
        <v>C52</v>
      </c>
      <c r="G125" s="163" t="str">
        <f t="shared" si="18"/>
        <v>菊池健太郎</v>
      </c>
      <c r="H125" s="163" t="s">
        <v>628</v>
      </c>
      <c r="I125" s="163" t="s">
        <v>632</v>
      </c>
      <c r="J125" s="15">
        <v>1990</v>
      </c>
      <c r="K125" s="7">
        <f>IF(J125="","",(2017-J125))</f>
        <v>27</v>
      </c>
      <c r="L125" s="165" t="str">
        <f t="shared" si="19"/>
        <v>OK</v>
      </c>
      <c r="M125" s="123" t="s">
        <v>1702</v>
      </c>
    </row>
    <row r="126" spans="1:13" s="211" customFormat="1" ht="13.5">
      <c r="A126" s="172" t="s">
        <v>1251</v>
      </c>
      <c r="B126" s="173" t="s">
        <v>1703</v>
      </c>
      <c r="C126" s="173" t="s">
        <v>1704</v>
      </c>
      <c r="D126" s="163" t="s">
        <v>631</v>
      </c>
      <c r="E126" s="172"/>
      <c r="F126" s="165" t="str">
        <f>A126</f>
        <v>C53</v>
      </c>
      <c r="G126" s="163" t="str">
        <f t="shared" si="18"/>
        <v>村西徹</v>
      </c>
      <c r="H126" s="163" t="s">
        <v>628</v>
      </c>
      <c r="I126" s="163" t="s">
        <v>632</v>
      </c>
      <c r="J126" s="15">
        <v>1988</v>
      </c>
      <c r="K126" s="7">
        <f>IF(J126="","",(2017-J126))</f>
        <v>29</v>
      </c>
      <c r="L126" s="165" t="str">
        <f t="shared" si="19"/>
        <v>OK</v>
      </c>
      <c r="M126" s="123" t="s">
        <v>1705</v>
      </c>
    </row>
    <row r="127" spans="1:13" s="211" customFormat="1" ht="13.5">
      <c r="A127" s="172" t="s">
        <v>1254</v>
      </c>
      <c r="B127" s="172" t="s">
        <v>1706</v>
      </c>
      <c r="C127" s="172" t="s">
        <v>1707</v>
      </c>
      <c r="D127" s="163" t="s">
        <v>631</v>
      </c>
      <c r="E127" s="172"/>
      <c r="F127" s="165" t="str">
        <f>A127</f>
        <v>C54</v>
      </c>
      <c r="G127" s="163" t="str">
        <f t="shared" si="18"/>
        <v>松本太一</v>
      </c>
      <c r="H127" s="163" t="s">
        <v>628</v>
      </c>
      <c r="I127" s="163" t="s">
        <v>632</v>
      </c>
      <c r="J127" s="15">
        <v>1993</v>
      </c>
      <c r="K127" s="7">
        <f>IF(J127="","",(2017-J127))</f>
        <v>24</v>
      </c>
      <c r="L127" s="165" t="str">
        <f t="shared" si="19"/>
        <v>OK</v>
      </c>
      <c r="M127" s="123" t="s">
        <v>1708</v>
      </c>
    </row>
    <row r="128" spans="1:15" s="66" customFormat="1" ht="13.5">
      <c r="A128" s="172" t="s">
        <v>1288</v>
      </c>
      <c r="B128" s="5" t="s">
        <v>634</v>
      </c>
      <c r="C128" s="5" t="s">
        <v>635</v>
      </c>
      <c r="D128" s="163" t="s">
        <v>1709</v>
      </c>
      <c r="E128" s="5"/>
      <c r="F128" s="165" t="str">
        <f>A128</f>
        <v>C55</v>
      </c>
      <c r="G128" s="163" t="str">
        <f t="shared" si="18"/>
        <v>竹村仁志</v>
      </c>
      <c r="H128" s="163" t="s">
        <v>628</v>
      </c>
      <c r="I128" s="163" t="s">
        <v>632</v>
      </c>
      <c r="J128" s="15">
        <v>1962</v>
      </c>
      <c r="K128" s="7">
        <f>IF(J128="","",(2017-J128))</f>
        <v>55</v>
      </c>
      <c r="L128" s="165" t="str">
        <f t="shared" si="19"/>
        <v>OK</v>
      </c>
      <c r="M128" s="172" t="s">
        <v>1255</v>
      </c>
      <c r="N128" s="211"/>
      <c r="O128" s="5"/>
    </row>
    <row r="129" spans="1:13" s="211" customFormat="1" ht="13.5">
      <c r="A129" s="172"/>
      <c r="B129" s="179"/>
      <c r="C129" s="179"/>
      <c r="D129" s="163"/>
      <c r="E129" s="172"/>
      <c r="F129" s="165"/>
      <c r="G129" s="163"/>
      <c r="H129" s="163"/>
      <c r="I129" s="163"/>
      <c r="J129" s="15"/>
      <c r="K129" s="7"/>
      <c r="L129" s="165">
        <f aca="true" t="shared" si="20" ref="L129:L137">IF(G129="","",IF(COUNTIF($G$24:$G$598,G129)&gt;1,"2重登録","OK"))</f>
      </c>
      <c r="M129" s="66"/>
    </row>
    <row r="130" spans="1:13" s="211" customFormat="1" ht="13.5">
      <c r="A130" s="172"/>
      <c r="B130" s="179"/>
      <c r="C130" s="179"/>
      <c r="D130" s="163"/>
      <c r="E130" s="172"/>
      <c r="F130" s="165"/>
      <c r="G130" s="151"/>
      <c r="H130" s="163"/>
      <c r="I130" s="163"/>
      <c r="J130" s="15"/>
      <c r="K130" s="7"/>
      <c r="L130" s="165">
        <f t="shared" si="20"/>
      </c>
      <c r="M130" s="66"/>
    </row>
    <row r="131" spans="1:13" s="211" customFormat="1" ht="13.5">
      <c r="A131" s="172"/>
      <c r="B131" s="179"/>
      <c r="C131" s="179"/>
      <c r="D131" s="163"/>
      <c r="E131" s="172"/>
      <c r="F131" s="165"/>
      <c r="G131" s="151"/>
      <c r="H131" s="163"/>
      <c r="I131" s="163"/>
      <c r="J131" s="15"/>
      <c r="K131" s="7"/>
      <c r="L131" s="165">
        <f t="shared" si="20"/>
      </c>
      <c r="M131" s="66"/>
    </row>
    <row r="132" spans="1:13" s="211" customFormat="1" ht="13.5">
      <c r="A132" s="172"/>
      <c r="B132" s="179" t="s">
        <v>1710</v>
      </c>
      <c r="C132" s="179" t="s">
        <v>1711</v>
      </c>
      <c r="D132" s="163"/>
      <c r="E132" s="172"/>
      <c r="F132" s="165"/>
      <c r="G132" s="151"/>
      <c r="H132" s="163"/>
      <c r="I132" s="163"/>
      <c r="J132" s="15"/>
      <c r="K132" s="7"/>
      <c r="L132" s="165">
        <f t="shared" si="20"/>
      </c>
      <c r="M132" s="66"/>
    </row>
    <row r="133" spans="1:13" s="211" customFormat="1" ht="13.5">
      <c r="A133" s="172"/>
      <c r="B133" s="179"/>
      <c r="C133" s="179"/>
      <c r="D133" s="163"/>
      <c r="E133" s="172"/>
      <c r="F133" s="165"/>
      <c r="G133" s="151"/>
      <c r="H133" s="163"/>
      <c r="I133" s="163"/>
      <c r="J133" s="15"/>
      <c r="K133" s="7"/>
      <c r="L133" s="165">
        <f t="shared" si="20"/>
      </c>
      <c r="M133" s="66"/>
    </row>
    <row r="134" spans="1:13" s="211" customFormat="1" ht="13.5">
      <c r="A134" s="172"/>
      <c r="B134" s="179"/>
      <c r="C134" s="179"/>
      <c r="D134" s="163"/>
      <c r="E134" s="172"/>
      <c r="F134" s="165"/>
      <c r="G134" s="151"/>
      <c r="H134" s="163"/>
      <c r="I134" s="163"/>
      <c r="J134" s="15"/>
      <c r="K134" s="7"/>
      <c r="L134" s="165">
        <f t="shared" si="20"/>
      </c>
      <c r="M134" s="66"/>
    </row>
    <row r="135" spans="1:12" s="66" customFormat="1" ht="13.5">
      <c r="A135" s="172"/>
      <c r="B135" s="179"/>
      <c r="C135" s="179"/>
      <c r="D135" s="163"/>
      <c r="E135" s="172"/>
      <c r="F135" s="165"/>
      <c r="G135" s="151"/>
      <c r="H135" s="163"/>
      <c r="I135" s="163"/>
      <c r="J135" s="15"/>
      <c r="K135" s="7"/>
      <c r="L135" s="165">
        <f t="shared" si="20"/>
      </c>
    </row>
    <row r="136" spans="1:12" s="66" customFormat="1" ht="13.5">
      <c r="A136" s="172"/>
      <c r="B136" s="179"/>
      <c r="C136" s="179"/>
      <c r="D136" s="163"/>
      <c r="E136" s="172"/>
      <c r="F136" s="165"/>
      <c r="G136" s="151"/>
      <c r="H136" s="163"/>
      <c r="I136" s="163"/>
      <c r="J136" s="15"/>
      <c r="K136" s="7"/>
      <c r="L136" s="165">
        <f t="shared" si="20"/>
      </c>
    </row>
    <row r="137" spans="1:12" s="66" customFormat="1" ht="13.5">
      <c r="A137" s="172"/>
      <c r="B137" s="179"/>
      <c r="C137" s="179"/>
      <c r="D137" s="163"/>
      <c r="E137" s="172"/>
      <c r="F137" s="165"/>
      <c r="G137" s="151"/>
      <c r="H137" s="163"/>
      <c r="I137" s="163"/>
      <c r="J137" s="15"/>
      <c r="K137" s="7"/>
      <c r="L137" s="165">
        <f t="shared" si="20"/>
      </c>
    </row>
    <row r="138" spans="1:12" s="5" customFormat="1" ht="13.5">
      <c r="A138" s="172"/>
      <c r="B138" s="537" t="s">
        <v>1295</v>
      </c>
      <c r="C138" s="537"/>
      <c r="D138" s="548" t="s">
        <v>1712</v>
      </c>
      <c r="E138" s="548"/>
      <c r="F138" s="548"/>
      <c r="G138" s="548"/>
      <c r="H138" s="172"/>
      <c r="I138" s="175"/>
      <c r="J138" s="175"/>
      <c r="K138" s="165">
        <f>IF(F138="","",IF(COUNTIF($F$1:$F$68,F138)&gt;1,"2重登録","OK"))</f>
      </c>
      <c r="L138" s="172"/>
    </row>
    <row r="139" spans="1:12" s="5" customFormat="1" ht="13.5">
      <c r="A139" s="172"/>
      <c r="B139" s="537"/>
      <c r="C139" s="537"/>
      <c r="D139" s="548"/>
      <c r="E139" s="548"/>
      <c r="F139" s="548"/>
      <c r="G139" s="548"/>
      <c r="H139" s="172"/>
      <c r="I139" s="175"/>
      <c r="J139" s="175"/>
      <c r="K139" s="165">
        <f>IF(F139="","",IF(COUNTIF($F$1:$F$68,F139)&gt;1,"2重登録","OK"))</f>
      </c>
      <c r="L139" s="172"/>
    </row>
    <row r="140" spans="1:17" s="5" customFormat="1" ht="13.5">
      <c r="A140" s="172"/>
      <c r="B140" s="163"/>
      <c r="C140" s="67"/>
      <c r="D140" s="172"/>
      <c r="E140" s="165">
        <f>A140</f>
        <v>0</v>
      </c>
      <c r="F140" s="172" t="s">
        <v>351</v>
      </c>
      <c r="G140" s="536" t="s">
        <v>352</v>
      </c>
      <c r="H140" s="536"/>
      <c r="I140" s="536"/>
      <c r="J140" s="165"/>
      <c r="K140" s="165"/>
      <c r="P140" s="170"/>
      <c r="Q140" s="170"/>
    </row>
    <row r="141" spans="2:11" s="5" customFormat="1" ht="13.5">
      <c r="B141" s="98"/>
      <c r="C141" s="172"/>
      <c r="D141" s="172"/>
      <c r="E141" s="165"/>
      <c r="F141" s="8">
        <f>COUNTIF(M143:$M$172,"東近江市")</f>
        <v>4</v>
      </c>
      <c r="G141" s="539">
        <f>($F$141/RIGHT($A$172,2))</f>
        <v>0.13333333333333333</v>
      </c>
      <c r="H141" s="539"/>
      <c r="I141" s="539"/>
      <c r="J141" s="165"/>
      <c r="K141" s="165"/>
    </row>
    <row r="142" spans="2:12" s="5" customFormat="1" ht="13.5">
      <c r="B142" s="98"/>
      <c r="C142" s="98"/>
      <c r="D142" s="170" t="s">
        <v>1228</v>
      </c>
      <c r="E142" s="170"/>
      <c r="F142" s="170"/>
      <c r="G142" s="8"/>
      <c r="H142" s="9" t="s">
        <v>1229</v>
      </c>
      <c r="I142" s="97"/>
      <c r="J142" s="97"/>
      <c r="K142" s="165"/>
      <c r="L142" s="165">
        <f>IF(G142="","",IF(COUNTIF($F$1:$F$68,G142)&gt;1,"2重登録","OK"))</f>
      </c>
    </row>
    <row r="143" spans="1:13" s="5" customFormat="1" ht="13.5">
      <c r="A143" s="172" t="s">
        <v>1713</v>
      </c>
      <c r="B143" s="75" t="s">
        <v>750</v>
      </c>
      <c r="C143" s="75" t="s">
        <v>454</v>
      </c>
      <c r="D143" s="17" t="s">
        <v>1714</v>
      </c>
      <c r="E143" s="17"/>
      <c r="F143" s="172" t="s">
        <v>1715</v>
      </c>
      <c r="G143" s="172" t="str">
        <f aca="true" t="shared" si="21" ref="G143:G158">B143&amp;C143</f>
        <v>水本佑人</v>
      </c>
      <c r="H143" s="17" t="s">
        <v>1716</v>
      </c>
      <c r="I143" s="172" t="s">
        <v>632</v>
      </c>
      <c r="J143" s="175">
        <v>1998</v>
      </c>
      <c r="K143" s="7">
        <f>IF(J143="","",(2017-J143))</f>
        <v>19</v>
      </c>
      <c r="L143" s="165" t="str">
        <f aca="true" t="shared" si="22" ref="L143:L172">IF(G143="","",IF(COUNTIF($G$1:$G$598,G143)&gt;1,"2重登録","OK"))</f>
        <v>OK</v>
      </c>
      <c r="M143" s="16" t="s">
        <v>586</v>
      </c>
    </row>
    <row r="144" spans="1:13" s="5" customFormat="1" ht="13.5">
      <c r="A144" s="172" t="s">
        <v>455</v>
      </c>
      <c r="B144" s="75" t="s">
        <v>739</v>
      </c>
      <c r="C144" s="75" t="s">
        <v>740</v>
      </c>
      <c r="D144" s="17" t="s">
        <v>1717</v>
      </c>
      <c r="E144" s="17"/>
      <c r="F144" s="17" t="str">
        <f aca="true" t="shared" si="23" ref="F144:F172">A144</f>
        <v>F02</v>
      </c>
      <c r="G144" s="172" t="str">
        <f t="shared" si="21"/>
        <v>大島巧也</v>
      </c>
      <c r="H144" s="17" t="s">
        <v>1223</v>
      </c>
      <c r="I144" s="172" t="s">
        <v>632</v>
      </c>
      <c r="J144" s="175">
        <v>1989</v>
      </c>
      <c r="K144" s="7">
        <f aca="true" t="shared" si="24" ref="K144:K172">IF(J144="","",(2017-J144))</f>
        <v>28</v>
      </c>
      <c r="L144" s="165" t="str">
        <f t="shared" si="22"/>
        <v>OK</v>
      </c>
      <c r="M144" s="172" t="s">
        <v>799</v>
      </c>
    </row>
    <row r="145" spans="1:13" s="5" customFormat="1" ht="13.5">
      <c r="A145" s="172" t="s">
        <v>456</v>
      </c>
      <c r="B145" s="75" t="s">
        <v>1296</v>
      </c>
      <c r="C145" s="76" t="s">
        <v>1297</v>
      </c>
      <c r="D145" s="17" t="s">
        <v>1716</v>
      </c>
      <c r="E145" s="17"/>
      <c r="F145" s="17" t="str">
        <f t="shared" si="23"/>
        <v>F03</v>
      </c>
      <c r="G145" s="172" t="str">
        <f t="shared" si="21"/>
        <v>津田原樹</v>
      </c>
      <c r="H145" s="17" t="s">
        <v>1716</v>
      </c>
      <c r="I145" s="172" t="s">
        <v>632</v>
      </c>
      <c r="J145" s="175">
        <v>1954</v>
      </c>
      <c r="K145" s="7">
        <f t="shared" si="24"/>
        <v>63</v>
      </c>
      <c r="L145" s="165" t="str">
        <f t="shared" si="22"/>
        <v>OK</v>
      </c>
      <c r="M145" s="172" t="s">
        <v>843</v>
      </c>
    </row>
    <row r="146" spans="1:13" s="5" customFormat="1" ht="13.5">
      <c r="A146" s="172" t="s">
        <v>457</v>
      </c>
      <c r="B146" s="75" t="s">
        <v>741</v>
      </c>
      <c r="C146" s="75" t="s">
        <v>742</v>
      </c>
      <c r="D146" s="17" t="s">
        <v>1714</v>
      </c>
      <c r="E146" s="17"/>
      <c r="F146" s="17" t="str">
        <f t="shared" si="23"/>
        <v>F04</v>
      </c>
      <c r="G146" s="172" t="str">
        <f t="shared" si="21"/>
        <v>土肥将博</v>
      </c>
      <c r="H146" s="17" t="s">
        <v>1714</v>
      </c>
      <c r="I146" s="172" t="s">
        <v>632</v>
      </c>
      <c r="J146" s="175">
        <v>1964</v>
      </c>
      <c r="K146" s="7">
        <f t="shared" si="24"/>
        <v>53</v>
      </c>
      <c r="L146" s="165" t="str">
        <f t="shared" si="22"/>
        <v>OK</v>
      </c>
      <c r="M146" s="161" t="s">
        <v>843</v>
      </c>
    </row>
    <row r="147" spans="1:13" s="5" customFormat="1" ht="13.5">
      <c r="A147" s="172" t="s">
        <v>458</v>
      </c>
      <c r="B147" s="75" t="s">
        <v>857</v>
      </c>
      <c r="C147" s="75" t="s">
        <v>459</v>
      </c>
      <c r="D147" s="17" t="s">
        <v>1716</v>
      </c>
      <c r="E147" s="17"/>
      <c r="F147" s="17" t="str">
        <f t="shared" si="23"/>
        <v>F05</v>
      </c>
      <c r="G147" s="172" t="str">
        <f t="shared" si="21"/>
        <v>奥内栄治</v>
      </c>
      <c r="H147" s="17" t="s">
        <v>1716</v>
      </c>
      <c r="I147" s="172" t="s">
        <v>632</v>
      </c>
      <c r="J147" s="175">
        <v>1969</v>
      </c>
      <c r="K147" s="7">
        <f t="shared" si="24"/>
        <v>48</v>
      </c>
      <c r="L147" s="165" t="str">
        <f t="shared" si="22"/>
        <v>OK</v>
      </c>
      <c r="M147" s="161" t="s">
        <v>843</v>
      </c>
    </row>
    <row r="148" spans="1:13" s="5" customFormat="1" ht="13.5">
      <c r="A148" s="172" t="s">
        <v>460</v>
      </c>
      <c r="B148" s="75" t="s">
        <v>461</v>
      </c>
      <c r="C148" s="75" t="s">
        <v>1256</v>
      </c>
      <c r="D148" s="17" t="s">
        <v>1714</v>
      </c>
      <c r="E148" s="17"/>
      <c r="F148" s="17" t="str">
        <f t="shared" si="23"/>
        <v>F06</v>
      </c>
      <c r="G148" s="172" t="str">
        <f t="shared" si="21"/>
        <v>油利 享</v>
      </c>
      <c r="H148" s="17" t="s">
        <v>1714</v>
      </c>
      <c r="I148" s="172" t="s">
        <v>1718</v>
      </c>
      <c r="J148" s="175">
        <v>1955</v>
      </c>
      <c r="K148" s="7">
        <f t="shared" si="24"/>
        <v>62</v>
      </c>
      <c r="L148" s="165" t="str">
        <f t="shared" si="22"/>
        <v>OK</v>
      </c>
      <c r="M148" s="18" t="s">
        <v>591</v>
      </c>
    </row>
    <row r="149" spans="1:13" s="5" customFormat="1" ht="13.5">
      <c r="A149" s="172" t="s">
        <v>462</v>
      </c>
      <c r="B149" s="75" t="s">
        <v>743</v>
      </c>
      <c r="C149" s="75" t="s">
        <v>744</v>
      </c>
      <c r="D149" s="17" t="s">
        <v>1717</v>
      </c>
      <c r="E149" s="17"/>
      <c r="F149" s="17" t="str">
        <f t="shared" si="23"/>
        <v>F07</v>
      </c>
      <c r="G149" s="172" t="str">
        <f t="shared" si="21"/>
        <v>鈴木英夫</v>
      </c>
      <c r="H149" s="17" t="s">
        <v>1717</v>
      </c>
      <c r="I149" s="172" t="s">
        <v>632</v>
      </c>
      <c r="J149" s="175">
        <v>1955</v>
      </c>
      <c r="K149" s="7">
        <f t="shared" si="24"/>
        <v>62</v>
      </c>
      <c r="L149" s="165" t="str">
        <f t="shared" si="22"/>
        <v>OK</v>
      </c>
      <c r="M149" s="18" t="s">
        <v>591</v>
      </c>
    </row>
    <row r="150" spans="1:13" s="5" customFormat="1" ht="13.5">
      <c r="A150" s="172" t="s">
        <v>463</v>
      </c>
      <c r="B150" s="75" t="s">
        <v>745</v>
      </c>
      <c r="C150" s="75" t="s">
        <v>1719</v>
      </c>
      <c r="D150" s="17" t="s">
        <v>1223</v>
      </c>
      <c r="E150" s="17"/>
      <c r="F150" s="17" t="str">
        <f t="shared" si="23"/>
        <v>F08</v>
      </c>
      <c r="G150" s="172" t="str">
        <f t="shared" si="21"/>
        <v>長谷出 浩</v>
      </c>
      <c r="H150" s="17" t="s">
        <v>1223</v>
      </c>
      <c r="I150" s="172" t="s">
        <v>632</v>
      </c>
      <c r="J150" s="175">
        <v>1960</v>
      </c>
      <c r="K150" s="7">
        <f t="shared" si="24"/>
        <v>57</v>
      </c>
      <c r="L150" s="165" t="str">
        <f t="shared" si="22"/>
        <v>OK</v>
      </c>
      <c r="M150" s="18" t="s">
        <v>591</v>
      </c>
    </row>
    <row r="151" spans="1:13" s="5" customFormat="1" ht="13.5">
      <c r="A151" s="172" t="s">
        <v>464</v>
      </c>
      <c r="B151" s="75" t="s">
        <v>746</v>
      </c>
      <c r="C151" s="75" t="s">
        <v>1720</v>
      </c>
      <c r="D151" s="17" t="s">
        <v>1716</v>
      </c>
      <c r="E151" s="17"/>
      <c r="F151" s="17" t="str">
        <f t="shared" si="23"/>
        <v>F09</v>
      </c>
      <c r="G151" s="172" t="str">
        <f t="shared" si="21"/>
        <v>山崎  豊</v>
      </c>
      <c r="H151" s="17" t="s">
        <v>1716</v>
      </c>
      <c r="I151" s="172" t="s">
        <v>632</v>
      </c>
      <c r="J151" s="175">
        <v>1975</v>
      </c>
      <c r="K151" s="7">
        <f t="shared" si="24"/>
        <v>42</v>
      </c>
      <c r="L151" s="165" t="str">
        <f t="shared" si="22"/>
        <v>OK</v>
      </c>
      <c r="M151" s="18" t="s">
        <v>591</v>
      </c>
    </row>
    <row r="152" spans="1:13" s="5" customFormat="1" ht="13.5">
      <c r="A152" s="172" t="s">
        <v>1721</v>
      </c>
      <c r="B152" s="76" t="s">
        <v>748</v>
      </c>
      <c r="C152" s="76" t="s">
        <v>749</v>
      </c>
      <c r="D152" s="17" t="s">
        <v>1714</v>
      </c>
      <c r="E152" s="17"/>
      <c r="F152" s="17" t="str">
        <f t="shared" si="23"/>
        <v>F10</v>
      </c>
      <c r="G152" s="172" t="str">
        <f t="shared" si="21"/>
        <v>三代康成</v>
      </c>
      <c r="H152" s="17" t="s">
        <v>1714</v>
      </c>
      <c r="I152" s="172" t="s">
        <v>632</v>
      </c>
      <c r="J152" s="175">
        <v>1968</v>
      </c>
      <c r="K152" s="7">
        <f t="shared" si="24"/>
        <v>49</v>
      </c>
      <c r="L152" s="165" t="str">
        <f t="shared" si="22"/>
        <v>OK</v>
      </c>
      <c r="M152" s="161" t="s">
        <v>843</v>
      </c>
    </row>
    <row r="153" spans="1:13" s="5" customFormat="1" ht="13.5">
      <c r="A153" s="172" t="s">
        <v>1722</v>
      </c>
      <c r="B153" s="76" t="s">
        <v>750</v>
      </c>
      <c r="C153" s="76" t="s">
        <v>751</v>
      </c>
      <c r="D153" s="17" t="s">
        <v>1714</v>
      </c>
      <c r="E153" s="17"/>
      <c r="F153" s="17" t="str">
        <f t="shared" si="23"/>
        <v>F11</v>
      </c>
      <c r="G153" s="172" t="str">
        <f t="shared" si="21"/>
        <v>水本淳史</v>
      </c>
      <c r="H153" s="17" t="s">
        <v>1714</v>
      </c>
      <c r="I153" s="172" t="s">
        <v>632</v>
      </c>
      <c r="J153" s="175">
        <v>1970</v>
      </c>
      <c r="K153" s="7">
        <f t="shared" si="24"/>
        <v>47</v>
      </c>
      <c r="L153" s="165" t="str">
        <f t="shared" si="22"/>
        <v>OK</v>
      </c>
      <c r="M153" s="52" t="s">
        <v>586</v>
      </c>
    </row>
    <row r="154" spans="1:20" s="5" customFormat="1" ht="13.5">
      <c r="A154" s="172" t="s">
        <v>465</v>
      </c>
      <c r="B154" s="163" t="s">
        <v>803</v>
      </c>
      <c r="C154" s="163" t="s">
        <v>1257</v>
      </c>
      <c r="D154" s="172" t="s">
        <v>1716</v>
      </c>
      <c r="E154" s="172"/>
      <c r="F154" s="165" t="str">
        <f t="shared" si="23"/>
        <v>F12</v>
      </c>
      <c r="G154" s="172" t="str">
        <f t="shared" si="21"/>
        <v>山本将義</v>
      </c>
      <c r="H154" s="17" t="s">
        <v>1716</v>
      </c>
      <c r="I154" s="173" t="s">
        <v>1723</v>
      </c>
      <c r="J154" s="15">
        <v>1986</v>
      </c>
      <c r="K154" s="7">
        <f t="shared" si="24"/>
        <v>31</v>
      </c>
      <c r="L154" s="165" t="str">
        <f t="shared" si="22"/>
        <v>OK</v>
      </c>
      <c r="M154" s="161" t="s">
        <v>586</v>
      </c>
      <c r="T154" s="170"/>
    </row>
    <row r="155" spans="1:19" s="5" customFormat="1" ht="13.5">
      <c r="A155" s="172" t="s">
        <v>1724</v>
      </c>
      <c r="B155" s="163" t="s">
        <v>1298</v>
      </c>
      <c r="C155" s="163" t="s">
        <v>1299</v>
      </c>
      <c r="D155" s="17" t="s">
        <v>1717</v>
      </c>
      <c r="E155" s="172"/>
      <c r="F155" s="165" t="str">
        <f t="shared" si="23"/>
        <v>F13</v>
      </c>
      <c r="G155" s="172" t="str">
        <f t="shared" si="21"/>
        <v>大丸和輝</v>
      </c>
      <c r="H155" s="17" t="s">
        <v>1717</v>
      </c>
      <c r="I155" s="173" t="s">
        <v>1725</v>
      </c>
      <c r="J155" s="15">
        <v>1991</v>
      </c>
      <c r="K155" s="7">
        <f t="shared" si="24"/>
        <v>26</v>
      </c>
      <c r="L155" s="165" t="str">
        <f t="shared" si="22"/>
        <v>OK</v>
      </c>
      <c r="M155" s="172" t="s">
        <v>843</v>
      </c>
      <c r="S155" s="170"/>
    </row>
    <row r="156" spans="1:13" s="5" customFormat="1" ht="13.5">
      <c r="A156" s="172" t="s">
        <v>468</v>
      </c>
      <c r="B156" s="75" t="s">
        <v>579</v>
      </c>
      <c r="C156" s="75" t="s">
        <v>747</v>
      </c>
      <c r="D156" s="17" t="s">
        <v>1714</v>
      </c>
      <c r="E156" s="17"/>
      <c r="F156" s="17" t="str">
        <f t="shared" si="23"/>
        <v>F14</v>
      </c>
      <c r="G156" s="172" t="str">
        <f t="shared" si="21"/>
        <v>清水善弘</v>
      </c>
      <c r="H156" s="17" t="s">
        <v>1714</v>
      </c>
      <c r="I156" s="172" t="s">
        <v>632</v>
      </c>
      <c r="J156" s="175">
        <v>1952</v>
      </c>
      <c r="K156" s="7">
        <f t="shared" si="24"/>
        <v>65</v>
      </c>
      <c r="L156" s="165" t="str">
        <f t="shared" si="22"/>
        <v>OK</v>
      </c>
      <c r="M156" s="161" t="s">
        <v>843</v>
      </c>
    </row>
    <row r="157" spans="1:13" s="5" customFormat="1" ht="13.5">
      <c r="A157" s="172" t="s">
        <v>1726</v>
      </c>
      <c r="B157" s="75" t="s">
        <v>1222</v>
      </c>
      <c r="C157" s="75" t="s">
        <v>1280</v>
      </c>
      <c r="D157" s="17" t="s">
        <v>1727</v>
      </c>
      <c r="E157" s="17"/>
      <c r="F157" s="17" t="str">
        <f t="shared" si="23"/>
        <v>F15</v>
      </c>
      <c r="G157" s="172" t="str">
        <f t="shared" si="21"/>
        <v>平塚 聡</v>
      </c>
      <c r="H157" s="17" t="s">
        <v>1727</v>
      </c>
      <c r="I157" s="172" t="s">
        <v>632</v>
      </c>
      <c r="J157" s="175">
        <v>1960</v>
      </c>
      <c r="K157" s="7">
        <f t="shared" si="24"/>
        <v>57</v>
      </c>
      <c r="L157" s="165" t="str">
        <f t="shared" si="22"/>
        <v>2重登録</v>
      </c>
      <c r="M157" s="161" t="s">
        <v>586</v>
      </c>
    </row>
    <row r="158" spans="1:20" s="5" customFormat="1" ht="13.5">
      <c r="A158" s="172" t="s">
        <v>469</v>
      </c>
      <c r="B158" s="172" t="s">
        <v>1300</v>
      </c>
      <c r="C158" s="172" t="s">
        <v>1301</v>
      </c>
      <c r="D158" s="172" t="s">
        <v>1714</v>
      </c>
      <c r="E158" s="172"/>
      <c r="F158" s="172" t="str">
        <f t="shared" si="23"/>
        <v>F16</v>
      </c>
      <c r="G158" s="172" t="str">
        <f t="shared" si="21"/>
        <v>脇野佳邦</v>
      </c>
      <c r="H158" s="17" t="s">
        <v>1714</v>
      </c>
      <c r="I158" s="172" t="s">
        <v>632</v>
      </c>
      <c r="J158" s="175">
        <v>1973</v>
      </c>
      <c r="K158" s="7">
        <f t="shared" si="24"/>
        <v>44</v>
      </c>
      <c r="L158" s="165" t="str">
        <f t="shared" si="22"/>
        <v>OK</v>
      </c>
      <c r="M158" s="172" t="s">
        <v>843</v>
      </c>
      <c r="T158" s="170"/>
    </row>
    <row r="159" spans="1:13" s="5" customFormat="1" ht="13.5">
      <c r="A159" s="172" t="s">
        <v>1728</v>
      </c>
      <c r="B159" s="172" t="s">
        <v>752</v>
      </c>
      <c r="C159" s="172" t="s">
        <v>753</v>
      </c>
      <c r="D159" s="172" t="s">
        <v>1727</v>
      </c>
      <c r="E159" s="172"/>
      <c r="F159" s="153" t="str">
        <f t="shared" si="23"/>
        <v>F17</v>
      </c>
      <c r="G159" s="172" t="s">
        <v>1302</v>
      </c>
      <c r="H159" s="17" t="s">
        <v>1729</v>
      </c>
      <c r="I159" s="122" t="s">
        <v>1730</v>
      </c>
      <c r="J159" s="15">
        <v>1971</v>
      </c>
      <c r="K159" s="7">
        <f t="shared" si="24"/>
        <v>46</v>
      </c>
      <c r="L159" s="165" t="str">
        <f t="shared" si="22"/>
        <v>OK</v>
      </c>
      <c r="M159" s="172" t="s">
        <v>1024</v>
      </c>
    </row>
    <row r="160" spans="1:13" s="5" customFormat="1" ht="13.5">
      <c r="A160" s="172" t="s">
        <v>1731</v>
      </c>
      <c r="B160" s="172" t="s">
        <v>1303</v>
      </c>
      <c r="C160" s="172" t="s">
        <v>1732</v>
      </c>
      <c r="D160" s="172" t="s">
        <v>1714</v>
      </c>
      <c r="E160" s="172"/>
      <c r="F160" s="153" t="str">
        <f t="shared" si="23"/>
        <v>F18</v>
      </c>
      <c r="G160" s="172" t="s">
        <v>1304</v>
      </c>
      <c r="H160" s="17" t="s">
        <v>1223</v>
      </c>
      <c r="I160" s="122" t="s">
        <v>332</v>
      </c>
      <c r="J160" s="15">
        <v>1970</v>
      </c>
      <c r="K160" s="7">
        <f t="shared" si="24"/>
        <v>47</v>
      </c>
      <c r="L160" s="165" t="str">
        <f t="shared" si="22"/>
        <v>OK</v>
      </c>
      <c r="M160" s="172" t="s">
        <v>598</v>
      </c>
    </row>
    <row r="161" spans="1:13" s="5" customFormat="1" ht="13.5">
      <c r="A161" s="172" t="s">
        <v>1733</v>
      </c>
      <c r="B161" s="75" t="s">
        <v>1222</v>
      </c>
      <c r="C161" s="76" t="s">
        <v>1734</v>
      </c>
      <c r="D161" s="17" t="s">
        <v>1716</v>
      </c>
      <c r="E161" s="172" t="s">
        <v>1735</v>
      </c>
      <c r="F161" s="17" t="str">
        <f>A161</f>
        <v>F19</v>
      </c>
      <c r="G161" s="172" t="str">
        <f aca="true" t="shared" si="25" ref="G161:G169">B161&amp;C161</f>
        <v>平塚好真</v>
      </c>
      <c r="H161" s="17" t="s">
        <v>1736</v>
      </c>
      <c r="I161" s="172" t="s">
        <v>632</v>
      </c>
      <c r="J161" s="175">
        <v>2004</v>
      </c>
      <c r="K161" s="7">
        <f t="shared" si="24"/>
        <v>13</v>
      </c>
      <c r="L161" s="165" t="str">
        <f t="shared" si="22"/>
        <v>2重登録</v>
      </c>
      <c r="M161" s="172" t="s">
        <v>586</v>
      </c>
    </row>
    <row r="162" spans="1:13" s="5" customFormat="1" ht="13.5">
      <c r="A162" s="151" t="s">
        <v>1737</v>
      </c>
      <c r="B162" s="151" t="s">
        <v>762</v>
      </c>
      <c r="C162" s="151" t="s">
        <v>763</v>
      </c>
      <c r="D162" s="17" t="s">
        <v>1738</v>
      </c>
      <c r="E162" s="172"/>
      <c r="F162" s="165" t="str">
        <f t="shared" si="23"/>
        <v>F20</v>
      </c>
      <c r="G162" s="163" t="str">
        <f t="shared" si="25"/>
        <v>松井美和子</v>
      </c>
      <c r="H162" s="17" t="s">
        <v>1738</v>
      </c>
      <c r="I162" s="179" t="s">
        <v>1036</v>
      </c>
      <c r="J162" s="15">
        <v>1969</v>
      </c>
      <c r="K162" s="7">
        <f t="shared" si="24"/>
        <v>48</v>
      </c>
      <c r="L162" s="165" t="str">
        <f t="shared" si="22"/>
        <v>OK</v>
      </c>
      <c r="M162" s="172" t="s">
        <v>601</v>
      </c>
    </row>
    <row r="163" spans="1:13" s="5" customFormat="1" ht="13.5">
      <c r="A163" s="151" t="s">
        <v>1739</v>
      </c>
      <c r="B163" s="151" t="s">
        <v>748</v>
      </c>
      <c r="C163" s="151" t="s">
        <v>764</v>
      </c>
      <c r="D163" s="17" t="s">
        <v>1738</v>
      </c>
      <c r="E163" s="172"/>
      <c r="F163" s="172" t="str">
        <f t="shared" si="23"/>
        <v>F21</v>
      </c>
      <c r="G163" s="163" t="str">
        <f t="shared" si="25"/>
        <v>三代梨絵</v>
      </c>
      <c r="H163" s="17" t="s">
        <v>1738</v>
      </c>
      <c r="I163" s="179" t="s">
        <v>1036</v>
      </c>
      <c r="J163" s="175">
        <v>1976</v>
      </c>
      <c r="K163" s="7">
        <f t="shared" si="24"/>
        <v>41</v>
      </c>
      <c r="L163" s="165" t="str">
        <f t="shared" si="22"/>
        <v>OK</v>
      </c>
      <c r="M163" s="172" t="s">
        <v>843</v>
      </c>
    </row>
    <row r="164" spans="1:13" s="5" customFormat="1" ht="13.5">
      <c r="A164" s="151" t="s">
        <v>1740</v>
      </c>
      <c r="B164" s="151" t="s">
        <v>741</v>
      </c>
      <c r="C164" s="151" t="s">
        <v>766</v>
      </c>
      <c r="D164" s="17" t="s">
        <v>1741</v>
      </c>
      <c r="E164" s="172"/>
      <c r="F164" s="165" t="str">
        <f t="shared" si="23"/>
        <v>F22</v>
      </c>
      <c r="G164" s="163" t="str">
        <f t="shared" si="25"/>
        <v>土肥祐子</v>
      </c>
      <c r="H164" s="17" t="s">
        <v>1741</v>
      </c>
      <c r="I164" s="179" t="s">
        <v>1036</v>
      </c>
      <c r="J164" s="15">
        <v>1971</v>
      </c>
      <c r="K164" s="7">
        <f t="shared" si="24"/>
        <v>46</v>
      </c>
      <c r="L164" s="165" t="str">
        <f t="shared" si="22"/>
        <v>OK</v>
      </c>
      <c r="M164" s="172" t="s">
        <v>843</v>
      </c>
    </row>
    <row r="165" spans="1:13" s="5" customFormat="1" ht="13.5">
      <c r="A165" s="151" t="s">
        <v>1742</v>
      </c>
      <c r="B165" s="18" t="s">
        <v>599</v>
      </c>
      <c r="C165" s="18" t="s">
        <v>1370</v>
      </c>
      <c r="D165" s="17" t="s">
        <v>1738</v>
      </c>
      <c r="E165" s="172"/>
      <c r="F165" s="165" t="str">
        <f t="shared" si="23"/>
        <v>F23</v>
      </c>
      <c r="G165" s="163" t="str">
        <f t="shared" si="25"/>
        <v>西村千秋</v>
      </c>
      <c r="H165" s="17" t="s">
        <v>1738</v>
      </c>
      <c r="I165" s="179" t="s">
        <v>1036</v>
      </c>
      <c r="J165" s="15">
        <v>1960</v>
      </c>
      <c r="K165" s="7">
        <f t="shared" si="24"/>
        <v>57</v>
      </c>
      <c r="L165" s="165" t="str">
        <f t="shared" si="22"/>
        <v>OK</v>
      </c>
      <c r="M165" s="172" t="s">
        <v>774</v>
      </c>
    </row>
    <row r="166" spans="1:13" s="5" customFormat="1" ht="13.5">
      <c r="A166" s="151" t="s">
        <v>1743</v>
      </c>
      <c r="B166" s="151" t="s">
        <v>1296</v>
      </c>
      <c r="C166" s="151" t="s">
        <v>1305</v>
      </c>
      <c r="D166" s="17" t="s">
        <v>1738</v>
      </c>
      <c r="E166" s="172"/>
      <c r="F166" s="165" t="str">
        <f t="shared" si="23"/>
        <v>F24</v>
      </c>
      <c r="G166" s="163" t="str">
        <f t="shared" si="25"/>
        <v>津田伸子</v>
      </c>
      <c r="H166" s="17" t="s">
        <v>1738</v>
      </c>
      <c r="I166" s="179" t="s">
        <v>1036</v>
      </c>
      <c r="J166" s="15">
        <v>1956</v>
      </c>
      <c r="K166" s="7">
        <f t="shared" si="24"/>
        <v>61</v>
      </c>
      <c r="L166" s="165" t="str">
        <f t="shared" si="22"/>
        <v>OK</v>
      </c>
      <c r="M166" s="172" t="s">
        <v>843</v>
      </c>
    </row>
    <row r="167" spans="1:13" s="5" customFormat="1" ht="13.5">
      <c r="A167" s="151" t="s">
        <v>470</v>
      </c>
      <c r="B167" s="151" t="s">
        <v>755</v>
      </c>
      <c r="C167" s="151" t="s">
        <v>1744</v>
      </c>
      <c r="D167" s="17" t="s">
        <v>1738</v>
      </c>
      <c r="E167" s="172"/>
      <c r="F167" s="172" t="str">
        <f t="shared" si="23"/>
        <v>F25</v>
      </c>
      <c r="G167" s="163" t="str">
        <f t="shared" si="25"/>
        <v>岩崎ひとみ</v>
      </c>
      <c r="H167" s="17" t="s">
        <v>1738</v>
      </c>
      <c r="I167" s="179" t="s">
        <v>1036</v>
      </c>
      <c r="J167" s="175">
        <v>1976</v>
      </c>
      <c r="K167" s="7">
        <f t="shared" si="24"/>
        <v>41</v>
      </c>
      <c r="L167" s="165" t="str">
        <f t="shared" si="22"/>
        <v>OK</v>
      </c>
      <c r="M167" s="172" t="s">
        <v>586</v>
      </c>
    </row>
    <row r="168" spans="1:13" s="5" customFormat="1" ht="13.5">
      <c r="A168" s="151" t="s">
        <v>471</v>
      </c>
      <c r="B168" s="151" t="s">
        <v>857</v>
      </c>
      <c r="C168" s="151" t="s">
        <v>472</v>
      </c>
      <c r="D168" s="17" t="s">
        <v>1738</v>
      </c>
      <c r="E168" s="172" t="s">
        <v>1745</v>
      </c>
      <c r="F168" s="165" t="str">
        <f t="shared" si="23"/>
        <v>F26</v>
      </c>
      <c r="G168" s="163" t="str">
        <f t="shared" si="25"/>
        <v>奥内菜々</v>
      </c>
      <c r="H168" s="17" t="s">
        <v>1738</v>
      </c>
      <c r="I168" s="179" t="s">
        <v>1036</v>
      </c>
      <c r="J168" s="15">
        <v>1999</v>
      </c>
      <c r="K168" s="7">
        <f t="shared" si="24"/>
        <v>18</v>
      </c>
      <c r="L168" s="165" t="str">
        <f t="shared" si="22"/>
        <v>OK</v>
      </c>
      <c r="M168" s="172" t="s">
        <v>843</v>
      </c>
    </row>
    <row r="169" spans="1:13" s="5" customFormat="1" ht="13.5">
      <c r="A169" s="151" t="s">
        <v>473</v>
      </c>
      <c r="B169" s="18" t="s">
        <v>1746</v>
      </c>
      <c r="C169" s="18" t="s">
        <v>1747</v>
      </c>
      <c r="D169" s="17" t="s">
        <v>1738</v>
      </c>
      <c r="E169" s="172"/>
      <c r="F169" s="165" t="str">
        <f t="shared" si="23"/>
        <v>F27</v>
      </c>
      <c r="G169" s="163" t="str">
        <f t="shared" si="25"/>
        <v>志村 桃</v>
      </c>
      <c r="H169" s="17" t="s">
        <v>1738</v>
      </c>
      <c r="I169" s="179" t="s">
        <v>1036</v>
      </c>
      <c r="J169" s="15">
        <v>1994</v>
      </c>
      <c r="K169" s="7">
        <f t="shared" si="24"/>
        <v>23</v>
      </c>
      <c r="L169" s="165" t="str">
        <f t="shared" si="22"/>
        <v>OK</v>
      </c>
      <c r="M169" s="172" t="s">
        <v>843</v>
      </c>
    </row>
    <row r="170" spans="1:13" s="5" customFormat="1" ht="13.5">
      <c r="A170" s="151" t="s">
        <v>474</v>
      </c>
      <c r="B170" s="151" t="s">
        <v>1218</v>
      </c>
      <c r="C170" s="151" t="s">
        <v>1258</v>
      </c>
      <c r="D170" s="172" t="s">
        <v>1738</v>
      </c>
      <c r="E170" s="172"/>
      <c r="F170" s="165" t="str">
        <f t="shared" si="23"/>
        <v>F28</v>
      </c>
      <c r="G170" s="163" t="s">
        <v>1259</v>
      </c>
      <c r="H170" s="17" t="s">
        <v>1738</v>
      </c>
      <c r="I170" s="179" t="s">
        <v>1036</v>
      </c>
      <c r="J170" s="15">
        <v>1994</v>
      </c>
      <c r="K170" s="7">
        <f t="shared" si="24"/>
        <v>23</v>
      </c>
      <c r="L170" s="165" t="str">
        <f t="shared" si="22"/>
        <v>OK</v>
      </c>
      <c r="M170" s="172" t="s">
        <v>586</v>
      </c>
    </row>
    <row r="171" spans="1:13" s="5" customFormat="1" ht="13.5">
      <c r="A171" s="151" t="s">
        <v>1748</v>
      </c>
      <c r="B171" s="151" t="s">
        <v>760</v>
      </c>
      <c r="C171" s="151" t="s">
        <v>761</v>
      </c>
      <c r="D171" s="17" t="s">
        <v>1716</v>
      </c>
      <c r="E171" s="172"/>
      <c r="F171" s="165" t="str">
        <f t="shared" si="23"/>
        <v>F29</v>
      </c>
      <c r="G171" s="163" t="str">
        <f>B171&amp;C171</f>
        <v>廣部節恵</v>
      </c>
      <c r="H171" s="17" t="s">
        <v>1716</v>
      </c>
      <c r="I171" s="179" t="s">
        <v>1036</v>
      </c>
      <c r="J171" s="15">
        <v>1961</v>
      </c>
      <c r="K171" s="7">
        <f t="shared" si="24"/>
        <v>56</v>
      </c>
      <c r="L171" s="165" t="str">
        <f t="shared" si="22"/>
        <v>OK</v>
      </c>
      <c r="M171" s="172" t="s">
        <v>586</v>
      </c>
    </row>
    <row r="172" spans="1:13" s="5" customFormat="1" ht="13.5">
      <c r="A172" s="151" t="s">
        <v>1749</v>
      </c>
      <c r="B172" s="151" t="s">
        <v>754</v>
      </c>
      <c r="C172" s="151" t="s">
        <v>767</v>
      </c>
      <c r="D172" s="172" t="s">
        <v>1738</v>
      </c>
      <c r="E172" s="172"/>
      <c r="F172" s="172" t="str">
        <f t="shared" si="23"/>
        <v>F30</v>
      </c>
      <c r="G172" s="163" t="str">
        <f>B172&amp;C172</f>
        <v>吉岡京子</v>
      </c>
      <c r="H172" s="17" t="s">
        <v>1738</v>
      </c>
      <c r="I172" s="179" t="s">
        <v>1036</v>
      </c>
      <c r="J172" s="175">
        <v>1959</v>
      </c>
      <c r="K172" s="7">
        <f t="shared" si="24"/>
        <v>58</v>
      </c>
      <c r="L172" s="165" t="str">
        <f t="shared" si="22"/>
        <v>OK</v>
      </c>
      <c r="M172" s="172" t="s">
        <v>403</v>
      </c>
    </row>
    <row r="173" spans="1:13" s="5" customFormat="1" ht="13.5">
      <c r="A173" s="172"/>
      <c r="B173" s="151"/>
      <c r="C173" s="151"/>
      <c r="D173" s="172"/>
      <c r="E173" s="172"/>
      <c r="F173" s="165"/>
      <c r="G173" s="163"/>
      <c r="H173" s="17"/>
      <c r="I173" s="179"/>
      <c r="J173" s="15"/>
      <c r="K173" s="7"/>
      <c r="L173" s="165">
        <f>IF(G173="","",IF(COUNTIF($F$1:$F$68,G173)&gt;1,"2重登録","OK"))</f>
      </c>
      <c r="M173" s="172"/>
    </row>
    <row r="174" spans="1:13" s="5" customFormat="1" ht="13.5">
      <c r="A174" s="172"/>
      <c r="B174" s="151"/>
      <c r="C174" s="151"/>
      <c r="D174" s="172"/>
      <c r="E174" s="172"/>
      <c r="F174" s="165"/>
      <c r="G174" s="151"/>
      <c r="H174" s="17"/>
      <c r="I174" s="179"/>
      <c r="J174" s="15"/>
      <c r="K174" s="7"/>
      <c r="L174" s="165">
        <f aca="true" t="shared" si="26" ref="L174:L197">IF(G174="","",IF(COUNTIF($G$24:$G$598,G174)&gt;1,"2重登録","OK"))</f>
      </c>
      <c r="M174" s="172"/>
    </row>
    <row r="175" spans="1:13" s="5" customFormat="1" ht="13.5">
      <c r="A175" s="172"/>
      <c r="B175" s="151"/>
      <c r="C175" s="151"/>
      <c r="D175" s="17"/>
      <c r="E175" s="172"/>
      <c r="F175" s="165"/>
      <c r="G175" s="151"/>
      <c r="H175" s="17"/>
      <c r="I175" s="179"/>
      <c r="J175" s="15"/>
      <c r="K175" s="7"/>
      <c r="L175" s="165">
        <f t="shared" si="26"/>
      </c>
      <c r="M175" s="172"/>
    </row>
    <row r="176" spans="1:13" s="5" customFormat="1" ht="13.5">
      <c r="A176" s="172"/>
      <c r="B176" s="151"/>
      <c r="C176" s="151"/>
      <c r="D176" s="17"/>
      <c r="E176" s="172"/>
      <c r="F176" s="165"/>
      <c r="G176" s="151"/>
      <c r="H176" s="17"/>
      <c r="I176" s="179"/>
      <c r="J176" s="15"/>
      <c r="K176" s="7"/>
      <c r="L176" s="165">
        <f t="shared" si="26"/>
      </c>
      <c r="M176" s="172"/>
    </row>
    <row r="177" spans="1:13" s="5" customFormat="1" ht="13.5">
      <c r="A177" s="172"/>
      <c r="B177" s="151"/>
      <c r="C177" s="151"/>
      <c r="D177" s="17"/>
      <c r="E177" s="172"/>
      <c r="F177" s="172"/>
      <c r="G177" s="151"/>
      <c r="H177" s="17"/>
      <c r="I177" s="179"/>
      <c r="J177" s="175"/>
      <c r="K177" s="7"/>
      <c r="L177" s="165">
        <f t="shared" si="26"/>
      </c>
      <c r="M177" s="172"/>
    </row>
    <row r="178" spans="1:13" s="5" customFormat="1" ht="13.5">
      <c r="A178" s="172"/>
      <c r="B178" s="151"/>
      <c r="C178" s="151"/>
      <c r="D178" s="17"/>
      <c r="E178" s="172"/>
      <c r="F178" s="165"/>
      <c r="G178" s="151"/>
      <c r="H178" s="17"/>
      <c r="I178" s="179"/>
      <c r="J178" s="15"/>
      <c r="K178" s="7"/>
      <c r="L178" s="165">
        <f t="shared" si="26"/>
      </c>
      <c r="M178" s="172"/>
    </row>
    <row r="179" spans="1:13" s="5" customFormat="1" ht="13.5">
      <c r="A179" s="172"/>
      <c r="B179" s="18"/>
      <c r="C179" s="18"/>
      <c r="D179" s="17"/>
      <c r="E179" s="172"/>
      <c r="F179" s="165"/>
      <c r="G179" s="151"/>
      <c r="H179" s="17"/>
      <c r="I179" s="179"/>
      <c r="J179" s="15"/>
      <c r="K179" s="7"/>
      <c r="L179" s="165">
        <f t="shared" si="26"/>
      </c>
      <c r="M179" s="172"/>
    </row>
    <row r="180" spans="1:13" s="5" customFormat="1" ht="13.5">
      <c r="A180" s="172"/>
      <c r="B180" s="151"/>
      <c r="C180" s="151"/>
      <c r="D180" s="17"/>
      <c r="E180" s="172"/>
      <c r="F180" s="165"/>
      <c r="G180" s="151"/>
      <c r="H180" s="17"/>
      <c r="I180" s="179"/>
      <c r="J180" s="15"/>
      <c r="K180" s="7"/>
      <c r="L180" s="165">
        <f t="shared" si="26"/>
      </c>
      <c r="M180" s="172"/>
    </row>
    <row r="181" spans="1:13" s="5" customFormat="1" ht="13.5">
      <c r="A181" s="172"/>
      <c r="B181" s="151"/>
      <c r="C181" s="151"/>
      <c r="D181" s="172"/>
      <c r="E181" s="172"/>
      <c r="F181" s="165"/>
      <c r="G181" s="151"/>
      <c r="H181" s="17"/>
      <c r="I181" s="179"/>
      <c r="J181" s="15"/>
      <c r="K181" s="7"/>
      <c r="L181" s="165">
        <f t="shared" si="26"/>
      </c>
      <c r="M181" s="172"/>
    </row>
    <row r="182" spans="1:13" s="5" customFormat="1" ht="13.5">
      <c r="A182" s="172"/>
      <c r="B182" s="151"/>
      <c r="C182" s="151"/>
      <c r="D182" s="172"/>
      <c r="E182" s="172"/>
      <c r="F182" s="172"/>
      <c r="G182" s="151"/>
      <c r="H182" s="17"/>
      <c r="I182" s="179"/>
      <c r="J182" s="175"/>
      <c r="K182" s="7"/>
      <c r="L182" s="165">
        <f t="shared" si="26"/>
      </c>
      <c r="M182" s="172"/>
    </row>
    <row r="183" spans="1:13" s="5" customFormat="1" ht="13.5">
      <c r="A183" s="172"/>
      <c r="B183" s="151"/>
      <c r="C183" s="151"/>
      <c r="D183" s="172"/>
      <c r="E183" s="172"/>
      <c r="F183" s="172"/>
      <c r="G183" s="172"/>
      <c r="H183" s="17"/>
      <c r="I183" s="173"/>
      <c r="J183" s="175"/>
      <c r="K183" s="7"/>
      <c r="L183" s="165">
        <f t="shared" si="26"/>
      </c>
      <c r="M183" s="172"/>
    </row>
    <row r="184" spans="1:13" s="5" customFormat="1" ht="13.5">
      <c r="A184" s="172"/>
      <c r="B184" s="151"/>
      <c r="C184" s="151"/>
      <c r="D184" s="172"/>
      <c r="E184" s="172"/>
      <c r="F184" s="172"/>
      <c r="G184" s="172"/>
      <c r="H184" s="17"/>
      <c r="I184" s="173"/>
      <c r="J184" s="175"/>
      <c r="K184" s="7"/>
      <c r="L184" s="165">
        <f t="shared" si="26"/>
      </c>
      <c r="M184" s="172"/>
    </row>
    <row r="185" spans="1:13" s="5" customFormat="1" ht="13.5">
      <c r="A185" s="172"/>
      <c r="B185" s="151"/>
      <c r="C185" s="151"/>
      <c r="D185" s="172"/>
      <c r="E185" s="172"/>
      <c r="F185" s="172"/>
      <c r="G185" s="172"/>
      <c r="H185" s="17"/>
      <c r="I185" s="173"/>
      <c r="J185" s="175"/>
      <c r="K185" s="7"/>
      <c r="L185" s="165">
        <f t="shared" si="26"/>
      </c>
      <c r="M185" s="172"/>
    </row>
    <row r="186" spans="1:13" s="5" customFormat="1" ht="13.5">
      <c r="A186" s="172"/>
      <c r="B186" s="151"/>
      <c r="C186" s="151"/>
      <c r="D186" s="172"/>
      <c r="E186" s="172"/>
      <c r="F186" s="172"/>
      <c r="G186" s="172"/>
      <c r="H186" s="17"/>
      <c r="I186" s="173"/>
      <c r="J186" s="175"/>
      <c r="K186" s="7"/>
      <c r="L186" s="165">
        <f t="shared" si="26"/>
      </c>
      <c r="M186" s="172"/>
    </row>
    <row r="187" spans="1:13" s="5" customFormat="1" ht="13.5">
      <c r="A187" s="172"/>
      <c r="B187" s="151"/>
      <c r="C187" s="151"/>
      <c r="D187" s="172"/>
      <c r="E187" s="172"/>
      <c r="F187" s="172"/>
      <c r="G187" s="172"/>
      <c r="H187" s="17"/>
      <c r="I187" s="173"/>
      <c r="J187" s="175"/>
      <c r="K187" s="7"/>
      <c r="L187" s="165">
        <f t="shared" si="26"/>
      </c>
      <c r="M187" s="172"/>
    </row>
    <row r="188" spans="1:13" s="5" customFormat="1" ht="13.5">
      <c r="A188" s="172"/>
      <c r="B188" s="151"/>
      <c r="C188" s="151"/>
      <c r="D188" s="172"/>
      <c r="E188" s="172"/>
      <c r="F188" s="172"/>
      <c r="G188" s="172"/>
      <c r="H188" s="17"/>
      <c r="I188" s="173"/>
      <c r="J188" s="175"/>
      <c r="K188" s="7"/>
      <c r="L188" s="165">
        <f t="shared" si="26"/>
      </c>
      <c r="M188" s="172"/>
    </row>
    <row r="189" spans="1:13" s="5" customFormat="1" ht="13.5">
      <c r="A189" s="172"/>
      <c r="B189" s="151"/>
      <c r="C189" s="151"/>
      <c r="D189" s="172"/>
      <c r="E189" s="172"/>
      <c r="F189" s="172"/>
      <c r="G189" s="172"/>
      <c r="H189" s="17"/>
      <c r="I189" s="173"/>
      <c r="J189" s="175"/>
      <c r="K189" s="7"/>
      <c r="L189" s="165">
        <f t="shared" si="26"/>
      </c>
      <c r="M189" s="172"/>
    </row>
    <row r="190" spans="1:13" s="5" customFormat="1" ht="13.5">
      <c r="A190" s="172"/>
      <c r="B190" s="151"/>
      <c r="C190" s="151"/>
      <c r="D190" s="172"/>
      <c r="E190" s="172"/>
      <c r="F190" s="172"/>
      <c r="G190" s="172"/>
      <c r="H190" s="17"/>
      <c r="I190" s="173"/>
      <c r="J190" s="175"/>
      <c r="K190" s="7"/>
      <c r="L190" s="165">
        <f t="shared" si="26"/>
      </c>
      <c r="M190" s="172"/>
    </row>
    <row r="191" spans="1:13" s="5" customFormat="1" ht="13.5">
      <c r="A191" s="172"/>
      <c r="B191" s="151"/>
      <c r="C191" s="151"/>
      <c r="D191" s="172"/>
      <c r="E191" s="172"/>
      <c r="F191" s="172"/>
      <c r="G191" s="172"/>
      <c r="H191" s="17"/>
      <c r="I191" s="173"/>
      <c r="J191" s="175"/>
      <c r="K191" s="7"/>
      <c r="L191" s="165">
        <f t="shared" si="26"/>
      </c>
      <c r="M191" s="172"/>
    </row>
    <row r="192" spans="1:13" s="5" customFormat="1" ht="13.5">
      <c r="A192" s="172"/>
      <c r="B192" s="151"/>
      <c r="C192" s="151"/>
      <c r="D192" s="172"/>
      <c r="E192" s="172"/>
      <c r="F192" s="172"/>
      <c r="G192" s="172"/>
      <c r="H192" s="17"/>
      <c r="I192" s="173"/>
      <c r="J192" s="175"/>
      <c r="K192" s="7"/>
      <c r="L192" s="165">
        <f t="shared" si="26"/>
      </c>
      <c r="M192" s="172"/>
    </row>
    <row r="193" spans="1:13" s="5" customFormat="1" ht="13.5">
      <c r="A193" s="172"/>
      <c r="B193" s="151"/>
      <c r="C193" s="151"/>
      <c r="D193" s="172"/>
      <c r="E193" s="172"/>
      <c r="F193" s="172"/>
      <c r="G193" s="172"/>
      <c r="H193" s="17"/>
      <c r="I193" s="173"/>
      <c r="J193" s="175"/>
      <c r="K193" s="7"/>
      <c r="L193" s="165">
        <f t="shared" si="26"/>
      </c>
      <c r="M193" s="172"/>
    </row>
    <row r="194" spans="1:13" s="5" customFormat="1" ht="13.5">
      <c r="A194" s="172"/>
      <c r="B194" s="151"/>
      <c r="C194" s="151"/>
      <c r="D194" s="172"/>
      <c r="E194" s="172"/>
      <c r="F194" s="172"/>
      <c r="G194" s="172"/>
      <c r="H194" s="17"/>
      <c r="I194" s="173"/>
      <c r="J194" s="175"/>
      <c r="K194" s="7"/>
      <c r="L194" s="165">
        <f t="shared" si="26"/>
      </c>
      <c r="M194" s="172"/>
    </row>
    <row r="195" spans="1:13" s="5" customFormat="1" ht="13.5">
      <c r="A195" s="172"/>
      <c r="B195" s="151"/>
      <c r="C195" s="151"/>
      <c r="D195" s="172"/>
      <c r="E195" s="172"/>
      <c r="F195" s="172"/>
      <c r="G195" s="172"/>
      <c r="H195" s="17"/>
      <c r="I195" s="173"/>
      <c r="J195" s="175"/>
      <c r="K195" s="7"/>
      <c r="L195" s="165">
        <f t="shared" si="26"/>
      </c>
      <c r="M195" s="172"/>
    </row>
    <row r="196" spans="1:13" s="5" customFormat="1" ht="13.5">
      <c r="A196" s="172"/>
      <c r="B196" s="163"/>
      <c r="C196" s="536" t="s">
        <v>404</v>
      </c>
      <c r="D196" s="536"/>
      <c r="E196" s="550" t="s">
        <v>1261</v>
      </c>
      <c r="F196" s="550"/>
      <c r="G196" s="550"/>
      <c r="H196" s="550"/>
      <c r="I196" s="173"/>
      <c r="J196" s="15"/>
      <c r="K196" s="7"/>
      <c r="L196" s="165">
        <f t="shared" si="26"/>
      </c>
      <c r="M196" s="151"/>
    </row>
    <row r="197" spans="1:13" s="5" customFormat="1" ht="13.5">
      <c r="A197" s="172"/>
      <c r="B197" s="163"/>
      <c r="C197" s="536"/>
      <c r="D197" s="536"/>
      <c r="E197" s="550"/>
      <c r="F197" s="550"/>
      <c r="G197" s="550"/>
      <c r="H197" s="550"/>
      <c r="I197" s="173"/>
      <c r="J197" s="15"/>
      <c r="K197" s="7"/>
      <c r="L197" s="165">
        <f t="shared" si="26"/>
      </c>
      <c r="M197" s="151"/>
    </row>
    <row r="198" spans="1:12" s="217" customFormat="1" ht="13.5">
      <c r="A198" s="172"/>
      <c r="B198" s="18"/>
      <c r="C198" s="18"/>
      <c r="D198" s="172"/>
      <c r="E198" s="172"/>
      <c r="F198" s="165"/>
      <c r="G198" s="172" t="s">
        <v>351</v>
      </c>
      <c r="H198" s="172" t="s">
        <v>352</v>
      </c>
      <c r="I198" s="172"/>
      <c r="J198" s="175"/>
      <c r="K198" s="7"/>
      <c r="L198" s="165"/>
    </row>
    <row r="199" spans="1:12" s="217" customFormat="1" ht="13.5" customHeight="1">
      <c r="A199" s="172"/>
      <c r="B199" s="191"/>
      <c r="C199" s="191"/>
      <c r="D199" s="191"/>
      <c r="E199" s="172"/>
      <c r="F199" s="165"/>
      <c r="G199" s="8">
        <f>COUNTIF($M$202:$M$273,"東近江市")</f>
        <v>7</v>
      </c>
      <c r="H199" s="9">
        <f>(G199/RIGHT(A277,2))</f>
        <v>0.09210526315789473</v>
      </c>
      <c r="I199" s="172"/>
      <c r="J199" s="175"/>
      <c r="K199" s="7"/>
      <c r="L199" s="165"/>
    </row>
    <row r="200" spans="1:12" s="207" customFormat="1" ht="13.5" customHeight="1">
      <c r="A200" s="172"/>
      <c r="B200" s="19" t="s">
        <v>405</v>
      </c>
      <c r="C200" s="191"/>
      <c r="D200" s="9" t="s">
        <v>1229</v>
      </c>
      <c r="E200" s="172"/>
      <c r="F200" s="165"/>
      <c r="G200" s="172"/>
      <c r="H200" s="172"/>
      <c r="I200" s="172"/>
      <c r="J200" s="175"/>
      <c r="K200" s="7"/>
      <c r="L200" s="165">
        <f aca="true" t="shared" si="27" ref="L200:L239">IF(G200="","",IF(COUNTIF($G$24:$G$598,G200)&gt;1,"2重登録","OK"))</f>
      </c>
    </row>
    <row r="201" spans="1:12" s="207" customFormat="1" ht="14.25">
      <c r="A201" s="172"/>
      <c r="B201" s="551" t="s">
        <v>1371</v>
      </c>
      <c r="C201" s="551"/>
      <c r="D201" s="170" t="s">
        <v>1228</v>
      </c>
      <c r="E201" s="170"/>
      <c r="F201" s="170"/>
      <c r="G201" s="8"/>
      <c r="H201" s="172"/>
      <c r="I201" s="172"/>
      <c r="J201" s="175"/>
      <c r="K201" s="7"/>
      <c r="L201" s="165">
        <f t="shared" si="27"/>
      </c>
    </row>
    <row r="202" spans="1:13" s="207" customFormat="1" ht="13.5">
      <c r="A202" s="172" t="s">
        <v>1372</v>
      </c>
      <c r="B202" s="163" t="s">
        <v>737</v>
      </c>
      <c r="C202" s="163" t="s">
        <v>1306</v>
      </c>
      <c r="D202" s="78" t="s">
        <v>476</v>
      </c>
      <c r="E202" s="172"/>
      <c r="F202" s="165" t="str">
        <f aca="true" t="shared" si="28" ref="F202:F265">A202</f>
        <v>G01</v>
      </c>
      <c r="G202" s="172" t="str">
        <f aca="true" t="shared" si="29" ref="G202:G265">B202&amp;C202</f>
        <v>浅田恵亮</v>
      </c>
      <c r="H202" s="19" t="s">
        <v>405</v>
      </c>
      <c r="I202" s="19" t="s">
        <v>632</v>
      </c>
      <c r="J202" s="20">
        <v>1987</v>
      </c>
      <c r="K202" s="7">
        <f>IF(J202="","",(2016-J202))</f>
        <v>29</v>
      </c>
      <c r="L202" s="165" t="str">
        <f t="shared" si="27"/>
        <v>OK</v>
      </c>
      <c r="M202" s="5" t="s">
        <v>796</v>
      </c>
    </row>
    <row r="203" spans="1:13" s="207" customFormat="1" ht="13.5">
      <c r="A203" s="172" t="s">
        <v>1373</v>
      </c>
      <c r="B203" s="163" t="s">
        <v>737</v>
      </c>
      <c r="C203" s="163" t="s">
        <v>1307</v>
      </c>
      <c r="D203" s="78" t="s">
        <v>1750</v>
      </c>
      <c r="E203" s="172"/>
      <c r="F203" s="165" t="str">
        <f t="shared" si="28"/>
        <v>G02</v>
      </c>
      <c r="G203" s="172" t="str">
        <f t="shared" si="29"/>
        <v>浅田洋史</v>
      </c>
      <c r="H203" s="19" t="s">
        <v>1751</v>
      </c>
      <c r="I203" s="19" t="s">
        <v>632</v>
      </c>
      <c r="J203" s="20">
        <v>1990</v>
      </c>
      <c r="K203" s="7">
        <f>IF(J203="","",(2016-J203))</f>
        <v>26</v>
      </c>
      <c r="L203" s="165" t="str">
        <f t="shared" si="27"/>
        <v>OK</v>
      </c>
      <c r="M203" s="5" t="s">
        <v>1308</v>
      </c>
    </row>
    <row r="204" spans="1:13" s="207" customFormat="1" ht="13.5">
      <c r="A204" s="172" t="s">
        <v>1374</v>
      </c>
      <c r="B204" s="163" t="s">
        <v>768</v>
      </c>
      <c r="C204" s="163" t="s">
        <v>769</v>
      </c>
      <c r="D204" s="78" t="s">
        <v>1750</v>
      </c>
      <c r="E204" s="172"/>
      <c r="F204" s="165" t="str">
        <f t="shared" si="28"/>
        <v>G03</v>
      </c>
      <c r="G204" s="172" t="str">
        <f t="shared" si="29"/>
        <v>石橋和基</v>
      </c>
      <c r="H204" s="19" t="s">
        <v>1751</v>
      </c>
      <c r="I204" s="19" t="s">
        <v>632</v>
      </c>
      <c r="J204" s="20">
        <v>1985</v>
      </c>
      <c r="K204" s="7">
        <f>IF(J204="","",(2016-J204))</f>
        <v>31</v>
      </c>
      <c r="L204" s="165" t="str">
        <f t="shared" si="27"/>
        <v>OK</v>
      </c>
      <c r="M204" s="5" t="s">
        <v>834</v>
      </c>
    </row>
    <row r="205" spans="1:13" s="207" customFormat="1" ht="13.5">
      <c r="A205" s="172" t="s">
        <v>1375</v>
      </c>
      <c r="B205" s="29" t="s">
        <v>1028</v>
      </c>
      <c r="C205" s="163" t="s">
        <v>1029</v>
      </c>
      <c r="D205" s="78" t="s">
        <v>1752</v>
      </c>
      <c r="E205" s="172"/>
      <c r="F205" s="165" t="str">
        <f t="shared" si="28"/>
        <v>G04</v>
      </c>
      <c r="G205" s="172" t="str">
        <f t="shared" si="29"/>
        <v>井上聖哉</v>
      </c>
      <c r="H205" s="19" t="s">
        <v>1753</v>
      </c>
      <c r="I205" s="19" t="s">
        <v>1723</v>
      </c>
      <c r="J205" s="20">
        <v>1994</v>
      </c>
      <c r="K205" s="7">
        <f aca="true" t="shared" si="30" ref="K205:K268">IF(J205="","",(2016-J205))</f>
        <v>22</v>
      </c>
      <c r="L205" s="165" t="str">
        <f t="shared" si="27"/>
        <v>OK</v>
      </c>
      <c r="M205" s="154" t="s">
        <v>780</v>
      </c>
    </row>
    <row r="206" spans="1:13" s="207" customFormat="1" ht="13.5">
      <c r="A206" s="172" t="s">
        <v>1376</v>
      </c>
      <c r="B206" s="79" t="s">
        <v>477</v>
      </c>
      <c r="C206" s="163" t="s">
        <v>478</v>
      </c>
      <c r="D206" s="78" t="s">
        <v>1754</v>
      </c>
      <c r="E206" s="172"/>
      <c r="F206" s="165" t="str">
        <f t="shared" si="28"/>
        <v>G05</v>
      </c>
      <c r="G206" s="172" t="str">
        <f t="shared" si="29"/>
        <v>井ノ口弘祐</v>
      </c>
      <c r="H206" s="19" t="s">
        <v>1755</v>
      </c>
      <c r="I206" s="19" t="s">
        <v>1718</v>
      </c>
      <c r="J206" s="20">
        <v>1986</v>
      </c>
      <c r="K206" s="7">
        <f t="shared" si="30"/>
        <v>30</v>
      </c>
      <c r="L206" s="165" t="str">
        <f t="shared" si="27"/>
        <v>OK</v>
      </c>
      <c r="M206" s="154" t="s">
        <v>780</v>
      </c>
    </row>
    <row r="207" spans="1:13" s="207" customFormat="1" ht="13.5">
      <c r="A207" s="172" t="s">
        <v>1377</v>
      </c>
      <c r="B207" s="79" t="s">
        <v>477</v>
      </c>
      <c r="C207" s="80" t="s">
        <v>479</v>
      </c>
      <c r="D207" s="78" t="s">
        <v>1754</v>
      </c>
      <c r="F207" s="165" t="str">
        <f t="shared" si="28"/>
        <v>G06</v>
      </c>
      <c r="G207" s="172" t="str">
        <f t="shared" si="29"/>
        <v>井ノ口幹也</v>
      </c>
      <c r="H207" s="19" t="s">
        <v>1755</v>
      </c>
      <c r="I207" s="19" t="s">
        <v>1718</v>
      </c>
      <c r="J207" s="20">
        <v>1990</v>
      </c>
      <c r="K207" s="7">
        <f t="shared" si="30"/>
        <v>26</v>
      </c>
      <c r="L207" s="165" t="str">
        <f t="shared" si="27"/>
        <v>OK</v>
      </c>
      <c r="M207" s="154" t="s">
        <v>780</v>
      </c>
    </row>
    <row r="208" spans="1:13" s="207" customFormat="1" ht="13.5">
      <c r="A208" s="172" t="s">
        <v>1378</v>
      </c>
      <c r="B208" s="79" t="s">
        <v>1309</v>
      </c>
      <c r="C208" s="80" t="s">
        <v>1379</v>
      </c>
      <c r="D208" s="78" t="s">
        <v>1756</v>
      </c>
      <c r="F208" s="165" t="str">
        <f t="shared" si="28"/>
        <v>G07</v>
      </c>
      <c r="G208" s="172" t="str">
        <f t="shared" si="29"/>
        <v>岩本 龍</v>
      </c>
      <c r="H208" s="19" t="s">
        <v>1757</v>
      </c>
      <c r="I208" s="19" t="s">
        <v>1758</v>
      </c>
      <c r="J208" s="20">
        <v>1994</v>
      </c>
      <c r="K208" s="7">
        <f t="shared" si="30"/>
        <v>22</v>
      </c>
      <c r="L208" s="165" t="str">
        <f t="shared" si="27"/>
        <v>OK</v>
      </c>
      <c r="M208" s="189" t="s">
        <v>586</v>
      </c>
    </row>
    <row r="209" spans="1:13" s="207" customFormat="1" ht="13.5" customHeight="1">
      <c r="A209" s="172" t="s">
        <v>1380</v>
      </c>
      <c r="B209" s="163" t="s">
        <v>770</v>
      </c>
      <c r="C209" s="163" t="s">
        <v>771</v>
      </c>
      <c r="D209" s="78" t="s">
        <v>1750</v>
      </c>
      <c r="E209" s="172"/>
      <c r="F209" s="165" t="str">
        <f t="shared" si="28"/>
        <v>G08</v>
      </c>
      <c r="G209" s="172" t="str">
        <f t="shared" si="29"/>
        <v>梅本彬充</v>
      </c>
      <c r="H209" s="19" t="s">
        <v>1751</v>
      </c>
      <c r="I209" s="19" t="s">
        <v>1759</v>
      </c>
      <c r="J209" s="20">
        <v>1986</v>
      </c>
      <c r="K209" s="7">
        <f t="shared" si="30"/>
        <v>30</v>
      </c>
      <c r="L209" s="165" t="str">
        <f t="shared" si="27"/>
        <v>OK</v>
      </c>
      <c r="M209" s="5" t="s">
        <v>604</v>
      </c>
    </row>
    <row r="210" spans="1:13" s="207" customFormat="1" ht="13.5" customHeight="1">
      <c r="A210" s="172" t="s">
        <v>1381</v>
      </c>
      <c r="B210" s="163" t="s">
        <v>772</v>
      </c>
      <c r="C210" s="163" t="s">
        <v>773</v>
      </c>
      <c r="D210" s="78" t="s">
        <v>1750</v>
      </c>
      <c r="E210" s="172"/>
      <c r="F210" s="165" t="str">
        <f t="shared" si="28"/>
        <v>G09</v>
      </c>
      <c r="G210" s="172" t="str">
        <f t="shared" si="29"/>
        <v>浦崎康平</v>
      </c>
      <c r="H210" s="19" t="s">
        <v>1751</v>
      </c>
      <c r="I210" s="19" t="s">
        <v>1759</v>
      </c>
      <c r="J210" s="20">
        <v>1991</v>
      </c>
      <c r="K210" s="7">
        <f t="shared" si="30"/>
        <v>25</v>
      </c>
      <c r="L210" s="165" t="str">
        <f t="shared" si="27"/>
        <v>OK</v>
      </c>
      <c r="M210" s="5" t="s">
        <v>586</v>
      </c>
    </row>
    <row r="211" spans="1:13" s="207" customFormat="1" ht="13.5">
      <c r="A211" s="172" t="s">
        <v>1382</v>
      </c>
      <c r="B211" s="29" t="s">
        <v>480</v>
      </c>
      <c r="C211" s="163" t="s">
        <v>795</v>
      </c>
      <c r="D211" s="78" t="s">
        <v>1752</v>
      </c>
      <c r="F211" s="165" t="str">
        <f t="shared" si="28"/>
        <v>G10</v>
      </c>
      <c r="G211" s="172" t="str">
        <f t="shared" si="29"/>
        <v>岡　仁史</v>
      </c>
      <c r="H211" s="19" t="s">
        <v>1753</v>
      </c>
      <c r="I211" s="19" t="s">
        <v>1723</v>
      </c>
      <c r="J211" s="20">
        <v>1971</v>
      </c>
      <c r="K211" s="7">
        <f t="shared" si="30"/>
        <v>45</v>
      </c>
      <c r="L211" s="165" t="str">
        <f t="shared" si="27"/>
        <v>OK</v>
      </c>
      <c r="M211" s="5" t="s">
        <v>796</v>
      </c>
    </row>
    <row r="212" spans="1:13" s="207" customFormat="1" ht="13.5">
      <c r="A212" s="172" t="s">
        <v>1383</v>
      </c>
      <c r="B212" s="29" t="s">
        <v>481</v>
      </c>
      <c r="C212" s="163" t="s">
        <v>482</v>
      </c>
      <c r="D212" s="78" t="s">
        <v>1750</v>
      </c>
      <c r="F212" s="165" t="str">
        <f t="shared" si="28"/>
        <v>G11</v>
      </c>
      <c r="G212" s="172" t="str">
        <f t="shared" si="29"/>
        <v>岡田真樹</v>
      </c>
      <c r="H212" s="19" t="s">
        <v>1751</v>
      </c>
      <c r="I212" s="19" t="s">
        <v>1759</v>
      </c>
      <c r="J212" s="20">
        <v>1981</v>
      </c>
      <c r="K212" s="7">
        <f t="shared" si="30"/>
        <v>35</v>
      </c>
      <c r="L212" s="165" t="str">
        <f t="shared" si="27"/>
        <v>OK</v>
      </c>
      <c r="M212" s="5" t="s">
        <v>796</v>
      </c>
    </row>
    <row r="213" spans="1:13" s="207" customFormat="1" ht="13.5">
      <c r="A213" s="172" t="s">
        <v>1384</v>
      </c>
      <c r="B213" s="29" t="s">
        <v>1026</v>
      </c>
      <c r="C213" s="163" t="s">
        <v>1027</v>
      </c>
      <c r="D213" s="78" t="s">
        <v>1750</v>
      </c>
      <c r="E213" s="172"/>
      <c r="F213" s="165" t="str">
        <f t="shared" si="28"/>
        <v>G12</v>
      </c>
      <c r="G213" s="172" t="str">
        <f t="shared" si="29"/>
        <v>奥村隆広</v>
      </c>
      <c r="H213" s="19" t="s">
        <v>1751</v>
      </c>
      <c r="I213" s="19" t="s">
        <v>1759</v>
      </c>
      <c r="J213" s="20">
        <v>1976</v>
      </c>
      <c r="K213" s="7">
        <f t="shared" si="30"/>
        <v>40</v>
      </c>
      <c r="L213" s="165" t="str">
        <f t="shared" si="27"/>
        <v>OK</v>
      </c>
      <c r="M213" s="5" t="s">
        <v>800</v>
      </c>
    </row>
    <row r="214" spans="1:13" s="207" customFormat="1" ht="13.5" customHeight="1">
      <c r="A214" s="172" t="s">
        <v>1385</v>
      </c>
      <c r="B214" s="163" t="s">
        <v>775</v>
      </c>
      <c r="C214" s="163" t="s">
        <v>776</v>
      </c>
      <c r="D214" s="78" t="s">
        <v>1750</v>
      </c>
      <c r="E214" s="172"/>
      <c r="F214" s="165" t="str">
        <f t="shared" si="28"/>
        <v>G13</v>
      </c>
      <c r="G214" s="172" t="str">
        <f t="shared" si="29"/>
        <v>鍵谷浩太</v>
      </c>
      <c r="H214" s="19" t="s">
        <v>1751</v>
      </c>
      <c r="I214" s="19" t="s">
        <v>1759</v>
      </c>
      <c r="J214" s="20">
        <v>1992</v>
      </c>
      <c r="K214" s="7">
        <f t="shared" si="30"/>
        <v>24</v>
      </c>
      <c r="L214" s="165" t="str">
        <f t="shared" si="27"/>
        <v>OK</v>
      </c>
      <c r="M214" s="5" t="str">
        <f>M210</f>
        <v>彦根市</v>
      </c>
    </row>
    <row r="215" spans="1:13" s="207" customFormat="1" ht="13.5" customHeight="1">
      <c r="A215" s="172" t="s">
        <v>1386</v>
      </c>
      <c r="B215" s="163" t="s">
        <v>1310</v>
      </c>
      <c r="C215" s="163" t="s">
        <v>1760</v>
      </c>
      <c r="D215" s="78" t="s">
        <v>1750</v>
      </c>
      <c r="E215" s="172"/>
      <c r="F215" s="165" t="str">
        <f t="shared" si="28"/>
        <v>G14</v>
      </c>
      <c r="G215" s="172" t="str">
        <f t="shared" si="29"/>
        <v>金武寿憲</v>
      </c>
      <c r="H215" s="19" t="s">
        <v>1751</v>
      </c>
      <c r="I215" s="19" t="s">
        <v>1759</v>
      </c>
      <c r="J215" s="20">
        <v>1990</v>
      </c>
      <c r="K215" s="7">
        <f t="shared" si="30"/>
        <v>26</v>
      </c>
      <c r="L215" s="165" t="str">
        <f t="shared" si="27"/>
        <v>OK</v>
      </c>
      <c r="M215" s="5" t="s">
        <v>1311</v>
      </c>
    </row>
    <row r="216" spans="1:13" s="207" customFormat="1" ht="13.5" customHeight="1">
      <c r="A216" s="172" t="s">
        <v>1387</v>
      </c>
      <c r="B216" s="163" t="s">
        <v>1312</v>
      </c>
      <c r="C216" s="163" t="s">
        <v>1313</v>
      </c>
      <c r="D216" s="78" t="s">
        <v>1754</v>
      </c>
      <c r="E216" s="172"/>
      <c r="F216" s="165" t="str">
        <f>A216</f>
        <v>G15</v>
      </c>
      <c r="G216" s="172" t="str">
        <f t="shared" si="29"/>
        <v>岸本美敬</v>
      </c>
      <c r="H216" s="19" t="s">
        <v>1755</v>
      </c>
      <c r="I216" s="19" t="s">
        <v>1718</v>
      </c>
      <c r="J216" s="20">
        <v>1989</v>
      </c>
      <c r="K216" s="7">
        <f t="shared" si="30"/>
        <v>27</v>
      </c>
      <c r="L216" s="165" t="str">
        <f t="shared" si="27"/>
        <v>OK</v>
      </c>
      <c r="M216" s="218" t="s">
        <v>780</v>
      </c>
    </row>
    <row r="217" spans="1:13" s="207" customFormat="1" ht="13.5">
      <c r="A217" s="172" t="s">
        <v>1388</v>
      </c>
      <c r="B217" s="163" t="s">
        <v>563</v>
      </c>
      <c r="C217" s="163" t="s">
        <v>777</v>
      </c>
      <c r="D217" s="78" t="s">
        <v>1756</v>
      </c>
      <c r="E217" s="172"/>
      <c r="F217" s="165" t="str">
        <f t="shared" si="28"/>
        <v>G16</v>
      </c>
      <c r="G217" s="172" t="str">
        <f t="shared" si="29"/>
        <v>北野照幸</v>
      </c>
      <c r="H217" s="19" t="s">
        <v>1757</v>
      </c>
      <c r="I217" s="19" t="s">
        <v>1758</v>
      </c>
      <c r="J217" s="20">
        <v>1984</v>
      </c>
      <c r="K217" s="7">
        <f t="shared" si="30"/>
        <v>32</v>
      </c>
      <c r="L217" s="165" t="str">
        <f t="shared" si="27"/>
        <v>OK</v>
      </c>
      <c r="M217" s="5" t="str">
        <f>M211</f>
        <v>草津市</v>
      </c>
    </row>
    <row r="218" spans="1:13" s="207" customFormat="1" ht="13.5">
      <c r="A218" s="172" t="s">
        <v>1389</v>
      </c>
      <c r="B218" s="163" t="s">
        <v>778</v>
      </c>
      <c r="C218" s="163" t="s">
        <v>779</v>
      </c>
      <c r="D218" s="78" t="s">
        <v>1756</v>
      </c>
      <c r="E218" s="172"/>
      <c r="F218" s="165" t="str">
        <f t="shared" si="28"/>
        <v>G17</v>
      </c>
      <c r="G218" s="172" t="str">
        <f t="shared" si="29"/>
        <v>北村　健</v>
      </c>
      <c r="H218" s="19" t="s">
        <v>1757</v>
      </c>
      <c r="I218" s="19" t="s">
        <v>1758</v>
      </c>
      <c r="J218" s="20">
        <v>1987</v>
      </c>
      <c r="K218" s="7">
        <f t="shared" si="30"/>
        <v>29</v>
      </c>
      <c r="L218" s="165" t="str">
        <f t="shared" si="27"/>
        <v>OK</v>
      </c>
      <c r="M218" s="66" t="s">
        <v>800</v>
      </c>
    </row>
    <row r="219" spans="1:13" s="207" customFormat="1" ht="13.5">
      <c r="A219" s="172" t="s">
        <v>1390</v>
      </c>
      <c r="B219" s="163" t="s">
        <v>1314</v>
      </c>
      <c r="C219" s="163" t="s">
        <v>1315</v>
      </c>
      <c r="D219" s="78" t="s">
        <v>1750</v>
      </c>
      <c r="E219" s="172"/>
      <c r="F219" s="165" t="str">
        <f t="shared" si="28"/>
        <v>G18</v>
      </c>
      <c r="G219" s="172" t="str">
        <f t="shared" si="29"/>
        <v>倉本亮太</v>
      </c>
      <c r="H219" s="19" t="s">
        <v>1751</v>
      </c>
      <c r="I219" s="19" t="s">
        <v>1759</v>
      </c>
      <c r="J219" s="20">
        <v>1989</v>
      </c>
      <c r="K219" s="7">
        <f t="shared" si="30"/>
        <v>27</v>
      </c>
      <c r="L219" s="165" t="str">
        <f t="shared" si="27"/>
        <v>OK</v>
      </c>
      <c r="M219" s="66" t="s">
        <v>483</v>
      </c>
    </row>
    <row r="220" spans="1:13" s="207" customFormat="1" ht="13.5">
      <c r="A220" s="172" t="s">
        <v>1391</v>
      </c>
      <c r="B220" s="29" t="s">
        <v>1030</v>
      </c>
      <c r="C220" s="163" t="s">
        <v>1031</v>
      </c>
      <c r="D220" s="78" t="s">
        <v>1750</v>
      </c>
      <c r="E220" s="172"/>
      <c r="F220" s="165" t="str">
        <f t="shared" si="28"/>
        <v>G19</v>
      </c>
      <c r="G220" s="172" t="str">
        <f t="shared" si="29"/>
        <v>河内滋人</v>
      </c>
      <c r="H220" s="19" t="s">
        <v>1751</v>
      </c>
      <c r="I220" s="19" t="s">
        <v>1759</v>
      </c>
      <c r="J220" s="20">
        <v>1986</v>
      </c>
      <c r="K220" s="7">
        <f t="shared" si="30"/>
        <v>30</v>
      </c>
      <c r="L220" s="165" t="str">
        <f t="shared" si="27"/>
        <v>OK</v>
      </c>
      <c r="M220" s="5" t="s">
        <v>774</v>
      </c>
    </row>
    <row r="221" spans="1:13" s="207" customFormat="1" ht="13.5">
      <c r="A221" s="172" t="s">
        <v>1392</v>
      </c>
      <c r="B221" s="163" t="s">
        <v>568</v>
      </c>
      <c r="C221" s="163" t="s">
        <v>781</v>
      </c>
      <c r="D221" s="78" t="s">
        <v>1750</v>
      </c>
      <c r="E221" s="172"/>
      <c r="F221" s="165" t="str">
        <f t="shared" si="28"/>
        <v>G20</v>
      </c>
      <c r="G221" s="172" t="str">
        <f t="shared" si="29"/>
        <v>坪田英樹</v>
      </c>
      <c r="H221" s="19" t="s">
        <v>1751</v>
      </c>
      <c r="I221" s="19" t="s">
        <v>1759</v>
      </c>
      <c r="J221" s="20">
        <v>1988</v>
      </c>
      <c r="K221" s="7">
        <f t="shared" si="30"/>
        <v>28</v>
      </c>
      <c r="L221" s="165" t="str">
        <f t="shared" si="27"/>
        <v>OK</v>
      </c>
      <c r="M221" s="5" t="str">
        <f>M210</f>
        <v>彦根市</v>
      </c>
    </row>
    <row r="222" spans="1:13" s="207" customFormat="1" ht="13.5">
      <c r="A222" s="172" t="s">
        <v>1393</v>
      </c>
      <c r="B222" s="163" t="s">
        <v>782</v>
      </c>
      <c r="C222" s="163" t="s">
        <v>783</v>
      </c>
      <c r="D222" s="78" t="s">
        <v>1750</v>
      </c>
      <c r="E222" s="172"/>
      <c r="F222" s="165" t="str">
        <f t="shared" si="28"/>
        <v>G21</v>
      </c>
      <c r="G222" s="172" t="str">
        <f t="shared" si="29"/>
        <v>鶴田大地</v>
      </c>
      <c r="H222" s="19" t="s">
        <v>1751</v>
      </c>
      <c r="I222" s="19" t="s">
        <v>1759</v>
      </c>
      <c r="J222" s="20">
        <v>1992</v>
      </c>
      <c r="K222" s="7">
        <f t="shared" si="30"/>
        <v>24</v>
      </c>
      <c r="L222" s="165" t="str">
        <f t="shared" si="27"/>
        <v>OK</v>
      </c>
      <c r="M222" s="154" t="s">
        <v>780</v>
      </c>
    </row>
    <row r="223" spans="1:13" s="207" customFormat="1" ht="13.5">
      <c r="A223" s="172" t="s">
        <v>1394</v>
      </c>
      <c r="B223" s="163" t="s">
        <v>406</v>
      </c>
      <c r="C223" s="163" t="s">
        <v>407</v>
      </c>
      <c r="D223" s="78" t="s">
        <v>1750</v>
      </c>
      <c r="E223" s="172"/>
      <c r="F223" s="165" t="str">
        <f t="shared" si="28"/>
        <v>G22</v>
      </c>
      <c r="G223" s="172" t="str">
        <f t="shared" si="29"/>
        <v>遠池建介</v>
      </c>
      <c r="H223" s="19" t="s">
        <v>1751</v>
      </c>
      <c r="I223" s="19" t="s">
        <v>1759</v>
      </c>
      <c r="J223" s="20">
        <v>1982</v>
      </c>
      <c r="K223" s="7">
        <f t="shared" si="30"/>
        <v>34</v>
      </c>
      <c r="L223" s="165" t="str">
        <f t="shared" si="27"/>
        <v>OK</v>
      </c>
      <c r="M223" s="189" t="s">
        <v>617</v>
      </c>
    </row>
    <row r="224" spans="1:13" s="207" customFormat="1" ht="13.5">
      <c r="A224" s="172" t="s">
        <v>1395</v>
      </c>
      <c r="B224" s="163" t="s">
        <v>784</v>
      </c>
      <c r="C224" s="163" t="s">
        <v>785</v>
      </c>
      <c r="D224" s="78" t="s">
        <v>1750</v>
      </c>
      <c r="E224" s="172"/>
      <c r="F224" s="165" t="str">
        <f t="shared" si="28"/>
        <v>G23</v>
      </c>
      <c r="G224" s="172" t="str">
        <f t="shared" si="29"/>
        <v>中澤拓馬</v>
      </c>
      <c r="H224" s="19" t="s">
        <v>1751</v>
      </c>
      <c r="I224" s="19" t="s">
        <v>1759</v>
      </c>
      <c r="J224" s="20">
        <v>1986</v>
      </c>
      <c r="K224" s="7">
        <f t="shared" si="30"/>
        <v>30</v>
      </c>
      <c r="L224" s="165" t="str">
        <f t="shared" si="27"/>
        <v>OK</v>
      </c>
      <c r="M224" s="5" t="s">
        <v>800</v>
      </c>
    </row>
    <row r="225" spans="1:13" s="207" customFormat="1" ht="13.5">
      <c r="A225" s="172" t="s">
        <v>1396</v>
      </c>
      <c r="B225" s="163" t="s">
        <v>577</v>
      </c>
      <c r="C225" s="163" t="s">
        <v>484</v>
      </c>
      <c r="D225" s="78" t="s">
        <v>1750</v>
      </c>
      <c r="E225" s="172"/>
      <c r="F225" s="165" t="str">
        <f t="shared" si="28"/>
        <v>G24</v>
      </c>
      <c r="G225" s="172" t="str">
        <f t="shared" si="29"/>
        <v>中田富憲</v>
      </c>
      <c r="H225" s="19" t="s">
        <v>1751</v>
      </c>
      <c r="I225" s="19" t="s">
        <v>1759</v>
      </c>
      <c r="J225" s="20">
        <v>1960</v>
      </c>
      <c r="K225" s="7">
        <f t="shared" si="30"/>
        <v>56</v>
      </c>
      <c r="L225" s="165" t="str">
        <f t="shared" si="27"/>
        <v>2重登録</v>
      </c>
      <c r="M225" s="5" t="s">
        <v>794</v>
      </c>
    </row>
    <row r="226" spans="1:13" ht="13.5" customHeight="1">
      <c r="A226" s="172" t="s">
        <v>1397</v>
      </c>
      <c r="B226" s="172" t="s">
        <v>485</v>
      </c>
      <c r="C226" s="172" t="s">
        <v>486</v>
      </c>
      <c r="D226" s="78" t="s">
        <v>1750</v>
      </c>
      <c r="F226" s="165" t="str">
        <f t="shared" si="28"/>
        <v>G25</v>
      </c>
      <c r="G226" s="172" t="str">
        <f t="shared" si="29"/>
        <v>西原達也</v>
      </c>
      <c r="H226" s="19" t="s">
        <v>1751</v>
      </c>
      <c r="I226" s="19" t="s">
        <v>1759</v>
      </c>
      <c r="J226" s="20">
        <v>1978</v>
      </c>
      <c r="K226" s="7">
        <f t="shared" si="30"/>
        <v>38</v>
      </c>
      <c r="L226" s="165" t="str">
        <f t="shared" si="27"/>
        <v>OK</v>
      </c>
      <c r="M226" s="172" t="s">
        <v>487</v>
      </c>
    </row>
    <row r="227" spans="1:13" s="207" customFormat="1" ht="13.5">
      <c r="A227" s="172" t="s">
        <v>1398</v>
      </c>
      <c r="B227" s="29" t="s">
        <v>847</v>
      </c>
      <c r="C227" s="163" t="s">
        <v>1025</v>
      </c>
      <c r="D227" s="78" t="s">
        <v>1750</v>
      </c>
      <c r="E227" s="172"/>
      <c r="F227" s="165" t="str">
        <f t="shared" si="28"/>
        <v>G26</v>
      </c>
      <c r="G227" s="172" t="str">
        <f t="shared" si="29"/>
        <v>長谷川俊二</v>
      </c>
      <c r="H227" s="19" t="s">
        <v>1751</v>
      </c>
      <c r="I227" s="19" t="s">
        <v>1759</v>
      </c>
      <c r="J227" s="20">
        <v>1976</v>
      </c>
      <c r="K227" s="7">
        <f t="shared" si="30"/>
        <v>40</v>
      </c>
      <c r="L227" s="165" t="str">
        <f t="shared" si="27"/>
        <v>OK</v>
      </c>
      <c r="M227" s="170" t="s">
        <v>796</v>
      </c>
    </row>
    <row r="228" spans="1:13" s="207" customFormat="1" ht="13.5">
      <c r="A228" s="172" t="s">
        <v>1399</v>
      </c>
      <c r="B228" s="163" t="s">
        <v>786</v>
      </c>
      <c r="C228" s="163" t="s">
        <v>787</v>
      </c>
      <c r="D228" s="78" t="s">
        <v>1750</v>
      </c>
      <c r="E228" s="172"/>
      <c r="F228" s="165" t="str">
        <f t="shared" si="28"/>
        <v>G27</v>
      </c>
      <c r="G228" s="172" t="str">
        <f t="shared" si="29"/>
        <v>羽月　秀</v>
      </c>
      <c r="H228" s="19" t="s">
        <v>1751</v>
      </c>
      <c r="I228" s="19" t="s">
        <v>1759</v>
      </c>
      <c r="J228" s="20">
        <v>1987</v>
      </c>
      <c r="K228" s="7">
        <f t="shared" si="30"/>
        <v>29</v>
      </c>
      <c r="L228" s="165" t="str">
        <f t="shared" si="27"/>
        <v>OK</v>
      </c>
      <c r="M228" s="154" t="s">
        <v>780</v>
      </c>
    </row>
    <row r="229" spans="1:13" s="207" customFormat="1" ht="13.5">
      <c r="A229" s="172" t="s">
        <v>1400</v>
      </c>
      <c r="B229" s="29" t="s">
        <v>793</v>
      </c>
      <c r="C229" s="163" t="s">
        <v>488</v>
      </c>
      <c r="D229" s="78" t="s">
        <v>1756</v>
      </c>
      <c r="F229" s="165" t="str">
        <f t="shared" si="28"/>
        <v>G28</v>
      </c>
      <c r="G229" s="172" t="str">
        <f t="shared" si="29"/>
        <v>浜田　豊</v>
      </c>
      <c r="H229" s="19" t="s">
        <v>1757</v>
      </c>
      <c r="I229" s="19" t="s">
        <v>1758</v>
      </c>
      <c r="J229" s="20">
        <v>1985</v>
      </c>
      <c r="K229" s="7">
        <f t="shared" si="30"/>
        <v>31</v>
      </c>
      <c r="L229" s="165" t="str">
        <f t="shared" si="27"/>
        <v>OK</v>
      </c>
      <c r="M229" s="5" t="str">
        <f>M209</f>
        <v>近江八幡市</v>
      </c>
    </row>
    <row r="230" spans="1:13" s="207" customFormat="1" ht="13.5">
      <c r="A230" s="172" t="s">
        <v>1401</v>
      </c>
      <c r="B230" s="163" t="s">
        <v>788</v>
      </c>
      <c r="C230" s="163" t="s">
        <v>789</v>
      </c>
      <c r="D230" s="78" t="s">
        <v>1756</v>
      </c>
      <c r="E230" s="172"/>
      <c r="F230" s="165" t="str">
        <f t="shared" si="28"/>
        <v>G29</v>
      </c>
      <c r="G230" s="172" t="str">
        <f t="shared" si="29"/>
        <v>林　和生</v>
      </c>
      <c r="H230" s="19" t="s">
        <v>1757</v>
      </c>
      <c r="I230" s="19" t="s">
        <v>1758</v>
      </c>
      <c r="J230" s="20">
        <v>1986</v>
      </c>
      <c r="K230" s="7">
        <f t="shared" si="30"/>
        <v>30</v>
      </c>
      <c r="L230" s="165" t="str">
        <f t="shared" si="27"/>
        <v>OK</v>
      </c>
      <c r="M230" s="5" t="s">
        <v>617</v>
      </c>
    </row>
    <row r="231" spans="1:13" s="207" customFormat="1" ht="13.5">
      <c r="A231" s="172" t="s">
        <v>1402</v>
      </c>
      <c r="B231" s="163" t="s">
        <v>788</v>
      </c>
      <c r="C231" s="163" t="s">
        <v>1316</v>
      </c>
      <c r="D231" s="78" t="s">
        <v>1750</v>
      </c>
      <c r="E231" s="172"/>
      <c r="F231" s="165" t="str">
        <f>A231</f>
        <v>G30</v>
      </c>
      <c r="G231" s="172" t="str">
        <f t="shared" si="29"/>
        <v>林　貴大</v>
      </c>
      <c r="H231" s="19" t="s">
        <v>1751</v>
      </c>
      <c r="I231" s="19" t="s">
        <v>1759</v>
      </c>
      <c r="J231" s="20">
        <v>1986</v>
      </c>
      <c r="K231" s="7">
        <f t="shared" si="30"/>
        <v>30</v>
      </c>
      <c r="L231" s="165" t="str">
        <f t="shared" si="27"/>
        <v>OK</v>
      </c>
      <c r="M231" s="5" t="s">
        <v>774</v>
      </c>
    </row>
    <row r="232" spans="1:13" s="207" customFormat="1" ht="13.5">
      <c r="A232" s="172" t="s">
        <v>1403</v>
      </c>
      <c r="B232" s="163" t="s">
        <v>790</v>
      </c>
      <c r="C232" s="163" t="s">
        <v>791</v>
      </c>
      <c r="D232" s="78" t="s">
        <v>1750</v>
      </c>
      <c r="E232" s="172"/>
      <c r="F232" s="165" t="str">
        <f t="shared" si="28"/>
        <v>G31</v>
      </c>
      <c r="G232" s="172" t="str">
        <f t="shared" si="29"/>
        <v>飛鷹強志</v>
      </c>
      <c r="H232" s="19" t="s">
        <v>1751</v>
      </c>
      <c r="I232" s="19" t="s">
        <v>1759</v>
      </c>
      <c r="J232" s="20">
        <v>1987</v>
      </c>
      <c r="K232" s="7">
        <f t="shared" si="30"/>
        <v>29</v>
      </c>
      <c r="L232" s="165" t="str">
        <f t="shared" si="27"/>
        <v>OK</v>
      </c>
      <c r="M232" s="5" t="s">
        <v>617</v>
      </c>
    </row>
    <row r="233" spans="1:13" ht="13.5" customHeight="1">
      <c r="A233" s="172" t="s">
        <v>1404</v>
      </c>
      <c r="B233" s="172" t="s">
        <v>489</v>
      </c>
      <c r="C233" s="172" t="s">
        <v>490</v>
      </c>
      <c r="D233" s="78" t="s">
        <v>1750</v>
      </c>
      <c r="F233" s="165" t="str">
        <f t="shared" si="28"/>
        <v>G32</v>
      </c>
      <c r="G233" s="172" t="str">
        <f t="shared" si="29"/>
        <v>藤井正和</v>
      </c>
      <c r="H233" s="19" t="s">
        <v>1751</v>
      </c>
      <c r="I233" s="19" t="s">
        <v>1759</v>
      </c>
      <c r="J233" s="81">
        <v>1975</v>
      </c>
      <c r="K233" s="7">
        <f t="shared" si="30"/>
        <v>41</v>
      </c>
      <c r="L233" s="165" t="str">
        <f t="shared" si="27"/>
        <v>OK</v>
      </c>
      <c r="M233" s="172" t="s">
        <v>796</v>
      </c>
    </row>
    <row r="234" spans="1:13" ht="13.5" customHeight="1">
      <c r="A234" s="172" t="s">
        <v>1405</v>
      </c>
      <c r="B234" s="172" t="s">
        <v>491</v>
      </c>
      <c r="C234" s="172" t="s">
        <v>492</v>
      </c>
      <c r="D234" s="78" t="s">
        <v>1750</v>
      </c>
      <c r="F234" s="165" t="str">
        <f t="shared" si="28"/>
        <v>G33</v>
      </c>
      <c r="G234" s="172" t="str">
        <f t="shared" si="29"/>
        <v>堀場俊宏</v>
      </c>
      <c r="H234" s="19" t="s">
        <v>1751</v>
      </c>
      <c r="I234" s="19" t="s">
        <v>1759</v>
      </c>
      <c r="J234" s="81">
        <v>1986</v>
      </c>
      <c r="K234" s="7">
        <f t="shared" si="30"/>
        <v>30</v>
      </c>
      <c r="L234" s="165" t="str">
        <f t="shared" si="27"/>
        <v>OK</v>
      </c>
      <c r="M234" s="172" t="s">
        <v>1023</v>
      </c>
    </row>
    <row r="235" spans="1:13" ht="13.5" customHeight="1">
      <c r="A235" s="172" t="s">
        <v>1406</v>
      </c>
      <c r="B235" s="172" t="s">
        <v>493</v>
      </c>
      <c r="C235" s="172" t="s">
        <v>494</v>
      </c>
      <c r="D235" s="78" t="s">
        <v>1750</v>
      </c>
      <c r="F235" s="165" t="str">
        <f t="shared" si="28"/>
        <v>G34</v>
      </c>
      <c r="G235" s="172" t="str">
        <f t="shared" si="29"/>
        <v>鈎　優介</v>
      </c>
      <c r="H235" s="19" t="s">
        <v>1751</v>
      </c>
      <c r="I235" s="19" t="s">
        <v>1759</v>
      </c>
      <c r="J235" s="81">
        <v>1988</v>
      </c>
      <c r="K235" s="7">
        <f t="shared" si="30"/>
        <v>28</v>
      </c>
      <c r="L235" s="165" t="str">
        <f t="shared" si="27"/>
        <v>OK</v>
      </c>
      <c r="M235" s="172" t="s">
        <v>1023</v>
      </c>
    </row>
    <row r="236" spans="1:13" ht="13.5" customHeight="1">
      <c r="A236" s="172" t="s">
        <v>1407</v>
      </c>
      <c r="B236" s="172" t="s">
        <v>1317</v>
      </c>
      <c r="C236" s="172" t="s">
        <v>1408</v>
      </c>
      <c r="D236" s="78" t="s">
        <v>1750</v>
      </c>
      <c r="F236" s="165" t="str">
        <f>A236</f>
        <v>G35</v>
      </c>
      <c r="G236" s="172" t="str">
        <f t="shared" si="29"/>
        <v>松岡 準</v>
      </c>
      <c r="H236" s="19" t="s">
        <v>1751</v>
      </c>
      <c r="I236" s="19" t="s">
        <v>1759</v>
      </c>
      <c r="J236" s="81">
        <v>1994</v>
      </c>
      <c r="K236" s="7">
        <f t="shared" si="30"/>
        <v>22</v>
      </c>
      <c r="L236" s="165" t="str">
        <f t="shared" si="27"/>
        <v>OK</v>
      </c>
      <c r="M236" s="172" t="s">
        <v>1318</v>
      </c>
    </row>
    <row r="237" spans="1:13" ht="13.5" customHeight="1">
      <c r="A237" s="172" t="s">
        <v>1409</v>
      </c>
      <c r="B237" s="172" t="s">
        <v>1319</v>
      </c>
      <c r="C237" s="172" t="s">
        <v>1320</v>
      </c>
      <c r="D237" s="78" t="s">
        <v>1750</v>
      </c>
      <c r="F237" s="165" t="str">
        <f>A237</f>
        <v>G36</v>
      </c>
      <c r="G237" s="172" t="str">
        <f t="shared" si="29"/>
        <v>宮本悠佑</v>
      </c>
      <c r="H237" s="19" t="s">
        <v>1751</v>
      </c>
      <c r="I237" s="19" t="s">
        <v>1759</v>
      </c>
      <c r="J237" s="81">
        <v>1994</v>
      </c>
      <c r="K237" s="7">
        <f t="shared" si="30"/>
        <v>22</v>
      </c>
      <c r="L237" s="165" t="str">
        <f t="shared" si="27"/>
        <v>OK</v>
      </c>
      <c r="M237" s="172" t="s">
        <v>586</v>
      </c>
    </row>
    <row r="238" spans="1:13" ht="13.5" customHeight="1">
      <c r="A238" s="172" t="s">
        <v>1410</v>
      </c>
      <c r="B238" s="172" t="s">
        <v>603</v>
      </c>
      <c r="C238" s="172" t="s">
        <v>1321</v>
      </c>
      <c r="D238" s="78" t="s">
        <v>1750</v>
      </c>
      <c r="F238" s="165" t="str">
        <f>A238</f>
        <v>G37</v>
      </c>
      <c r="G238" s="172" t="str">
        <f t="shared" si="29"/>
        <v>村上 卓</v>
      </c>
      <c r="H238" s="19" t="s">
        <v>1751</v>
      </c>
      <c r="I238" s="19" t="s">
        <v>1759</v>
      </c>
      <c r="J238" s="81">
        <v>1977</v>
      </c>
      <c r="K238" s="7">
        <f t="shared" si="30"/>
        <v>39</v>
      </c>
      <c r="L238" s="165" t="str">
        <f t="shared" si="27"/>
        <v>OK</v>
      </c>
      <c r="M238" s="172" t="s">
        <v>1023</v>
      </c>
    </row>
    <row r="239" spans="1:13" s="207" customFormat="1" ht="13.5">
      <c r="A239" s="172" t="s">
        <v>1411</v>
      </c>
      <c r="B239" s="163" t="s">
        <v>932</v>
      </c>
      <c r="C239" s="163" t="s">
        <v>792</v>
      </c>
      <c r="D239" s="78" t="s">
        <v>1750</v>
      </c>
      <c r="E239" s="172"/>
      <c r="F239" s="165" t="str">
        <f t="shared" si="28"/>
        <v>G38</v>
      </c>
      <c r="G239" s="172" t="str">
        <f t="shared" si="29"/>
        <v>山崎俊輔</v>
      </c>
      <c r="H239" s="19" t="s">
        <v>1751</v>
      </c>
      <c r="I239" s="19" t="s">
        <v>1759</v>
      </c>
      <c r="J239" s="20">
        <v>1982</v>
      </c>
      <c r="K239" s="7">
        <f t="shared" si="30"/>
        <v>34</v>
      </c>
      <c r="L239" s="165" t="str">
        <f t="shared" si="27"/>
        <v>OK</v>
      </c>
      <c r="M239" s="5" t="s">
        <v>625</v>
      </c>
    </row>
    <row r="240" spans="1:13" s="207" customFormat="1" ht="13.5">
      <c r="A240" s="172" t="s">
        <v>1412</v>
      </c>
      <c r="B240" s="163" t="s">
        <v>1413</v>
      </c>
      <c r="C240" s="163" t="s">
        <v>1414</v>
      </c>
      <c r="D240" s="78" t="s">
        <v>1750</v>
      </c>
      <c r="E240" s="172"/>
      <c r="F240" s="165" t="str">
        <f>A240</f>
        <v>G39</v>
      </c>
      <c r="G240" s="172" t="str">
        <f t="shared" si="29"/>
        <v>久保侑暉</v>
      </c>
      <c r="H240" s="19" t="s">
        <v>1751</v>
      </c>
      <c r="I240" s="19" t="s">
        <v>1759</v>
      </c>
      <c r="J240" s="20">
        <v>1993</v>
      </c>
      <c r="K240" s="7">
        <f t="shared" si="30"/>
        <v>23</v>
      </c>
      <c r="L240" s="165" t="str">
        <f>IF(G240="","",IF(COUNTIF($G$23:$G$42,G240)&gt;1,"2重登録","OK"))</f>
        <v>OK</v>
      </c>
      <c r="M240" s="5" t="s">
        <v>800</v>
      </c>
    </row>
    <row r="241" spans="1:13" s="207" customFormat="1" ht="13.5">
      <c r="A241" s="172" t="s">
        <v>1415</v>
      </c>
      <c r="B241" s="163" t="s">
        <v>495</v>
      </c>
      <c r="C241" s="163" t="s">
        <v>496</v>
      </c>
      <c r="D241" s="78" t="s">
        <v>1750</v>
      </c>
      <c r="E241" s="172"/>
      <c r="F241" s="165" t="str">
        <f t="shared" si="28"/>
        <v>G40</v>
      </c>
      <c r="G241" s="172" t="str">
        <f t="shared" si="29"/>
        <v>渡辺裕士</v>
      </c>
      <c r="H241" s="19" t="s">
        <v>1751</v>
      </c>
      <c r="I241" s="19" t="s">
        <v>632</v>
      </c>
      <c r="J241" s="20">
        <v>1986</v>
      </c>
      <c r="K241" s="7">
        <f t="shared" si="30"/>
        <v>30</v>
      </c>
      <c r="L241" s="165" t="str">
        <f aca="true" t="shared" si="31" ref="L241:L277">IF(G241="","",IF(COUNTIF($G$24:$G$598,G241)&gt;1,"2重登録","OK"))</f>
        <v>OK</v>
      </c>
      <c r="M241" s="5" t="s">
        <v>625</v>
      </c>
    </row>
    <row r="242" spans="1:13" s="207" customFormat="1" ht="13.5">
      <c r="A242" s="172" t="s">
        <v>1416</v>
      </c>
      <c r="B242" s="151" t="s">
        <v>1032</v>
      </c>
      <c r="C242" s="151" t="s">
        <v>872</v>
      </c>
      <c r="D242" s="78" t="s">
        <v>1750</v>
      </c>
      <c r="F242" s="165" t="str">
        <f t="shared" si="28"/>
        <v>G41</v>
      </c>
      <c r="G242" s="172" t="str">
        <f t="shared" si="29"/>
        <v>遠藤直子</v>
      </c>
      <c r="H242" s="19" t="s">
        <v>1751</v>
      </c>
      <c r="I242" s="156" t="s">
        <v>610</v>
      </c>
      <c r="J242" s="20">
        <v>1992</v>
      </c>
      <c r="K242" s="7">
        <f t="shared" si="30"/>
        <v>24</v>
      </c>
      <c r="L242" s="165" t="str">
        <f t="shared" si="31"/>
        <v>OK</v>
      </c>
      <c r="M242" s="5" t="s">
        <v>794</v>
      </c>
    </row>
    <row r="243" spans="1:13" ht="13.5" customHeight="1">
      <c r="A243" s="172" t="s">
        <v>1417</v>
      </c>
      <c r="B243" s="151" t="s">
        <v>497</v>
      </c>
      <c r="C243" s="151" t="s">
        <v>848</v>
      </c>
      <c r="D243" s="78" t="s">
        <v>1750</v>
      </c>
      <c r="F243" s="165" t="str">
        <f t="shared" si="28"/>
        <v>G42</v>
      </c>
      <c r="G243" s="172" t="str">
        <f t="shared" si="29"/>
        <v>出口和代</v>
      </c>
      <c r="H243" s="19" t="s">
        <v>1751</v>
      </c>
      <c r="I243" s="156" t="s">
        <v>610</v>
      </c>
      <c r="J243" s="81">
        <v>1987</v>
      </c>
      <c r="K243" s="7">
        <f t="shared" si="30"/>
        <v>29</v>
      </c>
      <c r="L243" s="165" t="str">
        <f t="shared" si="31"/>
        <v>OK</v>
      </c>
      <c r="M243" s="131" t="s">
        <v>604</v>
      </c>
    </row>
    <row r="244" spans="1:13" ht="13.5" customHeight="1">
      <c r="A244" s="172" t="s">
        <v>1418</v>
      </c>
      <c r="B244" s="151" t="s">
        <v>1324</v>
      </c>
      <c r="C244" s="151" t="s">
        <v>1325</v>
      </c>
      <c r="D244" s="78" t="s">
        <v>1750</v>
      </c>
      <c r="F244" s="165" t="str">
        <f>A244</f>
        <v>G43</v>
      </c>
      <c r="G244" s="172" t="str">
        <f t="shared" si="29"/>
        <v>佐合 恵</v>
      </c>
      <c r="H244" s="19" t="s">
        <v>1751</v>
      </c>
      <c r="I244" s="156" t="s">
        <v>610</v>
      </c>
      <c r="J244" s="81">
        <v>1989</v>
      </c>
      <c r="K244" s="7">
        <f t="shared" si="30"/>
        <v>27</v>
      </c>
      <c r="L244" s="165" t="str">
        <f t="shared" si="31"/>
        <v>OK</v>
      </c>
      <c r="M244" s="155" t="s">
        <v>1311</v>
      </c>
    </row>
    <row r="245" spans="1:13" ht="13.5" customHeight="1">
      <c r="A245" s="172" t="s">
        <v>1419</v>
      </c>
      <c r="B245" s="151" t="s">
        <v>1326</v>
      </c>
      <c r="C245" s="151" t="s">
        <v>528</v>
      </c>
      <c r="D245" s="78" t="s">
        <v>1750</v>
      </c>
      <c r="F245" s="165" t="str">
        <f>A245</f>
        <v>G44</v>
      </c>
      <c r="G245" s="172" t="str">
        <f t="shared" si="29"/>
        <v>佐々木恵子</v>
      </c>
      <c r="H245" s="19" t="s">
        <v>1751</v>
      </c>
      <c r="I245" s="156" t="s">
        <v>610</v>
      </c>
      <c r="J245" s="81">
        <v>1967</v>
      </c>
      <c r="K245" s="7">
        <f t="shared" si="30"/>
        <v>49</v>
      </c>
      <c r="L245" s="165" t="str">
        <f t="shared" si="31"/>
        <v>OK</v>
      </c>
      <c r="M245" s="131" t="s">
        <v>625</v>
      </c>
    </row>
    <row r="246" spans="1:14" s="207" customFormat="1" ht="13.5">
      <c r="A246" s="172" t="s">
        <v>1420</v>
      </c>
      <c r="B246" s="82" t="s">
        <v>1033</v>
      </c>
      <c r="C246" s="83" t="s">
        <v>1034</v>
      </c>
      <c r="D246" s="78" t="s">
        <v>1750</v>
      </c>
      <c r="F246" s="165" t="str">
        <f t="shared" si="28"/>
        <v>G45</v>
      </c>
      <c r="G246" s="172" t="str">
        <f t="shared" si="29"/>
        <v>深尾純子</v>
      </c>
      <c r="H246" s="19" t="s">
        <v>1751</v>
      </c>
      <c r="I246" s="156" t="s">
        <v>610</v>
      </c>
      <c r="J246" s="20">
        <v>1982</v>
      </c>
      <c r="K246" s="7">
        <f t="shared" si="30"/>
        <v>34</v>
      </c>
      <c r="L246" s="165" t="str">
        <f t="shared" si="31"/>
        <v>OK</v>
      </c>
      <c r="M246" s="170" t="s">
        <v>796</v>
      </c>
      <c r="N246" s="219"/>
    </row>
    <row r="247" spans="1:14" s="207" customFormat="1" ht="13.5">
      <c r="A247" s="172" t="s">
        <v>1421</v>
      </c>
      <c r="B247" s="82" t="s">
        <v>801</v>
      </c>
      <c r="C247" s="151" t="s">
        <v>802</v>
      </c>
      <c r="D247" s="78" t="s">
        <v>1750</v>
      </c>
      <c r="F247" s="165" t="str">
        <f t="shared" si="28"/>
        <v>G46</v>
      </c>
      <c r="G247" s="172" t="str">
        <f t="shared" si="29"/>
        <v>福島麻公</v>
      </c>
      <c r="H247" s="19" t="s">
        <v>1751</v>
      </c>
      <c r="I247" s="156" t="s">
        <v>610</v>
      </c>
      <c r="J247" s="20">
        <v>1989</v>
      </c>
      <c r="K247" s="7">
        <f t="shared" si="30"/>
        <v>27</v>
      </c>
      <c r="L247" s="165" t="str">
        <f t="shared" si="31"/>
        <v>OK</v>
      </c>
      <c r="M247" s="170" t="s">
        <v>796</v>
      </c>
      <c r="N247" s="219"/>
    </row>
    <row r="248" spans="1:14" s="207" customFormat="1" ht="13.5">
      <c r="A248" s="172" t="s">
        <v>1422</v>
      </c>
      <c r="B248" s="151" t="s">
        <v>797</v>
      </c>
      <c r="C248" s="151" t="s">
        <v>798</v>
      </c>
      <c r="D248" s="78" t="s">
        <v>1750</v>
      </c>
      <c r="F248" s="165" t="str">
        <f t="shared" si="28"/>
        <v>G47</v>
      </c>
      <c r="G248" s="172" t="str">
        <f t="shared" si="29"/>
        <v>三崎真依</v>
      </c>
      <c r="H248" s="19" t="s">
        <v>1751</v>
      </c>
      <c r="I248" s="156" t="s">
        <v>610</v>
      </c>
      <c r="J248" s="20">
        <v>1991</v>
      </c>
      <c r="K248" s="7">
        <f t="shared" si="30"/>
        <v>25</v>
      </c>
      <c r="L248" s="165" t="str">
        <f t="shared" si="31"/>
        <v>OK</v>
      </c>
      <c r="M248" s="5" t="s">
        <v>799</v>
      </c>
      <c r="N248" s="219"/>
    </row>
    <row r="249" spans="1:14" s="207" customFormat="1" ht="13.5">
      <c r="A249" s="172" t="s">
        <v>1423</v>
      </c>
      <c r="B249" s="151" t="s">
        <v>1327</v>
      </c>
      <c r="C249" s="151" t="s">
        <v>1328</v>
      </c>
      <c r="D249" s="78" t="s">
        <v>1750</v>
      </c>
      <c r="F249" s="165" t="str">
        <f>A249</f>
        <v>G48</v>
      </c>
      <c r="G249" s="172" t="str">
        <f t="shared" si="29"/>
        <v>山下莉紗</v>
      </c>
      <c r="H249" s="19" t="s">
        <v>1751</v>
      </c>
      <c r="I249" s="156" t="s">
        <v>610</v>
      </c>
      <c r="J249" s="20">
        <v>1994</v>
      </c>
      <c r="K249" s="7">
        <f t="shared" si="30"/>
        <v>22</v>
      </c>
      <c r="L249" s="165" t="str">
        <f t="shared" si="31"/>
        <v>OK</v>
      </c>
      <c r="M249" s="5" t="s">
        <v>487</v>
      </c>
      <c r="N249" s="219"/>
    </row>
    <row r="250" spans="1:14" s="207" customFormat="1" ht="13.5">
      <c r="A250" s="172" t="s">
        <v>1424</v>
      </c>
      <c r="B250" s="82" t="s">
        <v>803</v>
      </c>
      <c r="C250" s="168" t="s">
        <v>1761</v>
      </c>
      <c r="D250" s="78" t="s">
        <v>1750</v>
      </c>
      <c r="F250" s="165" t="str">
        <f t="shared" si="28"/>
        <v>G49</v>
      </c>
      <c r="G250" s="172" t="str">
        <f t="shared" si="29"/>
        <v>山本あづさ</v>
      </c>
      <c r="H250" s="19" t="s">
        <v>1751</v>
      </c>
      <c r="I250" s="156" t="s">
        <v>610</v>
      </c>
      <c r="J250" s="20">
        <v>1981</v>
      </c>
      <c r="K250" s="7">
        <f t="shared" si="30"/>
        <v>35</v>
      </c>
      <c r="L250" s="165" t="str">
        <f t="shared" si="31"/>
        <v>OK</v>
      </c>
      <c r="M250" s="5" t="s">
        <v>774</v>
      </c>
      <c r="N250" s="219"/>
    </row>
    <row r="251" spans="1:13" ht="13.5" customHeight="1">
      <c r="A251" s="172" t="s">
        <v>1425</v>
      </c>
      <c r="B251" s="151" t="s">
        <v>803</v>
      </c>
      <c r="C251" s="151" t="s">
        <v>756</v>
      </c>
      <c r="D251" s="78" t="s">
        <v>1750</v>
      </c>
      <c r="F251" s="165" t="str">
        <f t="shared" si="28"/>
        <v>G50</v>
      </c>
      <c r="G251" s="172" t="str">
        <f t="shared" si="29"/>
        <v>山本順子</v>
      </c>
      <c r="H251" s="19" t="s">
        <v>1751</v>
      </c>
      <c r="I251" s="156" t="s">
        <v>610</v>
      </c>
      <c r="J251" s="20">
        <v>1976</v>
      </c>
      <c r="K251" s="7">
        <f t="shared" si="30"/>
        <v>40</v>
      </c>
      <c r="L251" s="165" t="str">
        <f t="shared" si="31"/>
        <v>OK</v>
      </c>
      <c r="M251" s="5" t="s">
        <v>604</v>
      </c>
    </row>
    <row r="252" spans="1:13" ht="13.5" customHeight="1">
      <c r="A252" s="172" t="s">
        <v>1426</v>
      </c>
      <c r="B252" s="151" t="s">
        <v>1329</v>
      </c>
      <c r="C252" s="151" t="s">
        <v>614</v>
      </c>
      <c r="D252" s="78" t="s">
        <v>1750</v>
      </c>
      <c r="F252" s="165" t="str">
        <f t="shared" si="28"/>
        <v>G51</v>
      </c>
      <c r="G252" s="172" t="str">
        <f t="shared" si="29"/>
        <v>梅森直美</v>
      </c>
      <c r="H252" s="19" t="s">
        <v>1751</v>
      </c>
      <c r="I252" s="220" t="s">
        <v>1036</v>
      </c>
      <c r="J252" s="20">
        <v>1977</v>
      </c>
      <c r="K252" s="7">
        <f t="shared" si="30"/>
        <v>39</v>
      </c>
      <c r="L252" s="165" t="str">
        <f t="shared" si="31"/>
        <v>OK</v>
      </c>
      <c r="M252" s="172" t="s">
        <v>1318</v>
      </c>
    </row>
    <row r="253" spans="1:14" s="207" customFormat="1" ht="13.5">
      <c r="A253" s="172" t="s">
        <v>1427</v>
      </c>
      <c r="B253" s="172" t="s">
        <v>611</v>
      </c>
      <c r="C253" s="172" t="s">
        <v>313</v>
      </c>
      <c r="D253" s="78" t="s">
        <v>1750</v>
      </c>
      <c r="E253" s="172"/>
      <c r="F253" s="165" t="str">
        <f t="shared" si="28"/>
        <v>G52</v>
      </c>
      <c r="G253" s="172" t="str">
        <f t="shared" si="29"/>
        <v>木村恵太</v>
      </c>
      <c r="H253" s="19" t="s">
        <v>1751</v>
      </c>
      <c r="I253" s="192" t="s">
        <v>1759</v>
      </c>
      <c r="J253" s="20">
        <v>1983</v>
      </c>
      <c r="K253" s="7">
        <f t="shared" si="30"/>
        <v>33</v>
      </c>
      <c r="L253" s="165" t="str">
        <f t="shared" si="31"/>
        <v>OK</v>
      </c>
      <c r="M253" s="5" t="s">
        <v>1318</v>
      </c>
      <c r="N253" s="172"/>
    </row>
    <row r="254" spans="1:14" s="207" customFormat="1" ht="13.5">
      <c r="A254" s="172" t="s">
        <v>1428</v>
      </c>
      <c r="B254" s="172" t="s">
        <v>1429</v>
      </c>
      <c r="C254" s="172" t="s">
        <v>1430</v>
      </c>
      <c r="D254" s="78" t="s">
        <v>1750</v>
      </c>
      <c r="E254" s="172"/>
      <c r="F254" s="165" t="str">
        <f t="shared" si="28"/>
        <v>G53</v>
      </c>
      <c r="G254" s="172" t="str">
        <f t="shared" si="29"/>
        <v>中山幸典</v>
      </c>
      <c r="H254" s="19" t="s">
        <v>1751</v>
      </c>
      <c r="I254" s="192" t="s">
        <v>1759</v>
      </c>
      <c r="J254" s="20">
        <v>1979</v>
      </c>
      <c r="K254" s="7">
        <f t="shared" si="30"/>
        <v>37</v>
      </c>
      <c r="L254" s="165" t="str">
        <f t="shared" si="31"/>
        <v>OK</v>
      </c>
      <c r="M254" s="5" t="s">
        <v>800</v>
      </c>
      <c r="N254" s="172"/>
    </row>
    <row r="255" spans="1:13" s="207" customFormat="1" ht="13.5">
      <c r="A255" s="172" t="s">
        <v>1431</v>
      </c>
      <c r="B255" s="172" t="s">
        <v>1432</v>
      </c>
      <c r="C255" s="172" t="s">
        <v>1433</v>
      </c>
      <c r="D255" s="78" t="s">
        <v>1750</v>
      </c>
      <c r="E255" s="172"/>
      <c r="F255" s="165" t="str">
        <f t="shared" si="28"/>
        <v>G54</v>
      </c>
      <c r="G255" s="172" t="str">
        <f t="shared" si="29"/>
        <v>塩谷敦彦</v>
      </c>
      <c r="H255" s="19" t="s">
        <v>1751</v>
      </c>
      <c r="I255" s="192" t="s">
        <v>1759</v>
      </c>
      <c r="J255" s="20">
        <v>1969</v>
      </c>
      <c r="K255" s="7">
        <f t="shared" si="30"/>
        <v>47</v>
      </c>
      <c r="L255" s="165" t="str">
        <f t="shared" si="31"/>
        <v>OK</v>
      </c>
      <c r="M255" s="5" t="s">
        <v>800</v>
      </c>
    </row>
    <row r="256" spans="1:13" s="207" customFormat="1" ht="13.5">
      <c r="A256" s="172" t="s">
        <v>1434</v>
      </c>
      <c r="B256" s="172" t="s">
        <v>803</v>
      </c>
      <c r="C256" s="172" t="s">
        <v>1435</v>
      </c>
      <c r="D256" s="78" t="s">
        <v>1750</v>
      </c>
      <c r="E256" s="172"/>
      <c r="F256" s="165" t="str">
        <f t="shared" si="28"/>
        <v>G55</v>
      </c>
      <c r="G256" s="172" t="str">
        <f t="shared" si="29"/>
        <v>山本良人</v>
      </c>
      <c r="H256" s="19" t="s">
        <v>1751</v>
      </c>
      <c r="I256" s="192" t="s">
        <v>1759</v>
      </c>
      <c r="J256" s="20">
        <v>1978</v>
      </c>
      <c r="K256" s="7">
        <f t="shared" si="30"/>
        <v>38</v>
      </c>
      <c r="L256" s="165" t="str">
        <f t="shared" si="31"/>
        <v>OK</v>
      </c>
      <c r="M256" s="5" t="s">
        <v>800</v>
      </c>
    </row>
    <row r="257" spans="1:13" s="207" customFormat="1" ht="13.5">
      <c r="A257" s="172" t="s">
        <v>1436</v>
      </c>
      <c r="B257" s="221" t="s">
        <v>620</v>
      </c>
      <c r="C257" s="221" t="s">
        <v>1437</v>
      </c>
      <c r="D257" s="222" t="s">
        <v>1750</v>
      </c>
      <c r="E257" s="221"/>
      <c r="F257" s="223" t="str">
        <f t="shared" si="28"/>
        <v>G56</v>
      </c>
      <c r="G257" s="216" t="str">
        <f t="shared" si="29"/>
        <v>田中由子</v>
      </c>
      <c r="H257" s="224" t="s">
        <v>1751</v>
      </c>
      <c r="I257" s="220" t="s">
        <v>1762</v>
      </c>
      <c r="J257" s="225">
        <v>1965</v>
      </c>
      <c r="K257" s="226">
        <f t="shared" si="30"/>
        <v>51</v>
      </c>
      <c r="L257" s="165" t="str">
        <f t="shared" si="31"/>
        <v>OK</v>
      </c>
      <c r="M257" s="227" t="s">
        <v>796</v>
      </c>
    </row>
    <row r="258" spans="1:13" s="207" customFormat="1" ht="13.5">
      <c r="A258" s="172" t="s">
        <v>1438</v>
      </c>
      <c r="B258" s="221" t="s">
        <v>1439</v>
      </c>
      <c r="C258" s="221" t="s">
        <v>1440</v>
      </c>
      <c r="D258" s="222" t="s">
        <v>1750</v>
      </c>
      <c r="E258" s="221"/>
      <c r="F258" s="223" t="str">
        <f t="shared" si="28"/>
        <v>G57</v>
      </c>
      <c r="G258" s="216" t="str">
        <f t="shared" si="29"/>
        <v>伊藤牧子</v>
      </c>
      <c r="H258" s="224" t="s">
        <v>1751</v>
      </c>
      <c r="I258" s="220" t="s">
        <v>1762</v>
      </c>
      <c r="J258" s="225">
        <v>1969</v>
      </c>
      <c r="K258" s="226">
        <f t="shared" si="30"/>
        <v>47</v>
      </c>
      <c r="L258" s="165" t="str">
        <f t="shared" si="31"/>
        <v>OK</v>
      </c>
      <c r="M258" s="227" t="s">
        <v>796</v>
      </c>
    </row>
    <row r="259" spans="1:13" s="207" customFormat="1" ht="13.5">
      <c r="A259" s="172" t="s">
        <v>1441</v>
      </c>
      <c r="B259" s="172" t="s">
        <v>803</v>
      </c>
      <c r="C259" s="172" t="s">
        <v>1442</v>
      </c>
      <c r="D259" s="193" t="s">
        <v>1750</v>
      </c>
      <c r="E259" s="172"/>
      <c r="F259" s="153" t="str">
        <f t="shared" si="28"/>
        <v>G58</v>
      </c>
      <c r="G259" s="172" t="str">
        <f t="shared" si="29"/>
        <v>山本悠介</v>
      </c>
      <c r="H259" s="192" t="s">
        <v>1751</v>
      </c>
      <c r="I259" s="192" t="s">
        <v>1443</v>
      </c>
      <c r="J259" s="81">
        <v>1985</v>
      </c>
      <c r="K259" s="194">
        <f t="shared" si="30"/>
        <v>31</v>
      </c>
      <c r="L259" s="165" t="str">
        <f t="shared" si="31"/>
        <v>OK</v>
      </c>
      <c r="M259" s="189" t="s">
        <v>794</v>
      </c>
    </row>
    <row r="260" spans="1:13" s="228" customFormat="1" ht="13.5">
      <c r="A260" s="172" t="s">
        <v>1444</v>
      </c>
      <c r="B260" s="221" t="s">
        <v>511</v>
      </c>
      <c r="C260" s="221" t="s">
        <v>1445</v>
      </c>
      <c r="D260" s="222" t="s">
        <v>1750</v>
      </c>
      <c r="E260" s="216"/>
      <c r="F260" s="223" t="str">
        <f t="shared" si="28"/>
        <v>G59</v>
      </c>
      <c r="G260" s="216" t="str">
        <f t="shared" si="29"/>
        <v>高田貴代美</v>
      </c>
      <c r="H260" s="224" t="s">
        <v>1751</v>
      </c>
      <c r="I260" s="224" t="s">
        <v>1762</v>
      </c>
      <c r="J260" s="225">
        <v>1964</v>
      </c>
      <c r="K260" s="226">
        <f t="shared" si="30"/>
        <v>52</v>
      </c>
      <c r="L260" s="165" t="str">
        <f t="shared" si="31"/>
        <v>OK</v>
      </c>
      <c r="M260" s="218" t="s">
        <v>780</v>
      </c>
    </row>
    <row r="261" spans="1:13" s="207" customFormat="1" ht="13.5">
      <c r="A261" s="172" t="s">
        <v>1446</v>
      </c>
      <c r="B261" s="172" t="s">
        <v>1447</v>
      </c>
      <c r="C261" s="172" t="s">
        <v>1448</v>
      </c>
      <c r="D261" s="78" t="s">
        <v>1750</v>
      </c>
      <c r="E261" s="163"/>
      <c r="F261" s="165" t="str">
        <f t="shared" si="28"/>
        <v>G60</v>
      </c>
      <c r="G261" s="163" t="str">
        <f t="shared" si="29"/>
        <v>武藤幸宏</v>
      </c>
      <c r="H261" s="19" t="s">
        <v>1751</v>
      </c>
      <c r="I261" s="19" t="s">
        <v>1443</v>
      </c>
      <c r="J261" s="20">
        <v>1980</v>
      </c>
      <c r="K261" s="7">
        <f t="shared" si="30"/>
        <v>36</v>
      </c>
      <c r="L261" s="165" t="str">
        <f t="shared" si="31"/>
        <v>OK</v>
      </c>
      <c r="M261" s="5" t="s">
        <v>1449</v>
      </c>
    </row>
    <row r="262" spans="1:13" s="207" customFormat="1" ht="13.5">
      <c r="A262" s="172" t="s">
        <v>1450</v>
      </c>
      <c r="B262" s="172" t="s">
        <v>1451</v>
      </c>
      <c r="C262" s="172" t="s">
        <v>1452</v>
      </c>
      <c r="D262" s="78" t="s">
        <v>1750</v>
      </c>
      <c r="E262" s="163"/>
      <c r="F262" s="165" t="str">
        <f t="shared" si="28"/>
        <v>G61</v>
      </c>
      <c r="G262" s="163" t="str">
        <f t="shared" si="29"/>
        <v>小出周平</v>
      </c>
      <c r="H262" s="19" t="s">
        <v>1751</v>
      </c>
      <c r="I262" s="19" t="s">
        <v>1443</v>
      </c>
      <c r="J262" s="20">
        <v>1987</v>
      </c>
      <c r="K262" s="7">
        <f t="shared" si="30"/>
        <v>29</v>
      </c>
      <c r="L262" s="165" t="str">
        <f t="shared" si="31"/>
        <v>OK</v>
      </c>
      <c r="M262" s="5" t="s">
        <v>856</v>
      </c>
    </row>
    <row r="263" spans="1:13" s="207" customFormat="1" ht="13.5">
      <c r="A263" s="172" t="s">
        <v>1453</v>
      </c>
      <c r="B263" s="172" t="s">
        <v>1454</v>
      </c>
      <c r="C263" s="172" t="s">
        <v>1455</v>
      </c>
      <c r="D263" s="78" t="s">
        <v>1752</v>
      </c>
      <c r="E263" s="163"/>
      <c r="F263" s="165" t="str">
        <f t="shared" si="28"/>
        <v>G62</v>
      </c>
      <c r="G263" s="163" t="str">
        <f t="shared" si="29"/>
        <v>中根啓伍</v>
      </c>
      <c r="H263" s="19" t="s">
        <v>1753</v>
      </c>
      <c r="I263" s="19" t="s">
        <v>1443</v>
      </c>
      <c r="J263" s="20">
        <v>1993</v>
      </c>
      <c r="K263" s="7">
        <f t="shared" si="30"/>
        <v>23</v>
      </c>
      <c r="L263" s="165" t="str">
        <f t="shared" si="31"/>
        <v>OK</v>
      </c>
      <c r="M263" s="5" t="s">
        <v>856</v>
      </c>
    </row>
    <row r="264" spans="1:13" s="228" customFormat="1" ht="13.5">
      <c r="A264" s="172" t="s">
        <v>1456</v>
      </c>
      <c r="B264" s="221" t="s">
        <v>1457</v>
      </c>
      <c r="C264" s="221" t="s">
        <v>1458</v>
      </c>
      <c r="D264" s="222" t="s">
        <v>1754</v>
      </c>
      <c r="E264" s="216"/>
      <c r="F264" s="223" t="str">
        <f t="shared" si="28"/>
        <v>G63</v>
      </c>
      <c r="G264" s="216" t="str">
        <f t="shared" si="29"/>
        <v>森田千瑛</v>
      </c>
      <c r="H264" s="224" t="s">
        <v>1755</v>
      </c>
      <c r="I264" s="224" t="s">
        <v>1691</v>
      </c>
      <c r="J264" s="225">
        <v>1987</v>
      </c>
      <c r="K264" s="226">
        <f t="shared" si="30"/>
        <v>29</v>
      </c>
      <c r="L264" s="165" t="str">
        <f t="shared" si="31"/>
        <v>OK</v>
      </c>
      <c r="M264" s="227" t="s">
        <v>856</v>
      </c>
    </row>
    <row r="265" spans="1:13" s="228" customFormat="1" ht="13.5">
      <c r="A265" s="172" t="s">
        <v>1459</v>
      </c>
      <c r="B265" s="221" t="s">
        <v>867</v>
      </c>
      <c r="C265" s="221" t="s">
        <v>1460</v>
      </c>
      <c r="D265" s="222" t="s">
        <v>1750</v>
      </c>
      <c r="E265" s="216"/>
      <c r="F265" s="223" t="str">
        <f t="shared" si="28"/>
        <v>G64</v>
      </c>
      <c r="G265" s="216" t="str">
        <f t="shared" si="29"/>
        <v>吉村安梨佐</v>
      </c>
      <c r="H265" s="224" t="s">
        <v>1751</v>
      </c>
      <c r="I265" s="224" t="s">
        <v>1762</v>
      </c>
      <c r="J265" s="225">
        <v>1986</v>
      </c>
      <c r="K265" s="226">
        <f t="shared" si="30"/>
        <v>30</v>
      </c>
      <c r="L265" s="165" t="str">
        <f t="shared" si="31"/>
        <v>OK</v>
      </c>
      <c r="M265" s="227" t="s">
        <v>856</v>
      </c>
    </row>
    <row r="266" spans="1:13" s="228" customFormat="1" ht="13.5">
      <c r="A266" s="172" t="s">
        <v>1461</v>
      </c>
      <c r="B266" s="221" t="s">
        <v>755</v>
      </c>
      <c r="C266" s="221" t="s">
        <v>756</v>
      </c>
      <c r="D266" s="222" t="s">
        <v>1750</v>
      </c>
      <c r="E266" s="216"/>
      <c r="F266" s="223" t="str">
        <f aca="true" t="shared" si="32" ref="F266:F277">A266</f>
        <v>G65</v>
      </c>
      <c r="G266" s="216" t="str">
        <f aca="true" t="shared" si="33" ref="G266:G277">B266&amp;C266</f>
        <v>岩崎順子</v>
      </c>
      <c r="H266" s="224" t="s">
        <v>1751</v>
      </c>
      <c r="I266" s="224" t="s">
        <v>1762</v>
      </c>
      <c r="J266" s="225">
        <v>1977</v>
      </c>
      <c r="K266" s="226">
        <f t="shared" si="30"/>
        <v>39</v>
      </c>
      <c r="L266" s="165" t="str">
        <f t="shared" si="31"/>
        <v>OK</v>
      </c>
      <c r="M266" s="227" t="s">
        <v>856</v>
      </c>
    </row>
    <row r="267" spans="1:13" s="228" customFormat="1" ht="13.5">
      <c r="A267" s="172" t="s">
        <v>1462</v>
      </c>
      <c r="B267" s="221" t="s">
        <v>1463</v>
      </c>
      <c r="C267" s="221" t="s">
        <v>1464</v>
      </c>
      <c r="D267" s="222" t="s">
        <v>1754</v>
      </c>
      <c r="E267" s="216"/>
      <c r="F267" s="223" t="str">
        <f t="shared" si="32"/>
        <v>G66</v>
      </c>
      <c r="G267" s="216" t="str">
        <f t="shared" si="33"/>
        <v>太田恵莉</v>
      </c>
      <c r="H267" s="224" t="s">
        <v>1755</v>
      </c>
      <c r="I267" s="224" t="s">
        <v>1691</v>
      </c>
      <c r="J267" s="225">
        <v>1988</v>
      </c>
      <c r="K267" s="226">
        <f t="shared" si="30"/>
        <v>28</v>
      </c>
      <c r="L267" s="165" t="str">
        <f t="shared" si="31"/>
        <v>OK</v>
      </c>
      <c r="M267" s="227" t="s">
        <v>625</v>
      </c>
    </row>
    <row r="268" spans="1:13" s="228" customFormat="1" ht="13.5">
      <c r="A268" s="172" t="s">
        <v>1465</v>
      </c>
      <c r="B268" s="221" t="s">
        <v>322</v>
      </c>
      <c r="C268" s="221" t="s">
        <v>1466</v>
      </c>
      <c r="D268" s="222" t="s">
        <v>1750</v>
      </c>
      <c r="E268" s="216"/>
      <c r="F268" s="223" t="str">
        <f t="shared" si="32"/>
        <v>G67</v>
      </c>
      <c r="G268" s="216" t="str">
        <f t="shared" si="33"/>
        <v>岡本良美</v>
      </c>
      <c r="H268" s="224" t="s">
        <v>1751</v>
      </c>
      <c r="I268" s="224" t="s">
        <v>1762</v>
      </c>
      <c r="J268" s="225">
        <v>1985</v>
      </c>
      <c r="K268" s="226">
        <f t="shared" si="30"/>
        <v>31</v>
      </c>
      <c r="L268" s="165" t="str">
        <f t="shared" si="31"/>
        <v>OK</v>
      </c>
      <c r="M268" s="227" t="s">
        <v>483</v>
      </c>
    </row>
    <row r="269" spans="1:13" s="228" customFormat="1" ht="13.5">
      <c r="A269" s="172" t="s">
        <v>1467</v>
      </c>
      <c r="B269" s="221" t="s">
        <v>1468</v>
      </c>
      <c r="C269" s="221" t="s">
        <v>1469</v>
      </c>
      <c r="D269" s="222" t="s">
        <v>1750</v>
      </c>
      <c r="E269" s="216"/>
      <c r="F269" s="223" t="str">
        <f t="shared" si="32"/>
        <v>G68</v>
      </c>
      <c r="G269" s="216" t="str">
        <f t="shared" si="33"/>
        <v>赤谷恵理</v>
      </c>
      <c r="H269" s="224" t="s">
        <v>1751</v>
      </c>
      <c r="I269" s="224" t="s">
        <v>1762</v>
      </c>
      <c r="J269" s="225">
        <v>1993</v>
      </c>
      <c r="K269" s="226">
        <f aca="true" t="shared" si="34" ref="K269:K277">IF(J269="","",(2016-J269))</f>
        <v>23</v>
      </c>
      <c r="L269" s="165" t="str">
        <f t="shared" si="31"/>
        <v>OK</v>
      </c>
      <c r="M269" s="227" t="s">
        <v>625</v>
      </c>
    </row>
    <row r="270" spans="1:13" s="228" customFormat="1" ht="13.5">
      <c r="A270" s="172" t="s">
        <v>1470</v>
      </c>
      <c r="B270" s="221" t="s">
        <v>1471</v>
      </c>
      <c r="C270" s="221" t="s">
        <v>1472</v>
      </c>
      <c r="D270" s="222" t="s">
        <v>1750</v>
      </c>
      <c r="E270" s="216"/>
      <c r="F270" s="223" t="str">
        <f t="shared" si="32"/>
        <v>G69</v>
      </c>
      <c r="G270" s="216" t="str">
        <f t="shared" si="33"/>
        <v>長田由紀子</v>
      </c>
      <c r="H270" s="224" t="s">
        <v>1751</v>
      </c>
      <c r="I270" s="224" t="s">
        <v>1762</v>
      </c>
      <c r="J270" s="225">
        <v>1984</v>
      </c>
      <c r="K270" s="226">
        <f t="shared" si="34"/>
        <v>32</v>
      </c>
      <c r="L270" s="165" t="str">
        <f t="shared" si="31"/>
        <v>OK</v>
      </c>
      <c r="M270" s="227" t="s">
        <v>487</v>
      </c>
    </row>
    <row r="271" spans="1:13" s="207" customFormat="1" ht="13.5">
      <c r="A271" s="172" t="s">
        <v>1473</v>
      </c>
      <c r="B271" s="172" t="s">
        <v>1471</v>
      </c>
      <c r="C271" s="172" t="s">
        <v>1474</v>
      </c>
      <c r="D271" s="193" t="s">
        <v>1750</v>
      </c>
      <c r="E271" s="172"/>
      <c r="F271" s="153" t="str">
        <f t="shared" si="32"/>
        <v>G70</v>
      </c>
      <c r="G271" s="172" t="str">
        <f t="shared" si="33"/>
        <v>長田晃輝</v>
      </c>
      <c r="H271" s="192" t="s">
        <v>1751</v>
      </c>
      <c r="I271" s="192" t="s">
        <v>1443</v>
      </c>
      <c r="J271" s="81">
        <v>1984</v>
      </c>
      <c r="K271" s="194">
        <f t="shared" si="34"/>
        <v>32</v>
      </c>
      <c r="L271" s="165" t="str">
        <f t="shared" si="31"/>
        <v>OK</v>
      </c>
      <c r="M271" s="189" t="s">
        <v>487</v>
      </c>
    </row>
    <row r="272" spans="1:13" s="207" customFormat="1" ht="13.5">
      <c r="A272" s="172" t="s">
        <v>1475</v>
      </c>
      <c r="B272" s="172" t="s">
        <v>1476</v>
      </c>
      <c r="C272" s="172" t="s">
        <v>1477</v>
      </c>
      <c r="D272" s="193" t="s">
        <v>1754</v>
      </c>
      <c r="E272" s="172"/>
      <c r="F272" s="153" t="str">
        <f t="shared" si="32"/>
        <v>G71</v>
      </c>
      <c r="G272" s="172" t="str">
        <f t="shared" si="33"/>
        <v>岡島宇史</v>
      </c>
      <c r="H272" s="192" t="s">
        <v>1755</v>
      </c>
      <c r="I272" s="192" t="s">
        <v>1443</v>
      </c>
      <c r="J272" s="81">
        <v>1989</v>
      </c>
      <c r="K272" s="194">
        <f t="shared" si="34"/>
        <v>27</v>
      </c>
      <c r="L272" s="165" t="str">
        <f t="shared" si="31"/>
        <v>OK</v>
      </c>
      <c r="M272" s="189" t="s">
        <v>487</v>
      </c>
    </row>
    <row r="273" spans="1:13" s="207" customFormat="1" ht="13.5">
      <c r="A273" s="172" t="s">
        <v>1478</v>
      </c>
      <c r="B273" s="172" t="s">
        <v>1479</v>
      </c>
      <c r="C273" s="172" t="s">
        <v>1480</v>
      </c>
      <c r="D273" s="193" t="s">
        <v>1750</v>
      </c>
      <c r="E273" s="172"/>
      <c r="F273" s="153" t="str">
        <f t="shared" si="32"/>
        <v>G72</v>
      </c>
      <c r="G273" s="172" t="str">
        <f t="shared" si="33"/>
        <v>小林一成</v>
      </c>
      <c r="H273" s="192" t="s">
        <v>1751</v>
      </c>
      <c r="I273" s="192" t="s">
        <v>1762</v>
      </c>
      <c r="J273" s="81">
        <v>1982</v>
      </c>
      <c r="K273" s="194">
        <f t="shared" si="34"/>
        <v>34</v>
      </c>
      <c r="L273" s="165" t="str">
        <f t="shared" si="31"/>
        <v>OK</v>
      </c>
      <c r="M273" s="189" t="s">
        <v>796</v>
      </c>
    </row>
    <row r="274" spans="1:13" s="207" customFormat="1" ht="13.5">
      <c r="A274" s="172" t="s">
        <v>1481</v>
      </c>
      <c r="B274" s="221" t="s">
        <v>1482</v>
      </c>
      <c r="C274" s="221" t="s">
        <v>1483</v>
      </c>
      <c r="D274" s="222" t="s">
        <v>1750</v>
      </c>
      <c r="E274" s="216"/>
      <c r="F274" s="223" t="str">
        <f t="shared" si="32"/>
        <v>G73</v>
      </c>
      <c r="G274" s="216" t="str">
        <f t="shared" si="33"/>
        <v>寺山愛子</v>
      </c>
      <c r="H274" s="224" t="s">
        <v>1751</v>
      </c>
      <c r="I274" s="224" t="s">
        <v>1762</v>
      </c>
      <c r="J274" s="225">
        <v>1983</v>
      </c>
      <c r="K274" s="226">
        <f t="shared" si="34"/>
        <v>33</v>
      </c>
      <c r="L274" s="165" t="str">
        <f t="shared" si="31"/>
        <v>OK</v>
      </c>
      <c r="M274" s="227" t="s">
        <v>1023</v>
      </c>
    </row>
    <row r="275" spans="1:13" s="207" customFormat="1" ht="13.5">
      <c r="A275" s="172" t="s">
        <v>1484</v>
      </c>
      <c r="B275" s="221" t="s">
        <v>605</v>
      </c>
      <c r="C275" s="221" t="s">
        <v>1485</v>
      </c>
      <c r="D275" s="222" t="s">
        <v>1752</v>
      </c>
      <c r="E275" s="216"/>
      <c r="F275" s="223" t="str">
        <f t="shared" si="32"/>
        <v>G74</v>
      </c>
      <c r="G275" s="216" t="str">
        <f t="shared" si="33"/>
        <v>八木郊美</v>
      </c>
      <c r="H275" s="224" t="s">
        <v>1753</v>
      </c>
      <c r="I275" s="224" t="s">
        <v>1763</v>
      </c>
      <c r="J275" s="225">
        <v>1968</v>
      </c>
      <c r="K275" s="226">
        <f t="shared" si="34"/>
        <v>48</v>
      </c>
      <c r="L275" s="165" t="str">
        <f t="shared" si="31"/>
        <v>OK</v>
      </c>
      <c r="M275" s="227" t="s">
        <v>487</v>
      </c>
    </row>
    <row r="276" spans="1:13" s="207" customFormat="1" ht="13.5">
      <c r="A276" s="172" t="s">
        <v>1486</v>
      </c>
      <c r="B276" s="221" t="s">
        <v>1487</v>
      </c>
      <c r="C276" s="221" t="s">
        <v>872</v>
      </c>
      <c r="D276" s="222" t="s">
        <v>1750</v>
      </c>
      <c r="E276" s="216"/>
      <c r="F276" s="223" t="str">
        <f t="shared" si="32"/>
        <v>G75</v>
      </c>
      <c r="G276" s="216" t="str">
        <f t="shared" si="33"/>
        <v>村尾直子</v>
      </c>
      <c r="H276" s="224" t="s">
        <v>1751</v>
      </c>
      <c r="I276" s="224" t="s">
        <v>1762</v>
      </c>
      <c r="J276" s="225">
        <v>1977</v>
      </c>
      <c r="K276" s="226">
        <f t="shared" si="34"/>
        <v>39</v>
      </c>
      <c r="L276" s="165" t="str">
        <f t="shared" si="31"/>
        <v>OK</v>
      </c>
      <c r="M276" s="227" t="s">
        <v>487</v>
      </c>
    </row>
    <row r="277" spans="1:13" s="207" customFormat="1" ht="13.5">
      <c r="A277" s="172" t="s">
        <v>1488</v>
      </c>
      <c r="B277" s="221" t="s">
        <v>1489</v>
      </c>
      <c r="C277" s="221" t="s">
        <v>1490</v>
      </c>
      <c r="D277" s="222" t="s">
        <v>1750</v>
      </c>
      <c r="E277" s="216"/>
      <c r="F277" s="223" t="str">
        <f t="shared" si="32"/>
        <v>G76</v>
      </c>
      <c r="G277" s="216" t="str">
        <f t="shared" si="33"/>
        <v>大家香</v>
      </c>
      <c r="H277" s="224" t="s">
        <v>1751</v>
      </c>
      <c r="I277" s="224" t="s">
        <v>1762</v>
      </c>
      <c r="J277" s="225">
        <v>1966</v>
      </c>
      <c r="K277" s="226">
        <f t="shared" si="34"/>
        <v>50</v>
      </c>
      <c r="L277" s="165" t="str">
        <f t="shared" si="31"/>
        <v>OK</v>
      </c>
      <c r="M277" s="227" t="s">
        <v>487</v>
      </c>
    </row>
    <row r="278" spans="7:13" s="207" customFormat="1" ht="13.5">
      <c r="G278" s="229"/>
      <c r="H278" s="229"/>
      <c r="I278" s="229"/>
      <c r="J278" s="229"/>
      <c r="K278" s="229"/>
      <c r="L278" s="229"/>
      <c r="M278" s="229"/>
    </row>
    <row r="279" spans="1:13" s="207" customFormat="1" ht="13.5">
      <c r="A279" s="221"/>
      <c r="B279" s="172"/>
      <c r="C279" s="172"/>
      <c r="D279" s="193"/>
      <c r="E279" s="172"/>
      <c r="F279" s="153"/>
      <c r="G279" s="172"/>
      <c r="H279" s="192"/>
      <c r="I279" s="192"/>
      <c r="J279" s="81"/>
      <c r="K279" s="194"/>
      <c r="L279" s="172"/>
      <c r="M279" s="189"/>
    </row>
    <row r="280" spans="1:13" s="207" customFormat="1" ht="13.5">
      <c r="A280" s="221"/>
      <c r="B280" s="172" t="s">
        <v>1764</v>
      </c>
      <c r="C280" s="172" t="s">
        <v>0</v>
      </c>
      <c r="D280" s="193" t="s">
        <v>1</v>
      </c>
      <c r="E280" s="172"/>
      <c r="F280" s="153"/>
      <c r="G280" s="172"/>
      <c r="H280" s="192"/>
      <c r="I280" s="192"/>
      <c r="J280" s="81"/>
      <c r="K280" s="194"/>
      <c r="L280" s="172"/>
      <c r="M280" s="189"/>
    </row>
    <row r="281" spans="1:13" s="207" customFormat="1" ht="13.5">
      <c r="A281" s="172"/>
      <c r="B281" s="172"/>
      <c r="C281" s="172"/>
      <c r="D281" s="78"/>
      <c r="E281" s="172"/>
      <c r="F281" s="165"/>
      <c r="G281" s="172"/>
      <c r="H281" s="19"/>
      <c r="I281" s="19"/>
      <c r="J281" s="20"/>
      <c r="K281" s="7"/>
      <c r="L281" s="165">
        <f>IF(G281="","",IF(COUNTIF($G$24:$G$598,G281)&gt;1,"2重登録","OK"))</f>
      </c>
      <c r="M281" s="172"/>
    </row>
    <row r="282" spans="2:12" ht="13.5">
      <c r="B282" s="163"/>
      <c r="C282" s="163"/>
      <c r="D282" s="163"/>
      <c r="F282" s="165"/>
      <c r="K282" s="7"/>
      <c r="L282" s="165">
        <f>IF(G282="","",IF(COUNTIF($G$24:$G$598,G282)&gt;1,"2重登録","OK"))</f>
      </c>
    </row>
    <row r="283" spans="2:12" ht="13.5">
      <c r="B283" s="163"/>
      <c r="C283" s="163"/>
      <c r="D283" s="163"/>
      <c r="F283" s="165"/>
      <c r="K283" s="7"/>
      <c r="L283" s="165">
        <f>IF(G283="","",IF(COUNTIF($G$24:$G$598,G283)&gt;1,"2重登録","OK"))</f>
      </c>
    </row>
    <row r="284" spans="2:12" ht="13.5">
      <c r="B284" s="537" t="s">
        <v>2</v>
      </c>
      <c r="C284" s="537"/>
      <c r="D284" s="552" t="s">
        <v>3</v>
      </c>
      <c r="E284" s="552"/>
      <c r="F284" s="552"/>
      <c r="G284" s="552"/>
      <c r="H284" s="537" t="s">
        <v>1284</v>
      </c>
      <c r="I284" s="537"/>
      <c r="L284" s="165">
        <f>IF(G284="","",IF(COUNTIF($G$24:$G$598,G284)&gt;1,"2重登録","OK"))</f>
      </c>
    </row>
    <row r="285" spans="2:12" ht="13.5">
      <c r="B285" s="537"/>
      <c r="C285" s="537"/>
      <c r="D285" s="552"/>
      <c r="E285" s="552"/>
      <c r="F285" s="552"/>
      <c r="G285" s="552"/>
      <c r="H285" s="537"/>
      <c r="I285" s="537"/>
      <c r="L285" s="165">
        <f>IF(G285="","",IF(COUNTIF($G$24:$G$598,G285)&gt;1,"2重登録","OK"))</f>
      </c>
    </row>
    <row r="286" spans="4:12" ht="13.5">
      <c r="D286" s="163"/>
      <c r="F286" s="165"/>
      <c r="G286" s="172" t="s">
        <v>4</v>
      </c>
      <c r="H286" s="536" t="s">
        <v>5</v>
      </c>
      <c r="I286" s="536"/>
      <c r="J286" s="536"/>
      <c r="K286" s="165"/>
      <c r="L286" s="165"/>
    </row>
    <row r="287" spans="2:12" ht="13.5" customHeight="1">
      <c r="B287" s="536" t="s">
        <v>806</v>
      </c>
      <c r="C287" s="536"/>
      <c r="D287" s="9" t="s">
        <v>1229</v>
      </c>
      <c r="F287" s="165"/>
      <c r="G287" s="8">
        <f>COUNTIF($M$289:$M$316,"東近江市")</f>
        <v>12</v>
      </c>
      <c r="H287" s="539">
        <f>(G287/RIGHT(A322,2))</f>
        <v>0.35294117647058826</v>
      </c>
      <c r="I287" s="539"/>
      <c r="J287" s="539"/>
      <c r="K287" s="165"/>
      <c r="L287" s="165"/>
    </row>
    <row r="288" spans="2:12" ht="13.5" customHeight="1">
      <c r="B288" s="172" t="s">
        <v>805</v>
      </c>
      <c r="C288" s="98"/>
      <c r="D288" s="170" t="s">
        <v>1228</v>
      </c>
      <c r="E288" s="170"/>
      <c r="F288" s="170"/>
      <c r="G288" s="8"/>
      <c r="I288" s="97"/>
      <c r="J288" s="97"/>
      <c r="K288" s="165"/>
      <c r="L288" s="165">
        <f aca="true" t="shared" si="35" ref="L288:L332">IF(G288="","",IF(COUNTIF($G$24:$G$598,G288)&gt;1,"2重登録","OK"))</f>
      </c>
    </row>
    <row r="289" spans="1:13" ht="13.5">
      <c r="A289" s="163" t="s">
        <v>804</v>
      </c>
      <c r="B289" s="172" t="s">
        <v>1500</v>
      </c>
      <c r="C289" s="172" t="s">
        <v>1501</v>
      </c>
      <c r="D289" s="163" t="s">
        <v>805</v>
      </c>
      <c r="F289" s="172" t="str">
        <f>A289</f>
        <v>K01</v>
      </c>
      <c r="G289" s="172" t="str">
        <f aca="true" t="shared" si="36" ref="G289:G332">B289&amp;C289</f>
        <v>稲岡和紀</v>
      </c>
      <c r="H289" s="173" t="s">
        <v>806</v>
      </c>
      <c r="I289" s="173" t="s">
        <v>1759</v>
      </c>
      <c r="J289" s="175">
        <v>1978</v>
      </c>
      <c r="K289" s="175">
        <f aca="true" t="shared" si="37" ref="K289:K332">IF(J289="","",(2016-J289))</f>
        <v>38</v>
      </c>
      <c r="L289" s="165" t="str">
        <f t="shared" si="35"/>
        <v>OK</v>
      </c>
      <c r="M289" s="151" t="s">
        <v>780</v>
      </c>
    </row>
    <row r="290" spans="1:13" ht="13.5">
      <c r="A290" s="163" t="s">
        <v>961</v>
      </c>
      <c r="B290" s="172" t="s">
        <v>1504</v>
      </c>
      <c r="C290" s="172" t="s">
        <v>1505</v>
      </c>
      <c r="D290" s="163" t="s">
        <v>805</v>
      </c>
      <c r="F290" s="172" t="str">
        <f aca="true" t="shared" si="38" ref="F290:F332">A290</f>
        <v>K02</v>
      </c>
      <c r="G290" s="172" t="str">
        <f t="shared" si="36"/>
        <v>岩渕光紀</v>
      </c>
      <c r="H290" s="173" t="s">
        <v>806</v>
      </c>
      <c r="I290" s="173" t="s">
        <v>1759</v>
      </c>
      <c r="J290" s="175">
        <v>1991</v>
      </c>
      <c r="K290" s="175">
        <f t="shared" si="37"/>
        <v>25</v>
      </c>
      <c r="L290" s="165" t="str">
        <f t="shared" si="35"/>
        <v>OK</v>
      </c>
      <c r="M290" s="227" t="s">
        <v>796</v>
      </c>
    </row>
    <row r="291" spans="1:13" ht="13.5">
      <c r="A291" s="163" t="s">
        <v>962</v>
      </c>
      <c r="B291" s="172" t="s">
        <v>1506</v>
      </c>
      <c r="C291" s="172" t="s">
        <v>1507</v>
      </c>
      <c r="D291" s="163" t="s">
        <v>805</v>
      </c>
      <c r="F291" s="172" t="str">
        <f t="shared" si="38"/>
        <v>K03</v>
      </c>
      <c r="G291" s="172" t="str">
        <f t="shared" si="36"/>
        <v>梅津圭</v>
      </c>
      <c r="H291" s="173" t="s">
        <v>806</v>
      </c>
      <c r="I291" s="173" t="s">
        <v>1759</v>
      </c>
      <c r="J291" s="175">
        <v>1992</v>
      </c>
      <c r="K291" s="175">
        <f t="shared" si="37"/>
        <v>24</v>
      </c>
      <c r="L291" s="165" t="str">
        <f t="shared" si="35"/>
        <v>OK</v>
      </c>
      <c r="M291" s="172" t="s">
        <v>1508</v>
      </c>
    </row>
    <row r="292" spans="1:13" ht="13.5">
      <c r="A292" s="163" t="s">
        <v>963</v>
      </c>
      <c r="B292" s="172" t="s">
        <v>322</v>
      </c>
      <c r="C292" s="172" t="s">
        <v>323</v>
      </c>
      <c r="D292" s="163" t="s">
        <v>805</v>
      </c>
      <c r="F292" s="172" t="str">
        <f t="shared" si="38"/>
        <v>K04</v>
      </c>
      <c r="G292" s="172" t="str">
        <f t="shared" si="36"/>
        <v>岡本大樹</v>
      </c>
      <c r="H292" s="173" t="s">
        <v>806</v>
      </c>
      <c r="I292" s="173" t="s">
        <v>1759</v>
      </c>
      <c r="J292" s="175">
        <v>1982</v>
      </c>
      <c r="K292" s="7">
        <f t="shared" si="37"/>
        <v>34</v>
      </c>
      <c r="L292" s="165" t="str">
        <f t="shared" si="35"/>
        <v>OK</v>
      </c>
      <c r="M292" s="172" t="s">
        <v>625</v>
      </c>
    </row>
    <row r="293" spans="1:13" ht="13.5">
      <c r="A293" s="163" t="s">
        <v>964</v>
      </c>
      <c r="B293" s="172" t="s">
        <v>588</v>
      </c>
      <c r="C293" s="172" t="s">
        <v>589</v>
      </c>
      <c r="D293" s="163" t="s">
        <v>805</v>
      </c>
      <c r="F293" s="172" t="str">
        <f t="shared" si="38"/>
        <v>K05</v>
      </c>
      <c r="G293" s="172" t="str">
        <f t="shared" si="36"/>
        <v>押谷繁樹</v>
      </c>
      <c r="H293" s="173" t="s">
        <v>806</v>
      </c>
      <c r="I293" s="173" t="s">
        <v>1759</v>
      </c>
      <c r="J293" s="175">
        <v>1981</v>
      </c>
      <c r="K293" s="175">
        <f t="shared" si="37"/>
        <v>35</v>
      </c>
      <c r="L293" s="165" t="str">
        <f t="shared" si="35"/>
        <v>2重登録</v>
      </c>
      <c r="M293" s="172" t="s">
        <v>601</v>
      </c>
    </row>
    <row r="294" spans="1:13" ht="13.5">
      <c r="A294" s="163" t="s">
        <v>965</v>
      </c>
      <c r="B294" s="163" t="s">
        <v>807</v>
      </c>
      <c r="C294" s="163" t="s">
        <v>808</v>
      </c>
      <c r="D294" s="172" t="s">
        <v>805</v>
      </c>
      <c r="F294" s="172" t="str">
        <f t="shared" si="38"/>
        <v>K06</v>
      </c>
      <c r="G294" s="172" t="str">
        <f t="shared" si="36"/>
        <v>小笠原光雄</v>
      </c>
      <c r="H294" s="173" t="s">
        <v>806</v>
      </c>
      <c r="I294" s="173" t="s">
        <v>632</v>
      </c>
      <c r="J294" s="15">
        <v>1963</v>
      </c>
      <c r="K294" s="7">
        <f t="shared" si="37"/>
        <v>53</v>
      </c>
      <c r="L294" s="165" t="str">
        <f t="shared" si="35"/>
        <v>OK</v>
      </c>
      <c r="M294" s="151" t="s">
        <v>6</v>
      </c>
    </row>
    <row r="295" spans="1:13" ht="13.5">
      <c r="A295" s="163" t="s">
        <v>966</v>
      </c>
      <c r="B295" s="163" t="s">
        <v>7</v>
      </c>
      <c r="C295" s="172" t="s">
        <v>8</v>
      </c>
      <c r="D295" s="163" t="s">
        <v>805</v>
      </c>
      <c r="F295" s="172" t="str">
        <f t="shared" si="38"/>
        <v>K07</v>
      </c>
      <c r="G295" s="172" t="str">
        <f t="shared" si="36"/>
        <v>大島浩範</v>
      </c>
      <c r="H295" s="173" t="s">
        <v>806</v>
      </c>
      <c r="I295" s="173" t="s">
        <v>1759</v>
      </c>
      <c r="J295" s="175">
        <v>1988</v>
      </c>
      <c r="K295" s="7">
        <f t="shared" si="37"/>
        <v>28</v>
      </c>
      <c r="L295" s="165" t="str">
        <f t="shared" si="35"/>
        <v>OK</v>
      </c>
      <c r="M295" s="172" t="s">
        <v>9</v>
      </c>
    </row>
    <row r="296" spans="1:13" ht="13.5">
      <c r="A296" s="163" t="s">
        <v>967</v>
      </c>
      <c r="B296" s="163" t="s">
        <v>314</v>
      </c>
      <c r="C296" s="163" t="s">
        <v>315</v>
      </c>
      <c r="D296" s="163" t="s">
        <v>805</v>
      </c>
      <c r="F296" s="172" t="str">
        <f t="shared" si="38"/>
        <v>K08</v>
      </c>
      <c r="G296" s="163" t="str">
        <f t="shared" si="36"/>
        <v>川上政治</v>
      </c>
      <c r="H296" s="173" t="s">
        <v>806</v>
      </c>
      <c r="I296" s="173" t="s">
        <v>1759</v>
      </c>
      <c r="J296" s="15">
        <v>1970</v>
      </c>
      <c r="K296" s="7">
        <f t="shared" si="37"/>
        <v>46</v>
      </c>
      <c r="L296" s="165" t="str">
        <f t="shared" si="35"/>
        <v>OK</v>
      </c>
      <c r="M296" s="151" t="s">
        <v>6</v>
      </c>
    </row>
    <row r="297" spans="1:13" ht="13.5">
      <c r="A297" s="163" t="s">
        <v>968</v>
      </c>
      <c r="B297" s="172" t="s">
        <v>10</v>
      </c>
      <c r="C297" s="172" t="s">
        <v>11</v>
      </c>
      <c r="D297" s="172" t="s">
        <v>805</v>
      </c>
      <c r="E297" s="172" t="s">
        <v>1745</v>
      </c>
      <c r="F297" s="172" t="str">
        <f t="shared" si="38"/>
        <v>K09</v>
      </c>
      <c r="G297" s="172" t="str">
        <f t="shared" si="36"/>
        <v>上村悠大</v>
      </c>
      <c r="H297" s="173" t="s">
        <v>806</v>
      </c>
      <c r="I297" s="173" t="s">
        <v>1759</v>
      </c>
      <c r="J297" s="175">
        <v>2001</v>
      </c>
      <c r="K297" s="7">
        <f t="shared" si="37"/>
        <v>15</v>
      </c>
      <c r="L297" s="165" t="str">
        <f t="shared" si="35"/>
        <v>OK</v>
      </c>
      <c r="M297" s="172" t="s">
        <v>12</v>
      </c>
    </row>
    <row r="298" spans="1:13" ht="13.5">
      <c r="A298" s="163" t="s">
        <v>969</v>
      </c>
      <c r="B298" s="172" t="s">
        <v>10</v>
      </c>
      <c r="C298" s="172" t="s">
        <v>13</v>
      </c>
      <c r="D298" s="163" t="s">
        <v>805</v>
      </c>
      <c r="F298" s="172" t="str">
        <f t="shared" si="38"/>
        <v>K10</v>
      </c>
      <c r="G298" s="172" t="str">
        <f t="shared" si="36"/>
        <v>上村　武</v>
      </c>
      <c r="H298" s="173" t="s">
        <v>806</v>
      </c>
      <c r="I298" s="173" t="s">
        <v>1759</v>
      </c>
      <c r="J298" s="175">
        <v>1978</v>
      </c>
      <c r="K298" s="7">
        <f t="shared" si="37"/>
        <v>38</v>
      </c>
      <c r="L298" s="165" t="str">
        <f t="shared" si="35"/>
        <v>OK</v>
      </c>
      <c r="M298" s="172" t="s">
        <v>12</v>
      </c>
    </row>
    <row r="299" spans="1:13" ht="13.5">
      <c r="A299" s="163" t="s">
        <v>970</v>
      </c>
      <c r="B299" s="161" t="s">
        <v>14</v>
      </c>
      <c r="C299" s="161" t="s">
        <v>15</v>
      </c>
      <c r="D299" s="172" t="s">
        <v>805</v>
      </c>
      <c r="E299" s="172" t="s">
        <v>1745</v>
      </c>
      <c r="F299" s="172" t="str">
        <f t="shared" si="38"/>
        <v>K11</v>
      </c>
      <c r="G299" s="172" t="str">
        <f t="shared" si="36"/>
        <v>川上悠作</v>
      </c>
      <c r="H299" s="173" t="s">
        <v>806</v>
      </c>
      <c r="I299" s="173" t="s">
        <v>632</v>
      </c>
      <c r="J299" s="15">
        <v>2000</v>
      </c>
      <c r="K299" s="7">
        <f t="shared" si="37"/>
        <v>16</v>
      </c>
      <c r="L299" s="165" t="str">
        <f t="shared" si="35"/>
        <v>OK</v>
      </c>
      <c r="M299" s="151" t="s">
        <v>6</v>
      </c>
    </row>
    <row r="300" spans="1:13" ht="13.5">
      <c r="A300" s="163" t="s">
        <v>971</v>
      </c>
      <c r="B300" s="163" t="s">
        <v>809</v>
      </c>
      <c r="C300" s="163" t="s">
        <v>810</v>
      </c>
      <c r="D300" s="172" t="s">
        <v>805</v>
      </c>
      <c r="F300" s="172" t="str">
        <f t="shared" si="38"/>
        <v>K12</v>
      </c>
      <c r="G300" s="172" t="str">
        <f t="shared" si="36"/>
        <v>川並和之</v>
      </c>
      <c r="H300" s="173" t="s">
        <v>806</v>
      </c>
      <c r="I300" s="173" t="s">
        <v>632</v>
      </c>
      <c r="J300" s="15">
        <v>1959</v>
      </c>
      <c r="K300" s="7">
        <f t="shared" si="37"/>
        <v>57</v>
      </c>
      <c r="L300" s="165" t="str">
        <f t="shared" si="35"/>
        <v>OK</v>
      </c>
      <c r="M300" s="151" t="s">
        <v>6</v>
      </c>
    </row>
    <row r="301" spans="1:13" ht="13.5">
      <c r="A301" s="163" t="s">
        <v>972</v>
      </c>
      <c r="B301" s="172" t="s">
        <v>611</v>
      </c>
      <c r="C301" s="172" t="s">
        <v>1491</v>
      </c>
      <c r="D301" s="163" t="s">
        <v>805</v>
      </c>
      <c r="F301" s="172" t="str">
        <f t="shared" si="38"/>
        <v>K13</v>
      </c>
      <c r="G301" s="172" t="str">
        <f t="shared" si="36"/>
        <v>木村　誠</v>
      </c>
      <c r="H301" s="173" t="s">
        <v>806</v>
      </c>
      <c r="I301" s="173" t="s">
        <v>1759</v>
      </c>
      <c r="J301" s="175">
        <v>1968</v>
      </c>
      <c r="K301" s="175">
        <f t="shared" si="37"/>
        <v>48</v>
      </c>
      <c r="L301" s="165" t="str">
        <f t="shared" si="35"/>
        <v>OK</v>
      </c>
      <c r="M301" s="172" t="s">
        <v>9</v>
      </c>
    </row>
    <row r="302" spans="1:13" ht="13.5">
      <c r="A302" s="163" t="s">
        <v>973</v>
      </c>
      <c r="B302" s="163" t="s">
        <v>811</v>
      </c>
      <c r="C302" s="163" t="s">
        <v>812</v>
      </c>
      <c r="D302" s="172" t="s">
        <v>805</v>
      </c>
      <c r="F302" s="172" t="str">
        <f t="shared" si="38"/>
        <v>K14</v>
      </c>
      <c r="G302" s="172" t="str">
        <f t="shared" si="36"/>
        <v>菊居龍之介</v>
      </c>
      <c r="H302" s="173" t="s">
        <v>806</v>
      </c>
      <c r="I302" s="173" t="s">
        <v>632</v>
      </c>
      <c r="J302" s="15">
        <v>1997</v>
      </c>
      <c r="K302" s="7">
        <f t="shared" si="37"/>
        <v>19</v>
      </c>
      <c r="L302" s="165" t="str">
        <f t="shared" si="35"/>
        <v>OK</v>
      </c>
      <c r="M302" s="172" t="s">
        <v>16</v>
      </c>
    </row>
    <row r="303" spans="1:13" ht="13.5">
      <c r="A303" s="163" t="s">
        <v>974</v>
      </c>
      <c r="B303" s="163" t="s">
        <v>813</v>
      </c>
      <c r="C303" s="163" t="s">
        <v>674</v>
      </c>
      <c r="D303" s="172" t="s">
        <v>805</v>
      </c>
      <c r="F303" s="172" t="str">
        <f t="shared" si="38"/>
        <v>K15</v>
      </c>
      <c r="G303" s="172" t="str">
        <f t="shared" si="36"/>
        <v>木村善和</v>
      </c>
      <c r="H303" s="173" t="s">
        <v>806</v>
      </c>
      <c r="I303" s="173" t="s">
        <v>632</v>
      </c>
      <c r="J303" s="15">
        <v>1962</v>
      </c>
      <c r="K303" s="7">
        <f t="shared" si="37"/>
        <v>54</v>
      </c>
      <c r="L303" s="165" t="str">
        <f t="shared" si="35"/>
        <v>OK</v>
      </c>
      <c r="M303" s="172" t="s">
        <v>17</v>
      </c>
    </row>
    <row r="304" spans="1:13" ht="13.5">
      <c r="A304" s="163" t="s">
        <v>975</v>
      </c>
      <c r="B304" s="163" t="s">
        <v>634</v>
      </c>
      <c r="C304" s="163" t="s">
        <v>814</v>
      </c>
      <c r="D304" s="172" t="s">
        <v>805</v>
      </c>
      <c r="F304" s="172" t="str">
        <f t="shared" si="38"/>
        <v>K16</v>
      </c>
      <c r="G304" s="172" t="str">
        <f t="shared" si="36"/>
        <v>竹村　治</v>
      </c>
      <c r="H304" s="173" t="s">
        <v>806</v>
      </c>
      <c r="I304" s="173" t="s">
        <v>632</v>
      </c>
      <c r="J304" s="15">
        <v>1961</v>
      </c>
      <c r="K304" s="7">
        <f t="shared" si="37"/>
        <v>55</v>
      </c>
      <c r="L304" s="165" t="str">
        <f t="shared" si="35"/>
        <v>OK</v>
      </c>
      <c r="M304" s="172" t="s">
        <v>18</v>
      </c>
    </row>
    <row r="305" spans="1:13" ht="13.5">
      <c r="A305" s="163" t="s">
        <v>976</v>
      </c>
      <c r="B305" s="172" t="s">
        <v>19</v>
      </c>
      <c r="C305" s="172" t="s">
        <v>411</v>
      </c>
      <c r="D305" s="163" t="s">
        <v>805</v>
      </c>
      <c r="F305" s="172" t="str">
        <f t="shared" si="38"/>
        <v>K17</v>
      </c>
      <c r="G305" s="163" t="str">
        <f t="shared" si="36"/>
        <v>田中　淳</v>
      </c>
      <c r="H305" s="173" t="s">
        <v>806</v>
      </c>
      <c r="I305" s="173" t="s">
        <v>1759</v>
      </c>
      <c r="J305" s="175">
        <v>1989</v>
      </c>
      <c r="K305" s="7">
        <f t="shared" si="37"/>
        <v>27</v>
      </c>
      <c r="L305" s="165" t="str">
        <f t="shared" si="35"/>
        <v>OK</v>
      </c>
      <c r="M305" s="151" t="s">
        <v>6</v>
      </c>
    </row>
    <row r="306" spans="1:13" ht="13.5">
      <c r="A306" s="163" t="s">
        <v>977</v>
      </c>
      <c r="B306" s="163" t="s">
        <v>568</v>
      </c>
      <c r="C306" s="163" t="s">
        <v>815</v>
      </c>
      <c r="D306" s="172" t="s">
        <v>805</v>
      </c>
      <c r="F306" s="172" t="str">
        <f t="shared" si="38"/>
        <v>K18</v>
      </c>
      <c r="G306" s="172" t="str">
        <f t="shared" si="36"/>
        <v>坪田真嘉</v>
      </c>
      <c r="H306" s="173" t="s">
        <v>806</v>
      </c>
      <c r="I306" s="173" t="s">
        <v>632</v>
      </c>
      <c r="J306" s="15">
        <v>1976</v>
      </c>
      <c r="K306" s="7">
        <f t="shared" si="37"/>
        <v>40</v>
      </c>
      <c r="L306" s="165" t="str">
        <f t="shared" si="35"/>
        <v>OK</v>
      </c>
      <c r="M306" s="151" t="s">
        <v>6</v>
      </c>
    </row>
    <row r="307" spans="1:13" ht="13.5">
      <c r="A307" s="163" t="s">
        <v>978</v>
      </c>
      <c r="B307" s="163" t="s">
        <v>816</v>
      </c>
      <c r="C307" s="163" t="s">
        <v>817</v>
      </c>
      <c r="D307" s="172" t="s">
        <v>805</v>
      </c>
      <c r="F307" s="172" t="str">
        <f t="shared" si="38"/>
        <v>K19</v>
      </c>
      <c r="G307" s="172" t="str">
        <f t="shared" si="36"/>
        <v>永里裕次</v>
      </c>
      <c r="H307" s="173" t="s">
        <v>806</v>
      </c>
      <c r="I307" s="173" t="s">
        <v>632</v>
      </c>
      <c r="J307" s="15">
        <v>1979</v>
      </c>
      <c r="K307" s="7">
        <f t="shared" si="37"/>
        <v>37</v>
      </c>
      <c r="L307" s="165" t="str">
        <f t="shared" si="35"/>
        <v>OK</v>
      </c>
      <c r="M307" s="172" t="s">
        <v>20</v>
      </c>
    </row>
    <row r="308" spans="1:13" ht="13.5">
      <c r="A308" s="163" t="s">
        <v>979</v>
      </c>
      <c r="B308" s="163" t="s">
        <v>21</v>
      </c>
      <c r="C308" s="163" t="s">
        <v>22</v>
      </c>
      <c r="D308" s="163" t="s">
        <v>805</v>
      </c>
      <c r="E308" s="163"/>
      <c r="F308" s="172" t="str">
        <f t="shared" si="38"/>
        <v>K20</v>
      </c>
      <c r="G308" s="163" t="str">
        <f t="shared" si="36"/>
        <v>中西勇夫</v>
      </c>
      <c r="H308" s="173" t="s">
        <v>806</v>
      </c>
      <c r="I308" s="173" t="s">
        <v>1759</v>
      </c>
      <c r="J308" s="15">
        <v>1986</v>
      </c>
      <c r="K308" s="7">
        <f t="shared" si="37"/>
        <v>30</v>
      </c>
      <c r="L308" s="165" t="str">
        <f t="shared" si="35"/>
        <v>OK</v>
      </c>
      <c r="M308" s="151" t="s">
        <v>6</v>
      </c>
    </row>
    <row r="309" spans="1:13" ht="13.5">
      <c r="A309" s="163" t="s">
        <v>980</v>
      </c>
      <c r="B309" s="172" t="s">
        <v>21</v>
      </c>
      <c r="C309" s="172" t="s">
        <v>1509</v>
      </c>
      <c r="D309" s="163" t="s">
        <v>805</v>
      </c>
      <c r="F309" s="172" t="str">
        <f t="shared" si="38"/>
        <v>K21</v>
      </c>
      <c r="G309" s="172" t="str">
        <f t="shared" si="36"/>
        <v>中西泰輝</v>
      </c>
      <c r="H309" s="173" t="s">
        <v>806</v>
      </c>
      <c r="I309" s="173" t="s">
        <v>1759</v>
      </c>
      <c r="J309" s="175">
        <v>1992</v>
      </c>
      <c r="K309" s="175">
        <f t="shared" si="37"/>
        <v>24</v>
      </c>
      <c r="L309" s="165" t="str">
        <f t="shared" si="35"/>
        <v>OK</v>
      </c>
      <c r="M309" s="172" t="s">
        <v>617</v>
      </c>
    </row>
    <row r="310" spans="1:13" ht="13.5">
      <c r="A310" s="163" t="s">
        <v>981</v>
      </c>
      <c r="B310" s="163" t="s">
        <v>927</v>
      </c>
      <c r="C310" s="163" t="s">
        <v>818</v>
      </c>
      <c r="D310" s="172" t="s">
        <v>805</v>
      </c>
      <c r="F310" s="172" t="str">
        <f t="shared" si="38"/>
        <v>K22</v>
      </c>
      <c r="G310" s="172" t="str">
        <f t="shared" si="36"/>
        <v>中村喜彦</v>
      </c>
      <c r="H310" s="173" t="s">
        <v>806</v>
      </c>
      <c r="I310" s="173" t="s">
        <v>632</v>
      </c>
      <c r="J310" s="15">
        <v>1957</v>
      </c>
      <c r="K310" s="7">
        <f t="shared" si="37"/>
        <v>59</v>
      </c>
      <c r="L310" s="165" t="str">
        <f t="shared" si="35"/>
        <v>OK</v>
      </c>
      <c r="M310" s="151" t="s">
        <v>6</v>
      </c>
    </row>
    <row r="311" spans="1:13" ht="13.5">
      <c r="A311" s="163" t="s">
        <v>982</v>
      </c>
      <c r="B311" s="163" t="s">
        <v>23</v>
      </c>
      <c r="C311" s="163" t="s">
        <v>24</v>
      </c>
      <c r="D311" s="172" t="s">
        <v>805</v>
      </c>
      <c r="F311" s="172" t="str">
        <f t="shared" si="38"/>
        <v>K23</v>
      </c>
      <c r="G311" s="172" t="str">
        <f t="shared" si="36"/>
        <v>中村浩之</v>
      </c>
      <c r="H311" s="173" t="s">
        <v>806</v>
      </c>
      <c r="I311" s="173" t="s">
        <v>632</v>
      </c>
      <c r="J311" s="15">
        <v>1981</v>
      </c>
      <c r="K311" s="7">
        <f t="shared" si="37"/>
        <v>35</v>
      </c>
      <c r="L311" s="165" t="str">
        <f t="shared" si="35"/>
        <v>OK</v>
      </c>
      <c r="M311" s="151" t="s">
        <v>6</v>
      </c>
    </row>
    <row r="312" spans="1:13" ht="13.5">
      <c r="A312" s="163" t="s">
        <v>983</v>
      </c>
      <c r="B312" s="172" t="s">
        <v>408</v>
      </c>
      <c r="C312" s="172" t="s">
        <v>409</v>
      </c>
      <c r="D312" s="163" t="s">
        <v>805</v>
      </c>
      <c r="F312" s="172" t="str">
        <f t="shared" si="38"/>
        <v>K24</v>
      </c>
      <c r="G312" s="172" t="str">
        <f t="shared" si="36"/>
        <v>西田和教</v>
      </c>
      <c r="H312" s="173" t="s">
        <v>806</v>
      </c>
      <c r="I312" s="173" t="s">
        <v>1759</v>
      </c>
      <c r="J312" s="175">
        <v>1961</v>
      </c>
      <c r="K312" s="7">
        <f t="shared" si="37"/>
        <v>55</v>
      </c>
      <c r="L312" s="165" t="str">
        <f t="shared" si="35"/>
        <v>OK</v>
      </c>
      <c r="M312" s="172" t="s">
        <v>12</v>
      </c>
    </row>
    <row r="313" spans="1:13" ht="13.5">
      <c r="A313" s="163" t="s">
        <v>984</v>
      </c>
      <c r="B313" s="172" t="s">
        <v>318</v>
      </c>
      <c r="C313" s="172" t="s">
        <v>319</v>
      </c>
      <c r="D313" s="163" t="s">
        <v>805</v>
      </c>
      <c r="F313" s="172" t="str">
        <f t="shared" si="38"/>
        <v>K25</v>
      </c>
      <c r="G313" s="172" t="str">
        <f t="shared" si="36"/>
        <v>宮村知宏</v>
      </c>
      <c r="H313" s="173" t="s">
        <v>806</v>
      </c>
      <c r="I313" s="173" t="s">
        <v>1759</v>
      </c>
      <c r="J313" s="175">
        <v>1971</v>
      </c>
      <c r="K313" s="7">
        <f t="shared" si="37"/>
        <v>45</v>
      </c>
      <c r="L313" s="165" t="str">
        <f t="shared" si="35"/>
        <v>OK</v>
      </c>
      <c r="M313" s="172" t="s">
        <v>16</v>
      </c>
    </row>
    <row r="314" spans="1:13" ht="13.5">
      <c r="A314" s="163" t="s">
        <v>985</v>
      </c>
      <c r="B314" s="163" t="s">
        <v>819</v>
      </c>
      <c r="C314" s="163" t="s">
        <v>820</v>
      </c>
      <c r="D314" s="172" t="s">
        <v>805</v>
      </c>
      <c r="F314" s="172" t="str">
        <f t="shared" si="38"/>
        <v>K26</v>
      </c>
      <c r="G314" s="172" t="str">
        <f t="shared" si="36"/>
        <v>宮嶋利行</v>
      </c>
      <c r="H314" s="173" t="s">
        <v>806</v>
      </c>
      <c r="I314" s="173" t="s">
        <v>632</v>
      </c>
      <c r="J314" s="15">
        <v>1961</v>
      </c>
      <c r="K314" s="7">
        <f t="shared" si="37"/>
        <v>55</v>
      </c>
      <c r="L314" s="165" t="str">
        <f t="shared" si="35"/>
        <v>OK</v>
      </c>
      <c r="M314" s="172" t="s">
        <v>16</v>
      </c>
    </row>
    <row r="315" spans="1:13" ht="13.5">
      <c r="A315" s="163" t="s">
        <v>986</v>
      </c>
      <c r="B315" s="163" t="s">
        <v>821</v>
      </c>
      <c r="C315" s="163" t="s">
        <v>822</v>
      </c>
      <c r="D315" s="172" t="s">
        <v>805</v>
      </c>
      <c r="F315" s="172" t="str">
        <f t="shared" si="38"/>
        <v>K27</v>
      </c>
      <c r="G315" s="172" t="str">
        <f t="shared" si="36"/>
        <v>山口直彦</v>
      </c>
      <c r="H315" s="173" t="s">
        <v>806</v>
      </c>
      <c r="I315" s="173" t="s">
        <v>632</v>
      </c>
      <c r="J315" s="15">
        <v>1986</v>
      </c>
      <c r="K315" s="7">
        <f t="shared" si="37"/>
        <v>30</v>
      </c>
      <c r="L315" s="165" t="str">
        <f t="shared" si="35"/>
        <v>OK</v>
      </c>
      <c r="M315" s="151" t="s">
        <v>6</v>
      </c>
    </row>
    <row r="316" spans="1:13" ht="13.5">
      <c r="A316" s="163" t="s">
        <v>987</v>
      </c>
      <c r="B316" s="163" t="s">
        <v>821</v>
      </c>
      <c r="C316" s="163" t="s">
        <v>823</v>
      </c>
      <c r="D316" s="172" t="s">
        <v>805</v>
      </c>
      <c r="F316" s="172" t="str">
        <f t="shared" si="38"/>
        <v>K28</v>
      </c>
      <c r="G316" s="172" t="str">
        <f t="shared" si="36"/>
        <v>山口真彦</v>
      </c>
      <c r="H316" s="173" t="s">
        <v>806</v>
      </c>
      <c r="I316" s="173" t="s">
        <v>632</v>
      </c>
      <c r="J316" s="15">
        <v>1988</v>
      </c>
      <c r="K316" s="7">
        <f t="shared" si="37"/>
        <v>28</v>
      </c>
      <c r="L316" s="165" t="str">
        <f t="shared" si="35"/>
        <v>OK</v>
      </c>
      <c r="M316" s="151" t="s">
        <v>6</v>
      </c>
    </row>
    <row r="317" spans="1:13" ht="13.5">
      <c r="A317" s="163" t="s">
        <v>988</v>
      </c>
      <c r="B317" s="172" t="s">
        <v>25</v>
      </c>
      <c r="C317" s="172" t="s">
        <v>486</v>
      </c>
      <c r="D317" s="163" t="s">
        <v>805</v>
      </c>
      <c r="F317" s="172" t="str">
        <f t="shared" si="38"/>
        <v>K29</v>
      </c>
      <c r="G317" s="172" t="str">
        <f t="shared" si="36"/>
        <v>山口達也</v>
      </c>
      <c r="H317" s="173" t="s">
        <v>806</v>
      </c>
      <c r="I317" s="173" t="s">
        <v>1759</v>
      </c>
      <c r="J317" s="175">
        <v>1999</v>
      </c>
      <c r="K317" s="175">
        <f t="shared" si="37"/>
        <v>17</v>
      </c>
      <c r="L317" s="165" t="str">
        <f t="shared" si="35"/>
        <v>OK</v>
      </c>
      <c r="M317" s="151" t="s">
        <v>780</v>
      </c>
    </row>
    <row r="318" spans="1:13" ht="13.5">
      <c r="A318" s="163" t="s">
        <v>989</v>
      </c>
      <c r="B318" s="172" t="s">
        <v>1322</v>
      </c>
      <c r="C318" s="172" t="s">
        <v>1323</v>
      </c>
      <c r="D318" s="163" t="s">
        <v>805</v>
      </c>
      <c r="F318" s="172" t="str">
        <f t="shared" si="38"/>
        <v>K30</v>
      </c>
      <c r="G318" s="172" t="str">
        <f t="shared" si="36"/>
        <v>吉野淳也</v>
      </c>
      <c r="H318" s="173" t="s">
        <v>806</v>
      </c>
      <c r="I318" s="173" t="s">
        <v>1759</v>
      </c>
      <c r="J318" s="175">
        <v>1990</v>
      </c>
      <c r="K318" s="175">
        <f t="shared" si="37"/>
        <v>26</v>
      </c>
      <c r="L318" s="165" t="str">
        <f t="shared" si="35"/>
        <v>OK</v>
      </c>
      <c r="M318" s="172" t="s">
        <v>617</v>
      </c>
    </row>
    <row r="319" spans="1:13" ht="13.5">
      <c r="A319" s="163" t="s">
        <v>316</v>
      </c>
      <c r="B319" s="151" t="s">
        <v>824</v>
      </c>
      <c r="C319" s="151" t="s">
        <v>825</v>
      </c>
      <c r="D319" s="172" t="s">
        <v>805</v>
      </c>
      <c r="F319" s="172" t="str">
        <f t="shared" si="38"/>
        <v>K31</v>
      </c>
      <c r="G319" s="163" t="str">
        <f t="shared" si="36"/>
        <v>石原はる美</v>
      </c>
      <c r="H319" s="173" t="s">
        <v>806</v>
      </c>
      <c r="I319" s="179" t="s">
        <v>610</v>
      </c>
      <c r="J319" s="15">
        <v>1964</v>
      </c>
      <c r="K319" s="7">
        <f t="shared" si="37"/>
        <v>52</v>
      </c>
      <c r="L319" s="165" t="str">
        <f t="shared" si="35"/>
        <v>OK</v>
      </c>
      <c r="M319" s="151" t="s">
        <v>6</v>
      </c>
    </row>
    <row r="320" spans="1:13" ht="13.5">
      <c r="A320" s="163" t="s">
        <v>317</v>
      </c>
      <c r="B320" s="151" t="s">
        <v>325</v>
      </c>
      <c r="C320" s="151" t="s">
        <v>326</v>
      </c>
      <c r="D320" s="163" t="s">
        <v>805</v>
      </c>
      <c r="F320" s="172" t="str">
        <f t="shared" si="38"/>
        <v>K32</v>
      </c>
      <c r="G320" s="172" t="str">
        <f t="shared" si="36"/>
        <v>池尻陽香</v>
      </c>
      <c r="H320" s="173" t="s">
        <v>806</v>
      </c>
      <c r="I320" s="132" t="s">
        <v>1762</v>
      </c>
      <c r="J320" s="175">
        <v>1994</v>
      </c>
      <c r="K320" s="7">
        <f t="shared" si="37"/>
        <v>22</v>
      </c>
      <c r="L320" s="165" t="str">
        <f t="shared" si="35"/>
        <v>OK</v>
      </c>
      <c r="M320" s="172" t="s">
        <v>617</v>
      </c>
    </row>
    <row r="321" spans="1:13" ht="13.5">
      <c r="A321" s="163" t="s">
        <v>320</v>
      </c>
      <c r="B321" s="151" t="s">
        <v>325</v>
      </c>
      <c r="C321" s="151" t="s">
        <v>328</v>
      </c>
      <c r="D321" s="163" t="s">
        <v>805</v>
      </c>
      <c r="F321" s="172" t="str">
        <f t="shared" si="38"/>
        <v>K33</v>
      </c>
      <c r="G321" s="172" t="str">
        <f t="shared" si="36"/>
        <v>池尻姫欧</v>
      </c>
      <c r="H321" s="173" t="s">
        <v>806</v>
      </c>
      <c r="I321" s="132" t="s">
        <v>1762</v>
      </c>
      <c r="J321" s="175">
        <v>1990</v>
      </c>
      <c r="K321" s="7">
        <f t="shared" si="37"/>
        <v>26</v>
      </c>
      <c r="L321" s="165" t="str">
        <f t="shared" si="35"/>
        <v>OK</v>
      </c>
      <c r="M321" s="172" t="s">
        <v>617</v>
      </c>
    </row>
    <row r="322" spans="1:13" ht="13.5">
      <c r="A322" s="163" t="s">
        <v>321</v>
      </c>
      <c r="B322" s="151" t="s">
        <v>1497</v>
      </c>
      <c r="C322" s="151" t="s">
        <v>1498</v>
      </c>
      <c r="D322" s="163" t="s">
        <v>805</v>
      </c>
      <c r="F322" s="172" t="str">
        <f t="shared" si="38"/>
        <v>K34</v>
      </c>
      <c r="G322" s="172" t="str">
        <f t="shared" si="36"/>
        <v>出縄久子</v>
      </c>
      <c r="H322" s="173" t="s">
        <v>806</v>
      </c>
      <c r="I322" s="132" t="s">
        <v>1762</v>
      </c>
      <c r="J322" s="175">
        <v>1966</v>
      </c>
      <c r="K322" s="175">
        <f t="shared" si="37"/>
        <v>50</v>
      </c>
      <c r="L322" s="165" t="str">
        <f t="shared" si="35"/>
        <v>OK</v>
      </c>
      <c r="M322" s="172" t="s">
        <v>841</v>
      </c>
    </row>
    <row r="323" spans="1:13" ht="13.5">
      <c r="A323" s="163" t="s">
        <v>324</v>
      </c>
      <c r="B323" s="151" t="s">
        <v>807</v>
      </c>
      <c r="C323" s="151" t="s">
        <v>826</v>
      </c>
      <c r="D323" s="172" t="s">
        <v>805</v>
      </c>
      <c r="F323" s="172" t="str">
        <f t="shared" si="38"/>
        <v>K35</v>
      </c>
      <c r="G323" s="163" t="str">
        <f t="shared" si="36"/>
        <v>小笠原容子</v>
      </c>
      <c r="H323" s="173" t="s">
        <v>806</v>
      </c>
      <c r="I323" s="179" t="s">
        <v>610</v>
      </c>
      <c r="J323" s="15">
        <v>1964</v>
      </c>
      <c r="K323" s="7">
        <f t="shared" si="37"/>
        <v>52</v>
      </c>
      <c r="L323" s="165" t="str">
        <f t="shared" si="35"/>
        <v>OK</v>
      </c>
      <c r="M323" s="151" t="s">
        <v>6</v>
      </c>
    </row>
    <row r="324" spans="1:13" ht="13.5">
      <c r="A324" s="163" t="s">
        <v>327</v>
      </c>
      <c r="B324" s="151" t="s">
        <v>827</v>
      </c>
      <c r="C324" s="151" t="s">
        <v>828</v>
      </c>
      <c r="D324" s="172" t="s">
        <v>805</v>
      </c>
      <c r="F324" s="172" t="str">
        <f t="shared" si="38"/>
        <v>K36</v>
      </c>
      <c r="G324" s="163" t="str">
        <f t="shared" si="36"/>
        <v>梶木和子</v>
      </c>
      <c r="H324" s="173" t="s">
        <v>806</v>
      </c>
      <c r="I324" s="179" t="s">
        <v>610</v>
      </c>
      <c r="J324" s="15">
        <v>1960</v>
      </c>
      <c r="K324" s="7">
        <f t="shared" si="37"/>
        <v>56</v>
      </c>
      <c r="L324" s="165" t="str">
        <f t="shared" si="35"/>
        <v>OK</v>
      </c>
      <c r="M324" s="172" t="s">
        <v>12</v>
      </c>
    </row>
    <row r="325" spans="1:13" ht="13.5">
      <c r="A325" s="163" t="s">
        <v>329</v>
      </c>
      <c r="B325" s="160" t="s">
        <v>902</v>
      </c>
      <c r="C325" s="160" t="s">
        <v>922</v>
      </c>
      <c r="D325" s="163" t="s">
        <v>805</v>
      </c>
      <c r="E325" s="164"/>
      <c r="F325" s="172" t="str">
        <f t="shared" si="38"/>
        <v>K37</v>
      </c>
      <c r="G325" s="163" t="str">
        <f t="shared" si="36"/>
        <v>川上美弥子</v>
      </c>
      <c r="H325" s="173" t="s">
        <v>806</v>
      </c>
      <c r="I325" s="132" t="s">
        <v>1762</v>
      </c>
      <c r="J325" s="164">
        <v>1971</v>
      </c>
      <c r="K325" s="7">
        <f t="shared" si="37"/>
        <v>45</v>
      </c>
      <c r="L325" s="165" t="str">
        <f t="shared" si="35"/>
        <v>OK</v>
      </c>
      <c r="M325" s="157" t="s">
        <v>833</v>
      </c>
    </row>
    <row r="326" spans="1:13" ht="13.5">
      <c r="A326" s="163" t="s">
        <v>330</v>
      </c>
      <c r="B326" s="230" t="s">
        <v>611</v>
      </c>
      <c r="C326" s="230" t="s">
        <v>26</v>
      </c>
      <c r="D326" s="163" t="s">
        <v>805</v>
      </c>
      <c r="F326" s="172" t="str">
        <f t="shared" si="38"/>
        <v>K38</v>
      </c>
      <c r="G326" s="172" t="str">
        <f t="shared" si="36"/>
        <v>木村容子</v>
      </c>
      <c r="H326" s="173" t="s">
        <v>806</v>
      </c>
      <c r="I326" s="132" t="s">
        <v>1762</v>
      </c>
      <c r="J326" s="231">
        <v>1967</v>
      </c>
      <c r="K326" s="175">
        <f t="shared" si="37"/>
        <v>49</v>
      </c>
      <c r="L326" s="165" t="str">
        <f t="shared" si="35"/>
        <v>OK</v>
      </c>
      <c r="M326" s="232" t="s">
        <v>9</v>
      </c>
    </row>
    <row r="327" spans="1:13" ht="13.5">
      <c r="A327" s="163" t="s">
        <v>1492</v>
      </c>
      <c r="B327" s="151" t="s">
        <v>929</v>
      </c>
      <c r="C327" s="151" t="s">
        <v>829</v>
      </c>
      <c r="D327" s="172" t="s">
        <v>805</v>
      </c>
      <c r="F327" s="172" t="str">
        <f t="shared" si="38"/>
        <v>K39</v>
      </c>
      <c r="G327" s="163" t="str">
        <f t="shared" si="36"/>
        <v>田中和枝</v>
      </c>
      <c r="H327" s="173" t="s">
        <v>806</v>
      </c>
      <c r="I327" s="179" t="s">
        <v>610</v>
      </c>
      <c r="J327" s="15">
        <v>1965</v>
      </c>
      <c r="K327" s="7">
        <f t="shared" si="37"/>
        <v>51</v>
      </c>
      <c r="L327" s="165" t="str">
        <f t="shared" si="35"/>
        <v>OK</v>
      </c>
      <c r="M327" s="151" t="s">
        <v>6</v>
      </c>
    </row>
    <row r="328" spans="1:13" ht="13.5">
      <c r="A328" s="163" t="s">
        <v>1493</v>
      </c>
      <c r="B328" s="151" t="s">
        <v>620</v>
      </c>
      <c r="C328" s="151" t="s">
        <v>1494</v>
      </c>
      <c r="D328" s="163" t="s">
        <v>805</v>
      </c>
      <c r="F328" s="172" t="str">
        <f t="shared" si="38"/>
        <v>K40</v>
      </c>
      <c r="G328" s="172" t="str">
        <f t="shared" si="36"/>
        <v>田中有紀</v>
      </c>
      <c r="H328" s="173" t="s">
        <v>806</v>
      </c>
      <c r="I328" s="132" t="s">
        <v>1762</v>
      </c>
      <c r="J328" s="175">
        <v>1968</v>
      </c>
      <c r="K328" s="175">
        <f t="shared" si="37"/>
        <v>48</v>
      </c>
      <c r="L328" s="165" t="str">
        <f t="shared" si="35"/>
        <v>OK</v>
      </c>
      <c r="M328" s="172" t="s">
        <v>1495</v>
      </c>
    </row>
    <row r="329" spans="1:13" ht="13.5">
      <c r="A329" s="163" t="s">
        <v>1496</v>
      </c>
      <c r="B329" s="151" t="s">
        <v>830</v>
      </c>
      <c r="C329" s="151" t="s">
        <v>889</v>
      </c>
      <c r="D329" s="172" t="s">
        <v>805</v>
      </c>
      <c r="F329" s="172" t="str">
        <f t="shared" si="38"/>
        <v>K41</v>
      </c>
      <c r="G329" s="163" t="str">
        <f t="shared" si="36"/>
        <v>永松貴子</v>
      </c>
      <c r="H329" s="173" t="s">
        <v>806</v>
      </c>
      <c r="I329" s="179" t="s">
        <v>610</v>
      </c>
      <c r="J329" s="15">
        <v>1962</v>
      </c>
      <c r="K329" s="7">
        <f t="shared" si="37"/>
        <v>54</v>
      </c>
      <c r="L329" s="165" t="str">
        <f t="shared" si="35"/>
        <v>OK</v>
      </c>
      <c r="M329" s="172" t="s">
        <v>12</v>
      </c>
    </row>
    <row r="330" spans="1:13" ht="13.5">
      <c r="A330" s="163" t="s">
        <v>1499</v>
      </c>
      <c r="B330" s="151" t="s">
        <v>831</v>
      </c>
      <c r="C330" s="151" t="s">
        <v>832</v>
      </c>
      <c r="D330" s="172" t="s">
        <v>805</v>
      </c>
      <c r="F330" s="172" t="str">
        <f t="shared" si="38"/>
        <v>K42</v>
      </c>
      <c r="G330" s="163" t="str">
        <f t="shared" si="36"/>
        <v>福永裕美</v>
      </c>
      <c r="H330" s="173" t="s">
        <v>806</v>
      </c>
      <c r="I330" s="179" t="s">
        <v>610</v>
      </c>
      <c r="J330" s="15">
        <v>1963</v>
      </c>
      <c r="K330" s="7">
        <f t="shared" si="37"/>
        <v>53</v>
      </c>
      <c r="L330" s="165" t="str">
        <f t="shared" si="35"/>
        <v>OK</v>
      </c>
      <c r="M330" s="151" t="s">
        <v>6</v>
      </c>
    </row>
    <row r="331" spans="1:13" ht="13.5">
      <c r="A331" s="163" t="s">
        <v>1502</v>
      </c>
      <c r="B331" s="151" t="s">
        <v>758</v>
      </c>
      <c r="C331" s="151" t="s">
        <v>759</v>
      </c>
      <c r="D331" s="163" t="s">
        <v>805</v>
      </c>
      <c r="F331" s="172" t="str">
        <f t="shared" si="38"/>
        <v>K43</v>
      </c>
      <c r="G331" s="163" t="str">
        <f t="shared" si="36"/>
        <v>布藤江実子</v>
      </c>
      <c r="H331" s="173" t="s">
        <v>806</v>
      </c>
      <c r="I331" s="179" t="s">
        <v>1036</v>
      </c>
      <c r="J331" s="15">
        <v>1965</v>
      </c>
      <c r="K331" s="7">
        <f t="shared" si="37"/>
        <v>51</v>
      </c>
      <c r="L331" s="165" t="str">
        <f t="shared" si="35"/>
        <v>OK</v>
      </c>
      <c r="M331" s="172" t="s">
        <v>12</v>
      </c>
    </row>
    <row r="332" spans="1:13" ht="13.5">
      <c r="A332" s="163" t="s">
        <v>1503</v>
      </c>
      <c r="B332" s="151" t="s">
        <v>25</v>
      </c>
      <c r="C332" s="151" t="s">
        <v>27</v>
      </c>
      <c r="D332" s="172" t="s">
        <v>805</v>
      </c>
      <c r="F332" s="172" t="str">
        <f t="shared" si="38"/>
        <v>K44</v>
      </c>
      <c r="G332" s="163" t="str">
        <f t="shared" si="36"/>
        <v>山口美由希</v>
      </c>
      <c r="H332" s="173" t="s">
        <v>806</v>
      </c>
      <c r="I332" s="179" t="s">
        <v>610</v>
      </c>
      <c r="J332" s="175">
        <v>1989</v>
      </c>
      <c r="K332" s="7">
        <f t="shared" si="37"/>
        <v>27</v>
      </c>
      <c r="L332" s="165" t="str">
        <f t="shared" si="35"/>
        <v>OK</v>
      </c>
      <c r="M332" s="151" t="s">
        <v>6</v>
      </c>
    </row>
    <row r="333" ht="13.5">
      <c r="A333" s="233"/>
    </row>
    <row r="334" ht="13.5">
      <c r="A334" s="233"/>
    </row>
    <row r="335" ht="13.5">
      <c r="A335" s="233"/>
    </row>
    <row r="336" ht="13.5">
      <c r="A336" s="234"/>
    </row>
    <row r="337" spans="1:12" ht="13.5">
      <c r="A337" s="233"/>
      <c r="B337" s="172" t="s">
        <v>28</v>
      </c>
      <c r="F337" s="165"/>
      <c r="H337" s="173"/>
      <c r="I337" s="173"/>
      <c r="L337" s="165"/>
    </row>
    <row r="338" spans="1:13" ht="13.5">
      <c r="A338" s="233"/>
      <c r="B338" s="543" t="s">
        <v>331</v>
      </c>
      <c r="C338" s="543"/>
      <c r="D338" s="543"/>
      <c r="E338"/>
      <c r="F338"/>
      <c r="G338"/>
      <c r="H338"/>
      <c r="I338"/>
      <c r="J338"/>
      <c r="K338"/>
      <c r="L338" s="165">
        <f>IF(G338="","",IF(COUNTIF($G$24:$G$598,G338)&gt;1,"2重登録","OK"))</f>
      </c>
      <c r="M338"/>
    </row>
    <row r="339" spans="1:13" ht="13.5">
      <c r="A339" s="233"/>
      <c r="B339" s="543"/>
      <c r="C339" s="543"/>
      <c r="D339" s="543"/>
      <c r="E339"/>
      <c r="F339"/>
      <c r="G339"/>
      <c r="H339"/>
      <c r="I339"/>
      <c r="J339"/>
      <c r="K339"/>
      <c r="L339" s="165">
        <f>IF(G339="","",IF(COUNTIF($G$24:$G$598,G339)&gt;1,"2重登録","OK"))</f>
      </c>
      <c r="M339"/>
    </row>
    <row r="340" spans="1:14" ht="13.5">
      <c r="A340"/>
      <c r="B340" s="537" t="s">
        <v>1284</v>
      </c>
      <c r="C340" s="537"/>
      <c r="F340" s="165"/>
      <c r="H340" s="173"/>
      <c r="I340" s="173"/>
      <c r="L340" s="165">
        <f>IF(G340="","",IF(COUNTIF($G$22:$G$605,G340)&gt;1,"2重登録","OK"))</f>
      </c>
      <c r="N340"/>
    </row>
    <row r="341" spans="2:14" ht="13.5">
      <c r="B341" s="537"/>
      <c r="C341" s="537"/>
      <c r="F341" s="165"/>
      <c r="G341" s="172" t="s">
        <v>4</v>
      </c>
      <c r="H341" s="172" t="s">
        <v>5</v>
      </c>
      <c r="I341" s="173"/>
      <c r="L341" s="165"/>
      <c r="N341"/>
    </row>
    <row r="342" spans="2:14" ht="13.5">
      <c r="B342" s="161" t="s">
        <v>29</v>
      </c>
      <c r="D342" s="170" t="s">
        <v>1228</v>
      </c>
      <c r="F342" s="165"/>
      <c r="G342" s="8">
        <f>COUNTIF($M$344:$M$393,"東近江市")</f>
        <v>16</v>
      </c>
      <c r="H342" s="9">
        <f>(G342/RIGHT(A385,2))</f>
        <v>0.38095238095238093</v>
      </c>
      <c r="I342" s="173"/>
      <c r="L342" s="165"/>
      <c r="N342"/>
    </row>
    <row r="343" spans="2:14" ht="13.5">
      <c r="B343" s="161" t="s">
        <v>30</v>
      </c>
      <c r="C343" s="161"/>
      <c r="D343" s="9" t="s">
        <v>1229</v>
      </c>
      <c r="F343" s="165"/>
      <c r="G343" s="172" t="str">
        <f aca="true" t="shared" si="39" ref="G343:G385">B343&amp;C343</f>
        <v>村田八日市ＴＣ</v>
      </c>
      <c r="I343" s="173"/>
      <c r="K343" s="7"/>
      <c r="L343" s="165"/>
      <c r="N343"/>
    </row>
    <row r="344" spans="1:14" s="6" customFormat="1" ht="13.5">
      <c r="A344" s="158" t="s">
        <v>31</v>
      </c>
      <c r="B344" s="159" t="s">
        <v>890</v>
      </c>
      <c r="C344" s="159" t="s">
        <v>891</v>
      </c>
      <c r="D344" s="161" t="s">
        <v>29</v>
      </c>
      <c r="E344" s="17"/>
      <c r="F344" s="158" t="s">
        <v>31</v>
      </c>
      <c r="G344" s="172" t="str">
        <f t="shared" si="39"/>
        <v>安久智之</v>
      </c>
      <c r="H344" s="161" t="s">
        <v>30</v>
      </c>
      <c r="I344" s="17" t="s">
        <v>1759</v>
      </c>
      <c r="J344" s="17">
        <v>1982</v>
      </c>
      <c r="K344" s="7">
        <f>IF(J344="","",(2017-J344))</f>
        <v>35</v>
      </c>
      <c r="L344" s="165" t="str">
        <f aca="true" t="shared" si="40" ref="L344:L367">IF(G344="","",IF(COUNTIF($G$22:$G$696,G344)&gt;1,"2重登録","OK"))</f>
        <v>OK</v>
      </c>
      <c r="M344" s="157" t="s">
        <v>833</v>
      </c>
      <c r="N344"/>
    </row>
    <row r="345" spans="1:14" s="6" customFormat="1" ht="13.5">
      <c r="A345" s="158" t="s">
        <v>32</v>
      </c>
      <c r="B345" s="159" t="s">
        <v>33</v>
      </c>
      <c r="C345" s="159" t="s">
        <v>892</v>
      </c>
      <c r="D345" s="161" t="s">
        <v>29</v>
      </c>
      <c r="E345" s="17"/>
      <c r="F345" s="158" t="s">
        <v>34</v>
      </c>
      <c r="G345" s="172" t="str">
        <f t="shared" si="39"/>
        <v>稲泉　聡</v>
      </c>
      <c r="H345" s="161" t="s">
        <v>30</v>
      </c>
      <c r="I345" s="17" t="s">
        <v>1759</v>
      </c>
      <c r="J345" s="17">
        <v>1967</v>
      </c>
      <c r="K345" s="7">
        <f aca="true" t="shared" si="41" ref="K345:K393">IF(J345="","",(2017-J345))</f>
        <v>50</v>
      </c>
      <c r="L345" s="165" t="str">
        <f t="shared" si="40"/>
        <v>OK</v>
      </c>
      <c r="M345" s="17" t="s">
        <v>834</v>
      </c>
      <c r="N345"/>
    </row>
    <row r="346" spans="1:14" s="6" customFormat="1" ht="13.5">
      <c r="A346" s="158" t="s">
        <v>35</v>
      </c>
      <c r="B346" s="159" t="s">
        <v>893</v>
      </c>
      <c r="C346" s="159" t="s">
        <v>894</v>
      </c>
      <c r="D346" s="161" t="s">
        <v>29</v>
      </c>
      <c r="E346" s="17"/>
      <c r="F346" s="158" t="s">
        <v>36</v>
      </c>
      <c r="G346" s="172" t="str">
        <f t="shared" si="39"/>
        <v>岡川謙二</v>
      </c>
      <c r="H346" s="161" t="s">
        <v>30</v>
      </c>
      <c r="I346" s="17" t="s">
        <v>1759</v>
      </c>
      <c r="J346" s="17">
        <v>1967</v>
      </c>
      <c r="K346" s="7">
        <f t="shared" si="41"/>
        <v>50</v>
      </c>
      <c r="L346" s="165" t="str">
        <f t="shared" si="40"/>
        <v>OK</v>
      </c>
      <c r="M346" s="17" t="s">
        <v>834</v>
      </c>
      <c r="N346"/>
    </row>
    <row r="347" spans="1:14" s="6" customFormat="1" ht="13.5">
      <c r="A347" s="158" t="s">
        <v>37</v>
      </c>
      <c r="B347" s="159" t="s">
        <v>896</v>
      </c>
      <c r="C347" s="159" t="s">
        <v>897</v>
      </c>
      <c r="D347" s="161" t="s">
        <v>29</v>
      </c>
      <c r="E347" s="17"/>
      <c r="F347" s="158" t="s">
        <v>38</v>
      </c>
      <c r="G347" s="172" t="str">
        <f t="shared" si="39"/>
        <v>児玉雅弘</v>
      </c>
      <c r="H347" s="161" t="s">
        <v>30</v>
      </c>
      <c r="I347" s="17" t="s">
        <v>1759</v>
      </c>
      <c r="J347" s="17">
        <v>1965</v>
      </c>
      <c r="K347" s="7">
        <f t="shared" si="41"/>
        <v>52</v>
      </c>
      <c r="L347" s="165" t="str">
        <f t="shared" si="40"/>
        <v>OK</v>
      </c>
      <c r="M347" s="17" t="s">
        <v>835</v>
      </c>
      <c r="N347"/>
    </row>
    <row r="348" spans="1:14" s="6" customFormat="1" ht="13.5">
      <c r="A348" s="158" t="s">
        <v>990</v>
      </c>
      <c r="B348" s="159" t="s">
        <v>333</v>
      </c>
      <c r="C348" s="159" t="s">
        <v>334</v>
      </c>
      <c r="D348" s="161" t="s">
        <v>29</v>
      </c>
      <c r="E348" s="17"/>
      <c r="F348" s="158" t="s">
        <v>990</v>
      </c>
      <c r="G348" s="172" t="str">
        <f t="shared" si="39"/>
        <v>徳永 剛</v>
      </c>
      <c r="H348" s="161" t="s">
        <v>30</v>
      </c>
      <c r="I348" s="17" t="s">
        <v>1759</v>
      </c>
      <c r="J348" s="17">
        <v>1966</v>
      </c>
      <c r="K348" s="7">
        <f t="shared" si="41"/>
        <v>51</v>
      </c>
      <c r="L348" s="165" t="str">
        <f t="shared" si="40"/>
        <v>OK</v>
      </c>
      <c r="M348" s="162" t="s">
        <v>800</v>
      </c>
      <c r="N348"/>
    </row>
    <row r="349" spans="1:14" s="6" customFormat="1" ht="13.5">
      <c r="A349" s="158" t="s">
        <v>991</v>
      </c>
      <c r="B349" s="159" t="s">
        <v>898</v>
      </c>
      <c r="C349" s="159" t="s">
        <v>899</v>
      </c>
      <c r="D349" s="161" t="s">
        <v>29</v>
      </c>
      <c r="E349" s="17"/>
      <c r="F349" s="158" t="s">
        <v>991</v>
      </c>
      <c r="G349" s="172" t="str">
        <f t="shared" si="39"/>
        <v>杉山邦夫</v>
      </c>
      <c r="H349" s="161" t="s">
        <v>30</v>
      </c>
      <c r="I349" s="17" t="s">
        <v>1759</v>
      </c>
      <c r="J349" s="17">
        <v>1950</v>
      </c>
      <c r="K349" s="7">
        <f t="shared" si="41"/>
        <v>67</v>
      </c>
      <c r="L349" s="165" t="str">
        <f t="shared" si="40"/>
        <v>OK</v>
      </c>
      <c r="M349" s="17" t="s">
        <v>836</v>
      </c>
      <c r="N349"/>
    </row>
    <row r="350" spans="1:14" s="6" customFormat="1" ht="13.5">
      <c r="A350" s="158" t="s">
        <v>992</v>
      </c>
      <c r="B350" s="159" t="s">
        <v>900</v>
      </c>
      <c r="C350" s="159" t="s">
        <v>901</v>
      </c>
      <c r="D350" s="161" t="s">
        <v>29</v>
      </c>
      <c r="E350" s="17"/>
      <c r="F350" s="158" t="s">
        <v>992</v>
      </c>
      <c r="G350" s="172" t="str">
        <f t="shared" si="39"/>
        <v>杉本龍平</v>
      </c>
      <c r="H350" s="161" t="s">
        <v>30</v>
      </c>
      <c r="I350" s="17" t="s">
        <v>1759</v>
      </c>
      <c r="J350" s="17">
        <v>1976</v>
      </c>
      <c r="K350" s="7">
        <f t="shared" si="41"/>
        <v>41</v>
      </c>
      <c r="L350" s="165" t="str">
        <f t="shared" si="40"/>
        <v>OK</v>
      </c>
      <c r="M350" s="17" t="s">
        <v>586</v>
      </c>
      <c r="N350"/>
    </row>
    <row r="351" spans="1:14" s="6" customFormat="1" ht="13.5">
      <c r="A351" s="158" t="s">
        <v>993</v>
      </c>
      <c r="B351" s="159" t="s">
        <v>902</v>
      </c>
      <c r="C351" s="159" t="s">
        <v>903</v>
      </c>
      <c r="D351" s="161" t="s">
        <v>29</v>
      </c>
      <c r="E351" s="17"/>
      <c r="F351" s="158" t="s">
        <v>993</v>
      </c>
      <c r="G351" s="172" t="str">
        <f t="shared" si="39"/>
        <v>川上英二</v>
      </c>
      <c r="H351" s="161" t="s">
        <v>30</v>
      </c>
      <c r="I351" s="17" t="s">
        <v>1759</v>
      </c>
      <c r="J351" s="17">
        <v>1963</v>
      </c>
      <c r="K351" s="7">
        <f t="shared" si="41"/>
        <v>54</v>
      </c>
      <c r="L351" s="165" t="str">
        <f t="shared" si="40"/>
        <v>OK</v>
      </c>
      <c r="M351" s="157" t="s">
        <v>833</v>
      </c>
      <c r="N351"/>
    </row>
    <row r="352" spans="1:14" s="6" customFormat="1" ht="13.5">
      <c r="A352" s="158" t="s">
        <v>994</v>
      </c>
      <c r="B352" s="159" t="s">
        <v>904</v>
      </c>
      <c r="C352" s="159" t="s">
        <v>905</v>
      </c>
      <c r="D352" s="161" t="s">
        <v>29</v>
      </c>
      <c r="E352" s="17"/>
      <c r="F352" s="158" t="s">
        <v>994</v>
      </c>
      <c r="G352" s="172" t="str">
        <f t="shared" si="39"/>
        <v>泉谷純也</v>
      </c>
      <c r="H352" s="161" t="s">
        <v>30</v>
      </c>
      <c r="I352" s="17" t="s">
        <v>1759</v>
      </c>
      <c r="J352" s="17">
        <v>1982</v>
      </c>
      <c r="K352" s="7">
        <f t="shared" si="41"/>
        <v>35</v>
      </c>
      <c r="L352" s="165" t="str">
        <f t="shared" si="40"/>
        <v>OK</v>
      </c>
      <c r="M352" s="157" t="s">
        <v>833</v>
      </c>
      <c r="N352"/>
    </row>
    <row r="353" spans="1:14" s="6" customFormat="1" ht="13.5">
      <c r="A353" s="158" t="s">
        <v>995</v>
      </c>
      <c r="B353" s="159" t="s">
        <v>906</v>
      </c>
      <c r="C353" s="159" t="s">
        <v>907</v>
      </c>
      <c r="D353" s="161" t="s">
        <v>29</v>
      </c>
      <c r="E353" s="17"/>
      <c r="F353" s="158" t="s">
        <v>995</v>
      </c>
      <c r="G353" s="172" t="str">
        <f t="shared" si="39"/>
        <v>浅田隆昭</v>
      </c>
      <c r="H353" s="161" t="s">
        <v>30</v>
      </c>
      <c r="I353" s="17" t="s">
        <v>1759</v>
      </c>
      <c r="J353" s="17">
        <v>1964</v>
      </c>
      <c r="K353" s="7">
        <f t="shared" si="41"/>
        <v>53</v>
      </c>
      <c r="L353" s="165" t="str">
        <f t="shared" si="40"/>
        <v>OK</v>
      </c>
      <c r="M353" s="17" t="s">
        <v>617</v>
      </c>
      <c r="N353"/>
    </row>
    <row r="354" spans="1:14" s="6" customFormat="1" ht="13.5">
      <c r="A354" s="158" t="s">
        <v>996</v>
      </c>
      <c r="B354" s="159" t="s">
        <v>908</v>
      </c>
      <c r="C354" s="159" t="s">
        <v>909</v>
      </c>
      <c r="D354" s="161" t="s">
        <v>29</v>
      </c>
      <c r="E354" s="17"/>
      <c r="F354" s="158" t="s">
        <v>996</v>
      </c>
      <c r="G354" s="172" t="str">
        <f t="shared" si="39"/>
        <v>前田雅人</v>
      </c>
      <c r="H354" s="161" t="s">
        <v>30</v>
      </c>
      <c r="I354" s="17" t="s">
        <v>1759</v>
      </c>
      <c r="J354" s="17">
        <v>1959</v>
      </c>
      <c r="K354" s="7">
        <f t="shared" si="41"/>
        <v>58</v>
      </c>
      <c r="L354" s="165" t="str">
        <f t="shared" si="40"/>
        <v>OK</v>
      </c>
      <c r="M354" s="17" t="s">
        <v>837</v>
      </c>
      <c r="N354"/>
    </row>
    <row r="355" spans="1:14" s="6" customFormat="1" ht="13.5">
      <c r="A355" s="158" t="s">
        <v>997</v>
      </c>
      <c r="B355" s="166" t="s">
        <v>838</v>
      </c>
      <c r="C355" s="133" t="s">
        <v>839</v>
      </c>
      <c r="D355" s="161" t="s">
        <v>39</v>
      </c>
      <c r="E355" s="17"/>
      <c r="F355" s="158" t="s">
        <v>997</v>
      </c>
      <c r="G355" s="172" t="str">
        <f t="shared" si="39"/>
        <v>土田典人</v>
      </c>
      <c r="H355" s="161" t="s">
        <v>40</v>
      </c>
      <c r="I355" s="17" t="s">
        <v>1723</v>
      </c>
      <c r="J355" s="17">
        <v>1964</v>
      </c>
      <c r="K355" s="7">
        <f t="shared" si="41"/>
        <v>53</v>
      </c>
      <c r="L355" s="165" t="str">
        <f t="shared" si="40"/>
        <v>OK</v>
      </c>
      <c r="M355" s="17" t="s">
        <v>586</v>
      </c>
      <c r="N355"/>
    </row>
    <row r="356" spans="1:14" s="6" customFormat="1" ht="13.5">
      <c r="A356" s="158" t="s">
        <v>998</v>
      </c>
      <c r="B356" s="159" t="s">
        <v>498</v>
      </c>
      <c r="C356" s="159" t="s">
        <v>499</v>
      </c>
      <c r="D356" s="161" t="s">
        <v>39</v>
      </c>
      <c r="E356" s="17"/>
      <c r="F356" s="158" t="s">
        <v>998</v>
      </c>
      <c r="G356" s="172" t="str">
        <f t="shared" si="39"/>
        <v>二ツ井裕也</v>
      </c>
      <c r="H356" s="161" t="s">
        <v>40</v>
      </c>
      <c r="I356" s="17" t="s">
        <v>1723</v>
      </c>
      <c r="J356" s="17">
        <v>1990</v>
      </c>
      <c r="K356" s="7">
        <f t="shared" si="41"/>
        <v>27</v>
      </c>
      <c r="L356" s="165" t="str">
        <f t="shared" si="40"/>
        <v>OK</v>
      </c>
      <c r="M356" s="157" t="s">
        <v>833</v>
      </c>
      <c r="N356"/>
    </row>
    <row r="357" spans="1:14" s="6" customFormat="1" ht="13.5">
      <c r="A357" s="158" t="s">
        <v>999</v>
      </c>
      <c r="B357" s="159" t="s">
        <v>500</v>
      </c>
      <c r="C357" s="159" t="s">
        <v>501</v>
      </c>
      <c r="D357" s="161" t="s">
        <v>29</v>
      </c>
      <c r="E357" s="17"/>
      <c r="F357" s="158" t="s">
        <v>999</v>
      </c>
      <c r="G357" s="172" t="str">
        <f t="shared" si="39"/>
        <v>森永洋介</v>
      </c>
      <c r="H357" s="161" t="s">
        <v>30</v>
      </c>
      <c r="I357" s="17" t="s">
        <v>1759</v>
      </c>
      <c r="J357" s="17">
        <v>1989</v>
      </c>
      <c r="K357" s="7">
        <f t="shared" si="41"/>
        <v>28</v>
      </c>
      <c r="L357" s="165" t="str">
        <f t="shared" si="40"/>
        <v>OK</v>
      </c>
      <c r="M357" s="158" t="s">
        <v>794</v>
      </c>
      <c r="N357"/>
    </row>
    <row r="358" spans="1:14" s="6" customFormat="1" ht="13.5">
      <c r="A358" s="158" t="s">
        <v>1000</v>
      </c>
      <c r="B358" s="159" t="s">
        <v>912</v>
      </c>
      <c r="C358" s="159" t="s">
        <v>913</v>
      </c>
      <c r="D358" s="161" t="s">
        <v>29</v>
      </c>
      <c r="E358" s="17"/>
      <c r="F358" s="158" t="s">
        <v>1000</v>
      </c>
      <c r="G358" s="172" t="str">
        <f t="shared" si="39"/>
        <v>冨田哲弥</v>
      </c>
      <c r="H358" s="161" t="s">
        <v>30</v>
      </c>
      <c r="I358" s="17" t="s">
        <v>1759</v>
      </c>
      <c r="J358" s="17">
        <v>1966</v>
      </c>
      <c r="K358" s="7">
        <f t="shared" si="41"/>
        <v>51</v>
      </c>
      <c r="L358" s="165" t="str">
        <f t="shared" si="40"/>
        <v>OK</v>
      </c>
      <c r="M358" s="17" t="s">
        <v>800</v>
      </c>
      <c r="N358"/>
    </row>
    <row r="359" spans="1:14" s="6" customFormat="1" ht="13.5">
      <c r="A359" s="158" t="s">
        <v>1001</v>
      </c>
      <c r="B359" s="159" t="s">
        <v>840</v>
      </c>
      <c r="C359" s="159" t="s">
        <v>335</v>
      </c>
      <c r="D359" s="161" t="s">
        <v>29</v>
      </c>
      <c r="E359" s="17"/>
      <c r="F359" s="158" t="s">
        <v>1001</v>
      </c>
      <c r="G359" s="172" t="str">
        <f t="shared" si="39"/>
        <v>辰巳悟朗</v>
      </c>
      <c r="H359" s="161" t="s">
        <v>30</v>
      </c>
      <c r="I359" s="17" t="s">
        <v>1759</v>
      </c>
      <c r="J359" s="17">
        <v>1974</v>
      </c>
      <c r="K359" s="7">
        <f t="shared" si="41"/>
        <v>43</v>
      </c>
      <c r="L359" s="165" t="str">
        <f t="shared" si="40"/>
        <v>OK</v>
      </c>
      <c r="M359" s="17" t="s">
        <v>834</v>
      </c>
      <c r="N359"/>
    </row>
    <row r="360" spans="1:14" s="6" customFormat="1" ht="13.5">
      <c r="A360" s="158" t="s">
        <v>1002</v>
      </c>
      <c r="B360" s="160" t="s">
        <v>895</v>
      </c>
      <c r="C360" s="160" t="s">
        <v>916</v>
      </c>
      <c r="D360" s="161" t="s">
        <v>29</v>
      </c>
      <c r="E360" s="17"/>
      <c r="F360" s="158" t="s">
        <v>1002</v>
      </c>
      <c r="G360" s="163" t="str">
        <f t="shared" si="39"/>
        <v>河野晶子</v>
      </c>
      <c r="H360" s="161" t="s">
        <v>30</v>
      </c>
      <c r="I360" s="132" t="s">
        <v>1762</v>
      </c>
      <c r="J360" s="17">
        <v>1970</v>
      </c>
      <c r="K360" s="7">
        <f t="shared" si="41"/>
        <v>47</v>
      </c>
      <c r="L360" s="165" t="str">
        <f t="shared" si="40"/>
        <v>OK</v>
      </c>
      <c r="M360" s="17" t="s">
        <v>834</v>
      </c>
      <c r="N360"/>
    </row>
    <row r="361" spans="1:14" s="6" customFormat="1" ht="13.5">
      <c r="A361" s="158" t="s">
        <v>1003</v>
      </c>
      <c r="B361" s="160" t="s">
        <v>917</v>
      </c>
      <c r="C361" s="160" t="s">
        <v>918</v>
      </c>
      <c r="D361" s="161" t="s">
        <v>29</v>
      </c>
      <c r="E361" s="17"/>
      <c r="F361" s="158" t="s">
        <v>1003</v>
      </c>
      <c r="G361" s="163" t="str">
        <f t="shared" si="39"/>
        <v>森田恵美</v>
      </c>
      <c r="H361" s="161" t="s">
        <v>30</v>
      </c>
      <c r="I361" s="132" t="s">
        <v>1762</v>
      </c>
      <c r="J361" s="17">
        <v>1971</v>
      </c>
      <c r="K361" s="7">
        <f t="shared" si="41"/>
        <v>46</v>
      </c>
      <c r="L361" s="165" t="str">
        <f t="shared" si="40"/>
        <v>OK</v>
      </c>
      <c r="M361" s="157" t="s">
        <v>833</v>
      </c>
      <c r="N361"/>
    </row>
    <row r="362" spans="1:14" s="6" customFormat="1" ht="13.5">
      <c r="A362" s="158" t="s">
        <v>1004</v>
      </c>
      <c r="B362" s="160" t="s">
        <v>920</v>
      </c>
      <c r="C362" s="160" t="s">
        <v>921</v>
      </c>
      <c r="D362" s="161" t="s">
        <v>29</v>
      </c>
      <c r="E362" s="17"/>
      <c r="F362" s="158" t="s">
        <v>1004</v>
      </c>
      <c r="G362" s="163" t="str">
        <f t="shared" si="39"/>
        <v>西澤友紀</v>
      </c>
      <c r="H362" s="161" t="s">
        <v>30</v>
      </c>
      <c r="I362" s="132" t="s">
        <v>1762</v>
      </c>
      <c r="J362" s="17">
        <v>1975</v>
      </c>
      <c r="K362" s="7">
        <f t="shared" si="41"/>
        <v>42</v>
      </c>
      <c r="L362" s="165" t="str">
        <f t="shared" si="40"/>
        <v>OK</v>
      </c>
      <c r="M362" s="157" t="s">
        <v>833</v>
      </c>
      <c r="N362"/>
    </row>
    <row r="363" spans="1:14" s="6" customFormat="1" ht="13.5">
      <c r="A363" s="158" t="s">
        <v>1005</v>
      </c>
      <c r="B363" s="160" t="s">
        <v>923</v>
      </c>
      <c r="C363" s="160" t="s">
        <v>924</v>
      </c>
      <c r="D363" s="161" t="s">
        <v>29</v>
      </c>
      <c r="E363" s="17"/>
      <c r="F363" s="158" t="s">
        <v>1005</v>
      </c>
      <c r="G363" s="163" t="str">
        <f t="shared" si="39"/>
        <v>速水直美</v>
      </c>
      <c r="H363" s="161" t="s">
        <v>30</v>
      </c>
      <c r="I363" s="132" t="s">
        <v>1762</v>
      </c>
      <c r="J363" s="17">
        <v>1967</v>
      </c>
      <c r="K363" s="7">
        <f t="shared" si="41"/>
        <v>50</v>
      </c>
      <c r="L363" s="165" t="str">
        <f t="shared" si="40"/>
        <v>OK</v>
      </c>
      <c r="M363" s="157" t="s">
        <v>833</v>
      </c>
      <c r="N363"/>
    </row>
    <row r="364" spans="1:14" s="6" customFormat="1" ht="13.5">
      <c r="A364" s="158" t="s">
        <v>1006</v>
      </c>
      <c r="B364" s="160" t="s">
        <v>925</v>
      </c>
      <c r="C364" s="160" t="s">
        <v>926</v>
      </c>
      <c r="D364" s="161" t="s">
        <v>29</v>
      </c>
      <c r="E364" s="17"/>
      <c r="F364" s="158" t="s">
        <v>1006</v>
      </c>
      <c r="G364" s="163" t="str">
        <f t="shared" si="39"/>
        <v>多田麻実</v>
      </c>
      <c r="H364" s="161" t="s">
        <v>30</v>
      </c>
      <c r="I364" s="132" t="s">
        <v>1762</v>
      </c>
      <c r="J364" s="17">
        <v>1980</v>
      </c>
      <c r="K364" s="7">
        <f t="shared" si="41"/>
        <v>37</v>
      </c>
      <c r="L364" s="165" t="str">
        <f t="shared" si="40"/>
        <v>OK</v>
      </c>
      <c r="M364" s="17" t="s">
        <v>841</v>
      </c>
      <c r="N364"/>
    </row>
    <row r="365" spans="1:14" s="6" customFormat="1" ht="13.5">
      <c r="A365" s="158" t="s">
        <v>1007</v>
      </c>
      <c r="B365" s="160" t="s">
        <v>927</v>
      </c>
      <c r="C365" s="160" t="s">
        <v>928</v>
      </c>
      <c r="D365" s="161" t="s">
        <v>29</v>
      </c>
      <c r="E365" s="17"/>
      <c r="F365" s="158" t="s">
        <v>1007</v>
      </c>
      <c r="G365" s="163" t="str">
        <f t="shared" si="39"/>
        <v>中村純子</v>
      </c>
      <c r="H365" s="161" t="s">
        <v>30</v>
      </c>
      <c r="I365" s="132" t="s">
        <v>1762</v>
      </c>
      <c r="J365" s="17">
        <v>1982</v>
      </c>
      <c r="K365" s="7">
        <f t="shared" si="41"/>
        <v>35</v>
      </c>
      <c r="L365" s="165" t="str">
        <f t="shared" si="40"/>
        <v>OK</v>
      </c>
      <c r="M365" s="17" t="s">
        <v>841</v>
      </c>
      <c r="N365"/>
    </row>
    <row r="366" spans="1:14" s="6" customFormat="1" ht="13.5">
      <c r="A366" s="158" t="s">
        <v>1008</v>
      </c>
      <c r="B366" s="160" t="s">
        <v>930</v>
      </c>
      <c r="C366" s="160" t="s">
        <v>931</v>
      </c>
      <c r="D366" s="161" t="s">
        <v>29</v>
      </c>
      <c r="E366" s="17"/>
      <c r="F366" s="158" t="s">
        <v>1008</v>
      </c>
      <c r="G366" s="163" t="str">
        <f t="shared" si="39"/>
        <v>堀田明子</v>
      </c>
      <c r="H366" s="161" t="s">
        <v>30</v>
      </c>
      <c r="I366" s="132" t="s">
        <v>1762</v>
      </c>
      <c r="J366" s="17">
        <v>1970</v>
      </c>
      <c r="K366" s="7">
        <f t="shared" si="41"/>
        <v>47</v>
      </c>
      <c r="L366" s="165" t="str">
        <f t="shared" si="40"/>
        <v>OK</v>
      </c>
      <c r="M366" s="132" t="s">
        <v>833</v>
      </c>
      <c r="N366"/>
    </row>
    <row r="367" spans="1:14" s="6" customFormat="1" ht="13.5">
      <c r="A367" s="158" t="s">
        <v>1009</v>
      </c>
      <c r="B367" s="160" t="s">
        <v>910</v>
      </c>
      <c r="C367" s="160" t="s">
        <v>911</v>
      </c>
      <c r="D367" s="161" t="s">
        <v>29</v>
      </c>
      <c r="E367" s="17"/>
      <c r="F367" s="158" t="s">
        <v>1009</v>
      </c>
      <c r="G367" s="163" t="str">
        <f t="shared" si="39"/>
        <v>大脇和世</v>
      </c>
      <c r="H367" s="161" t="s">
        <v>30</v>
      </c>
      <c r="I367" s="132" t="s">
        <v>1762</v>
      </c>
      <c r="J367" s="17">
        <v>1970</v>
      </c>
      <c r="K367" s="7">
        <f t="shared" si="41"/>
        <v>47</v>
      </c>
      <c r="L367" s="165" t="str">
        <f t="shared" si="40"/>
        <v>OK</v>
      </c>
      <c r="M367" s="17" t="s">
        <v>842</v>
      </c>
      <c r="N367"/>
    </row>
    <row r="368" spans="1:14" s="6" customFormat="1" ht="13.5">
      <c r="A368" s="158" t="s">
        <v>1010</v>
      </c>
      <c r="B368" s="167" t="s">
        <v>544</v>
      </c>
      <c r="C368" s="167" t="s">
        <v>545</v>
      </c>
      <c r="D368" s="161" t="s">
        <v>29</v>
      </c>
      <c r="E368" s="172"/>
      <c r="F368" s="158" t="s">
        <v>1010</v>
      </c>
      <c r="G368" s="163" t="str">
        <f t="shared" si="39"/>
        <v>後藤圭介</v>
      </c>
      <c r="H368" s="161" t="s">
        <v>30</v>
      </c>
      <c r="I368" s="134" t="s">
        <v>1759</v>
      </c>
      <c r="J368" s="162">
        <v>1974</v>
      </c>
      <c r="K368" s="7">
        <f t="shared" si="41"/>
        <v>43</v>
      </c>
      <c r="L368" s="165" t="str">
        <f aca="true" t="shared" si="42" ref="L368:L373">IF(B368="","",IF(COUNTIF($G$22:$G$696,B368)&gt;1,"2重登録","OK"))</f>
        <v>OK</v>
      </c>
      <c r="M368" s="162" t="s">
        <v>617</v>
      </c>
      <c r="N368"/>
    </row>
    <row r="369" spans="1:14" s="6" customFormat="1" ht="13.5">
      <c r="A369" s="158" t="s">
        <v>1011</v>
      </c>
      <c r="B369" s="167" t="s">
        <v>847</v>
      </c>
      <c r="C369" s="167" t="s">
        <v>547</v>
      </c>
      <c r="D369" s="161" t="s">
        <v>29</v>
      </c>
      <c r="E369" s="172"/>
      <c r="F369" s="158" t="s">
        <v>1011</v>
      </c>
      <c r="G369" s="163" t="str">
        <f t="shared" si="39"/>
        <v>長谷川晃平</v>
      </c>
      <c r="H369" s="161" t="s">
        <v>30</v>
      </c>
      <c r="I369" s="134" t="s">
        <v>1759</v>
      </c>
      <c r="J369" s="162">
        <v>1968</v>
      </c>
      <c r="K369" s="7">
        <f t="shared" si="41"/>
        <v>49</v>
      </c>
      <c r="L369" s="165" t="str">
        <f t="shared" si="42"/>
        <v>OK</v>
      </c>
      <c r="M369" s="162" t="s">
        <v>837</v>
      </c>
      <c r="N369"/>
    </row>
    <row r="370" spans="1:14" s="6" customFormat="1" ht="13.5">
      <c r="A370" s="158" t="s">
        <v>1012</v>
      </c>
      <c r="B370" s="167" t="s">
        <v>549</v>
      </c>
      <c r="C370" s="167" t="s">
        <v>550</v>
      </c>
      <c r="D370" s="161" t="s">
        <v>39</v>
      </c>
      <c r="E370" s="172"/>
      <c r="F370" s="158" t="s">
        <v>1012</v>
      </c>
      <c r="G370" s="163" t="str">
        <f t="shared" si="39"/>
        <v>原田真稔</v>
      </c>
      <c r="H370" s="161" t="s">
        <v>40</v>
      </c>
      <c r="I370" s="134" t="s">
        <v>1723</v>
      </c>
      <c r="J370" s="162">
        <v>1974</v>
      </c>
      <c r="K370" s="7">
        <f t="shared" si="41"/>
        <v>43</v>
      </c>
      <c r="L370" s="165" t="str">
        <f t="shared" si="42"/>
        <v>OK</v>
      </c>
      <c r="M370" s="162" t="s">
        <v>800</v>
      </c>
      <c r="N370"/>
    </row>
    <row r="371" spans="1:13" ht="13.5">
      <c r="A371" s="158" t="s">
        <v>1013</v>
      </c>
      <c r="B371" s="167" t="s">
        <v>552</v>
      </c>
      <c r="C371" s="167" t="s">
        <v>553</v>
      </c>
      <c r="D371" s="161" t="s">
        <v>29</v>
      </c>
      <c r="E371" s="172"/>
      <c r="F371" s="158" t="s">
        <v>1013</v>
      </c>
      <c r="G371" s="163" t="str">
        <f t="shared" si="39"/>
        <v>池内伸介</v>
      </c>
      <c r="H371" s="161" t="s">
        <v>30</v>
      </c>
      <c r="I371" s="134" t="s">
        <v>1759</v>
      </c>
      <c r="J371" s="162">
        <v>1983</v>
      </c>
      <c r="K371" s="7">
        <f t="shared" si="41"/>
        <v>34</v>
      </c>
      <c r="L371" s="165" t="str">
        <f t="shared" si="42"/>
        <v>OK</v>
      </c>
      <c r="M371" s="162" t="s">
        <v>837</v>
      </c>
    </row>
    <row r="372" spans="1:14" s="6" customFormat="1" ht="13.5">
      <c r="A372" s="158" t="s">
        <v>1014</v>
      </c>
      <c r="B372" s="167" t="s">
        <v>621</v>
      </c>
      <c r="C372" s="167" t="s">
        <v>555</v>
      </c>
      <c r="D372" s="161" t="s">
        <v>39</v>
      </c>
      <c r="E372" s="172"/>
      <c r="F372" s="158" t="s">
        <v>1014</v>
      </c>
      <c r="G372" s="163" t="str">
        <f t="shared" si="39"/>
        <v>藤田彰</v>
      </c>
      <c r="H372" s="161" t="s">
        <v>40</v>
      </c>
      <c r="I372" s="134" t="s">
        <v>1723</v>
      </c>
      <c r="J372" s="162">
        <v>1981</v>
      </c>
      <c r="K372" s="7">
        <f t="shared" si="41"/>
        <v>36</v>
      </c>
      <c r="L372" s="165" t="str">
        <f t="shared" si="42"/>
        <v>OK</v>
      </c>
      <c r="M372" s="162" t="s">
        <v>837</v>
      </c>
      <c r="N372"/>
    </row>
    <row r="373" spans="1:14" s="6" customFormat="1" ht="13.5">
      <c r="A373" s="158" t="s">
        <v>1015</v>
      </c>
      <c r="B373" s="167" t="s">
        <v>558</v>
      </c>
      <c r="C373" s="167" t="s">
        <v>559</v>
      </c>
      <c r="D373" s="161" t="s">
        <v>39</v>
      </c>
      <c r="E373" s="172"/>
      <c r="F373" s="158" t="s">
        <v>1015</v>
      </c>
      <c r="G373" s="163" t="str">
        <f t="shared" si="39"/>
        <v>岩田光央</v>
      </c>
      <c r="H373" s="161" t="s">
        <v>40</v>
      </c>
      <c r="I373" s="134" t="s">
        <v>1723</v>
      </c>
      <c r="J373" s="162">
        <v>1985</v>
      </c>
      <c r="K373" s="7">
        <f t="shared" si="41"/>
        <v>32</v>
      </c>
      <c r="L373" s="165" t="str">
        <f t="shared" si="42"/>
        <v>OK</v>
      </c>
      <c r="M373" s="162" t="s">
        <v>856</v>
      </c>
      <c r="N373"/>
    </row>
    <row r="374" spans="1:14" ht="13.5">
      <c r="A374" s="158" t="s">
        <v>1016</v>
      </c>
      <c r="B374" s="21" t="s">
        <v>41</v>
      </c>
      <c r="C374" s="21" t="s">
        <v>42</v>
      </c>
      <c r="D374" s="161" t="s">
        <v>29</v>
      </c>
      <c r="F374" s="158" t="s">
        <v>1016</v>
      </c>
      <c r="G374" s="163" t="str">
        <f t="shared" si="39"/>
        <v>三神秀嗣</v>
      </c>
      <c r="H374" s="161" t="s">
        <v>30</v>
      </c>
      <c r="I374" s="134" t="s">
        <v>1759</v>
      </c>
      <c r="J374" s="10">
        <v>1982</v>
      </c>
      <c r="K374" s="7">
        <f t="shared" si="41"/>
        <v>35</v>
      </c>
      <c r="L374" s="165" t="str">
        <f>IF(G374="","",IF(COUNTIF($G$22:$G$696,G374)&gt;1,"2重登録","OK"))</f>
        <v>OK</v>
      </c>
      <c r="M374" s="161" t="s">
        <v>43</v>
      </c>
      <c r="N374"/>
    </row>
    <row r="375" spans="1:14" ht="13.5">
      <c r="A375" s="158" t="s">
        <v>1017</v>
      </c>
      <c r="B375" s="171" t="s">
        <v>576</v>
      </c>
      <c r="C375" s="171" t="s">
        <v>503</v>
      </c>
      <c r="D375" s="161" t="s">
        <v>29</v>
      </c>
      <c r="F375" s="158" t="s">
        <v>1017</v>
      </c>
      <c r="G375" s="163" t="str">
        <f t="shared" si="39"/>
        <v>佐藤庸子</v>
      </c>
      <c r="H375" s="161" t="s">
        <v>30</v>
      </c>
      <c r="I375" s="18" t="s">
        <v>1762</v>
      </c>
      <c r="J375" s="10">
        <v>1978</v>
      </c>
      <c r="K375" s="7">
        <f t="shared" si="41"/>
        <v>39</v>
      </c>
      <c r="L375" s="165" t="str">
        <f>IF(G375="","",IF(COUNTIF($G$22:$G$637,G375)&gt;1,"2重登録","OK"))</f>
        <v>OK</v>
      </c>
      <c r="M375" s="18" t="s">
        <v>833</v>
      </c>
      <c r="N375"/>
    </row>
    <row r="376" spans="1:14" ht="13.5">
      <c r="A376" s="158" t="s">
        <v>1018</v>
      </c>
      <c r="B376" s="21" t="s">
        <v>413</v>
      </c>
      <c r="C376" s="21" t="s">
        <v>414</v>
      </c>
      <c r="D376" s="161" t="s">
        <v>29</v>
      </c>
      <c r="F376" s="158" t="s">
        <v>1018</v>
      </c>
      <c r="G376" s="163" t="str">
        <f t="shared" si="39"/>
        <v>遠崎大樹</v>
      </c>
      <c r="H376" s="161" t="s">
        <v>30</v>
      </c>
      <c r="I376" s="161" t="s">
        <v>1759</v>
      </c>
      <c r="J376" s="10">
        <v>1985</v>
      </c>
      <c r="K376" s="7">
        <f t="shared" si="41"/>
        <v>32</v>
      </c>
      <c r="L376" s="165" t="str">
        <f aca="true" t="shared" si="43" ref="L376:L388">IF(G376="","",IF(COUNTIF($G$22:$G$696,G376)&gt;1,"2重登録","OK"))</f>
        <v>OK</v>
      </c>
      <c r="M376" s="236" t="s">
        <v>837</v>
      </c>
      <c r="N376"/>
    </row>
    <row r="377" spans="1:14" ht="13.5">
      <c r="A377" s="158" t="s">
        <v>1019</v>
      </c>
      <c r="B377" s="171" t="s">
        <v>44</v>
      </c>
      <c r="C377" s="171" t="s">
        <v>336</v>
      </c>
      <c r="D377" s="161" t="s">
        <v>39</v>
      </c>
      <c r="F377" s="158" t="s">
        <v>1019</v>
      </c>
      <c r="G377" s="163" t="str">
        <f t="shared" si="39"/>
        <v>村田朋子</v>
      </c>
      <c r="H377" s="161" t="s">
        <v>40</v>
      </c>
      <c r="I377" s="18" t="s">
        <v>1763</v>
      </c>
      <c r="J377" s="10">
        <v>1959</v>
      </c>
      <c r="K377" s="7">
        <f t="shared" si="41"/>
        <v>58</v>
      </c>
      <c r="L377" s="165" t="str">
        <f t="shared" si="43"/>
        <v>OK</v>
      </c>
      <c r="M377" s="18" t="s">
        <v>833</v>
      </c>
      <c r="N377"/>
    </row>
    <row r="378" spans="1:14" ht="13.5">
      <c r="A378" s="158" t="s">
        <v>1020</v>
      </c>
      <c r="B378" s="171" t="s">
        <v>45</v>
      </c>
      <c r="C378" s="171" t="s">
        <v>46</v>
      </c>
      <c r="D378" s="161" t="s">
        <v>39</v>
      </c>
      <c r="F378" s="158" t="s">
        <v>1020</v>
      </c>
      <c r="G378" s="163" t="str">
        <f t="shared" si="39"/>
        <v>杉山あずさ</v>
      </c>
      <c r="H378" s="161" t="s">
        <v>40</v>
      </c>
      <c r="I378" s="18" t="s">
        <v>1763</v>
      </c>
      <c r="J378" s="10">
        <v>1978</v>
      </c>
      <c r="K378" s="7">
        <f t="shared" si="41"/>
        <v>39</v>
      </c>
      <c r="L378" s="165" t="str">
        <f t="shared" si="43"/>
        <v>OK</v>
      </c>
      <c r="M378" s="17" t="s">
        <v>836</v>
      </c>
      <c r="N378"/>
    </row>
    <row r="379" spans="1:14" ht="13.5">
      <c r="A379" s="158" t="s">
        <v>1021</v>
      </c>
      <c r="B379" s="171" t="s">
        <v>599</v>
      </c>
      <c r="C379" s="168" t="s">
        <v>337</v>
      </c>
      <c r="D379" s="161" t="s">
        <v>29</v>
      </c>
      <c r="E379" s="169"/>
      <c r="F379" s="158" t="s">
        <v>1021</v>
      </c>
      <c r="G379" s="163" t="str">
        <f t="shared" si="39"/>
        <v>西村文代</v>
      </c>
      <c r="H379" s="161" t="s">
        <v>30</v>
      </c>
      <c r="I379" s="18" t="s">
        <v>1762</v>
      </c>
      <c r="J379" s="170">
        <v>1964</v>
      </c>
      <c r="K379" s="7">
        <f t="shared" si="41"/>
        <v>53</v>
      </c>
      <c r="L379" s="165" t="str">
        <f t="shared" si="43"/>
        <v>OK</v>
      </c>
      <c r="M379" s="17" t="s">
        <v>586</v>
      </c>
      <c r="N379"/>
    </row>
    <row r="380" spans="1:14" ht="13.5">
      <c r="A380" s="158" t="s">
        <v>543</v>
      </c>
      <c r="B380" s="168" t="s">
        <v>338</v>
      </c>
      <c r="C380" s="168" t="s">
        <v>410</v>
      </c>
      <c r="D380" s="161" t="s">
        <v>29</v>
      </c>
      <c r="E380" s="169"/>
      <c r="F380" s="158" t="s">
        <v>543</v>
      </c>
      <c r="G380" s="163" t="str">
        <f t="shared" si="39"/>
        <v>村田彩子</v>
      </c>
      <c r="H380" s="161" t="s">
        <v>30</v>
      </c>
      <c r="I380" s="18" t="s">
        <v>1762</v>
      </c>
      <c r="J380" s="170">
        <v>1968</v>
      </c>
      <c r="K380" s="7">
        <f t="shared" si="41"/>
        <v>49</v>
      </c>
      <c r="L380" s="237" t="str">
        <f t="shared" si="43"/>
        <v>OK</v>
      </c>
      <c r="M380" s="237" t="s">
        <v>834</v>
      </c>
      <c r="N380"/>
    </row>
    <row r="381" spans="1:14" ht="13.5">
      <c r="A381" s="158" t="s">
        <v>546</v>
      </c>
      <c r="B381" s="168" t="s">
        <v>339</v>
      </c>
      <c r="C381" s="171" t="s">
        <v>503</v>
      </c>
      <c r="D381" s="161" t="s">
        <v>29</v>
      </c>
      <c r="E381" s="169"/>
      <c r="F381" s="158" t="s">
        <v>546</v>
      </c>
      <c r="G381" s="163" t="str">
        <f t="shared" si="39"/>
        <v>村川庸子</v>
      </c>
      <c r="H381" s="161" t="s">
        <v>30</v>
      </c>
      <c r="I381" s="18" t="s">
        <v>1762</v>
      </c>
      <c r="J381" s="170">
        <v>1969</v>
      </c>
      <c r="K381" s="7">
        <f t="shared" si="41"/>
        <v>48</v>
      </c>
      <c r="L381" s="237" t="str">
        <f t="shared" si="43"/>
        <v>OK</v>
      </c>
      <c r="M381" s="237" t="s">
        <v>842</v>
      </c>
      <c r="N381"/>
    </row>
    <row r="382" spans="1:14" ht="13.5">
      <c r="A382" s="158" t="s">
        <v>548</v>
      </c>
      <c r="B382" s="170" t="s">
        <v>489</v>
      </c>
      <c r="C382" s="170" t="s">
        <v>340</v>
      </c>
      <c r="D382" s="161" t="s">
        <v>29</v>
      </c>
      <c r="E382" s="170"/>
      <c r="F382" s="158" t="s">
        <v>548</v>
      </c>
      <c r="G382" s="163" t="str">
        <f t="shared" si="39"/>
        <v>藤井洋平</v>
      </c>
      <c r="H382" s="161" t="s">
        <v>30</v>
      </c>
      <c r="I382" s="170" t="s">
        <v>1759</v>
      </c>
      <c r="J382" s="170">
        <v>1991</v>
      </c>
      <c r="K382" s="7">
        <f t="shared" si="41"/>
        <v>26</v>
      </c>
      <c r="L382" s="170" t="str">
        <f t="shared" si="43"/>
        <v>OK</v>
      </c>
      <c r="M382" s="168" t="s">
        <v>833</v>
      </c>
      <c r="N382"/>
    </row>
    <row r="383" spans="1:14" ht="13.5">
      <c r="A383" s="158" t="s">
        <v>551</v>
      </c>
      <c r="B383" s="170" t="s">
        <v>342</v>
      </c>
      <c r="C383" s="170" t="s">
        <v>343</v>
      </c>
      <c r="D383" s="161" t="s">
        <v>29</v>
      </c>
      <c r="E383" s="170"/>
      <c r="F383" s="158" t="s">
        <v>551</v>
      </c>
      <c r="G383" s="163" t="str">
        <f t="shared" si="39"/>
        <v>田淵敏史</v>
      </c>
      <c r="H383" s="161" t="s">
        <v>30</v>
      </c>
      <c r="I383" s="170" t="s">
        <v>1759</v>
      </c>
      <c r="J383" s="170">
        <v>1991</v>
      </c>
      <c r="K383" s="7">
        <f t="shared" si="41"/>
        <v>26</v>
      </c>
      <c r="L383" s="170" t="str">
        <f t="shared" si="43"/>
        <v>OK</v>
      </c>
      <c r="M383" s="168" t="s">
        <v>833</v>
      </c>
      <c r="N383"/>
    </row>
    <row r="384" spans="1:14" ht="13.5">
      <c r="A384" s="158" t="s">
        <v>554</v>
      </c>
      <c r="B384" s="170" t="s">
        <v>345</v>
      </c>
      <c r="C384" s="170" t="s">
        <v>346</v>
      </c>
      <c r="D384" s="161" t="s">
        <v>29</v>
      </c>
      <c r="E384" s="170"/>
      <c r="F384" s="158" t="s">
        <v>554</v>
      </c>
      <c r="G384" s="163" t="str">
        <f t="shared" si="39"/>
        <v>穐山  航</v>
      </c>
      <c r="H384" s="161" t="s">
        <v>30</v>
      </c>
      <c r="I384" s="170" t="s">
        <v>1759</v>
      </c>
      <c r="J384" s="170">
        <v>1989</v>
      </c>
      <c r="K384" s="7">
        <f t="shared" si="41"/>
        <v>28</v>
      </c>
      <c r="L384" s="170" t="str">
        <f t="shared" si="43"/>
        <v>OK</v>
      </c>
      <c r="M384" s="168" t="s">
        <v>833</v>
      </c>
      <c r="N384"/>
    </row>
    <row r="385" spans="1:14" ht="13.5">
      <c r="A385" s="158" t="s">
        <v>556</v>
      </c>
      <c r="B385" s="170" t="s">
        <v>599</v>
      </c>
      <c r="C385" s="170" t="s">
        <v>348</v>
      </c>
      <c r="D385" s="161" t="s">
        <v>29</v>
      </c>
      <c r="E385" s="169"/>
      <c r="F385" s="158" t="s">
        <v>556</v>
      </c>
      <c r="G385" s="163" t="str">
        <f t="shared" si="39"/>
        <v>西村国太郎</v>
      </c>
      <c r="H385" s="161" t="s">
        <v>30</v>
      </c>
      <c r="I385" s="170" t="s">
        <v>1759</v>
      </c>
      <c r="J385" s="170">
        <v>1942</v>
      </c>
      <c r="K385" s="7">
        <f t="shared" si="41"/>
        <v>75</v>
      </c>
      <c r="L385" s="170" t="str">
        <f t="shared" si="43"/>
        <v>OK</v>
      </c>
      <c r="M385" s="168" t="s">
        <v>833</v>
      </c>
      <c r="N385"/>
    </row>
    <row r="386" spans="1:14" ht="13.5">
      <c r="A386" s="158" t="s">
        <v>557</v>
      </c>
      <c r="B386" s="168" t="s">
        <v>1510</v>
      </c>
      <c r="C386" s="168" t="s">
        <v>47</v>
      </c>
      <c r="D386" s="161" t="s">
        <v>29</v>
      </c>
      <c r="E386" s="238"/>
      <c r="F386" s="158" t="s">
        <v>557</v>
      </c>
      <c r="G386" s="170" t="s">
        <v>1511</v>
      </c>
      <c r="H386" s="161" t="s">
        <v>30</v>
      </c>
      <c r="I386" s="170" t="s">
        <v>1762</v>
      </c>
      <c r="J386" s="170">
        <v>1994</v>
      </c>
      <c r="K386" s="7">
        <f t="shared" si="41"/>
        <v>23</v>
      </c>
      <c r="L386" s="170" t="str">
        <f t="shared" si="43"/>
        <v>OK</v>
      </c>
      <c r="M386" s="170" t="s">
        <v>799</v>
      </c>
      <c r="N386"/>
    </row>
    <row r="387" spans="1:13" ht="13.5">
      <c r="A387" s="158" t="s">
        <v>560</v>
      </c>
      <c r="B387" s="168" t="s">
        <v>1291</v>
      </c>
      <c r="C387" s="168" t="s">
        <v>1512</v>
      </c>
      <c r="D387" s="161" t="s">
        <v>29</v>
      </c>
      <c r="E387" s="238"/>
      <c r="F387" s="158" t="s">
        <v>560</v>
      </c>
      <c r="G387" s="170" t="s">
        <v>1513</v>
      </c>
      <c r="H387" s="161" t="s">
        <v>30</v>
      </c>
      <c r="I387" s="170" t="s">
        <v>1762</v>
      </c>
      <c r="J387" s="170">
        <v>1970</v>
      </c>
      <c r="K387" s="7">
        <f t="shared" si="41"/>
        <v>47</v>
      </c>
      <c r="L387" s="170" t="str">
        <f t="shared" si="43"/>
        <v>OK</v>
      </c>
      <c r="M387" s="170" t="s">
        <v>586</v>
      </c>
    </row>
    <row r="388" spans="1:13" ht="13.5">
      <c r="A388" s="158" t="s">
        <v>542</v>
      </c>
      <c r="B388" s="170" t="s">
        <v>48</v>
      </c>
      <c r="C388" s="170" t="s">
        <v>1515</v>
      </c>
      <c r="D388" s="161" t="s">
        <v>29</v>
      </c>
      <c r="E388" s="169"/>
      <c r="F388" s="158" t="s">
        <v>542</v>
      </c>
      <c r="G388" s="170" t="s">
        <v>1516</v>
      </c>
      <c r="H388" s="161" t="s">
        <v>49</v>
      </c>
      <c r="I388" s="170" t="s">
        <v>50</v>
      </c>
      <c r="J388" s="170">
        <v>2004</v>
      </c>
      <c r="K388" s="7">
        <f t="shared" si="41"/>
        <v>13</v>
      </c>
      <c r="L388" s="170" t="str">
        <f t="shared" si="43"/>
        <v>OK</v>
      </c>
      <c r="M388" s="170" t="s">
        <v>836</v>
      </c>
    </row>
    <row r="389" spans="1:13" ht="13.5">
      <c r="A389" s="158" t="s">
        <v>502</v>
      </c>
      <c r="B389" s="21" t="s">
        <v>51</v>
      </c>
      <c r="C389" s="21" t="s">
        <v>52</v>
      </c>
      <c r="D389" s="161" t="s">
        <v>29</v>
      </c>
      <c r="E389" s="163"/>
      <c r="F389" s="158" t="s">
        <v>502</v>
      </c>
      <c r="G389" s="163" t="s">
        <v>53</v>
      </c>
      <c r="H389" s="161" t="s">
        <v>30</v>
      </c>
      <c r="I389" s="170" t="s">
        <v>1759</v>
      </c>
      <c r="J389" s="10">
        <v>1990</v>
      </c>
      <c r="K389" s="7">
        <f t="shared" si="41"/>
        <v>27</v>
      </c>
      <c r="L389" s="165" t="str">
        <f>IF(G389="","",IF(COUNTIF($G$22:$G$605,G389)&gt;1,"2重登録","OK"))</f>
        <v>OK</v>
      </c>
      <c r="M389" s="239" t="s">
        <v>833</v>
      </c>
    </row>
    <row r="390" spans="1:13" ht="13.5">
      <c r="A390" s="158" t="s">
        <v>412</v>
      </c>
      <c r="B390" s="21" t="s">
        <v>864</v>
      </c>
      <c r="C390" s="21" t="s">
        <v>54</v>
      </c>
      <c r="D390" s="161" t="s">
        <v>29</v>
      </c>
      <c r="E390" s="163"/>
      <c r="F390" s="158" t="s">
        <v>412</v>
      </c>
      <c r="G390" s="163" t="s">
        <v>55</v>
      </c>
      <c r="H390" s="161" t="s">
        <v>30</v>
      </c>
      <c r="I390" s="170" t="s">
        <v>1759</v>
      </c>
      <c r="J390" s="10">
        <v>1992</v>
      </c>
      <c r="K390" s="7">
        <f t="shared" si="41"/>
        <v>25</v>
      </c>
      <c r="L390" s="165" t="str">
        <f>IF(G390="","",IF(COUNTIF($G$22:$G$605,G390)&gt;1,"2重登録","OK"))</f>
        <v>OK</v>
      </c>
      <c r="M390" s="239" t="s">
        <v>833</v>
      </c>
    </row>
    <row r="391" spans="1:13" ht="13.5">
      <c r="A391" s="158" t="s">
        <v>341</v>
      </c>
      <c r="B391" s="227" t="s">
        <v>56</v>
      </c>
      <c r="C391" s="227" t="s">
        <v>57</v>
      </c>
      <c r="D391" s="161" t="s">
        <v>29</v>
      </c>
      <c r="F391" s="158" t="s">
        <v>341</v>
      </c>
      <c r="G391" s="163" t="s">
        <v>58</v>
      </c>
      <c r="H391" s="161" t="s">
        <v>30</v>
      </c>
      <c r="I391" s="170" t="s">
        <v>1759</v>
      </c>
      <c r="J391" s="134">
        <v>1986</v>
      </c>
      <c r="K391" s="7">
        <f t="shared" si="41"/>
        <v>31</v>
      </c>
      <c r="L391" s="165" t="str">
        <f>IF(G391="","",IF(COUNTIF($G$22:$G$605,G391)&gt;1,"2重登録","OK"))</f>
        <v>OK</v>
      </c>
      <c r="M391" s="161" t="s">
        <v>834</v>
      </c>
    </row>
    <row r="392" spans="1:13" ht="13.5">
      <c r="A392" s="158" t="s">
        <v>344</v>
      </c>
      <c r="B392" s="218" t="s">
        <v>59</v>
      </c>
      <c r="C392" s="218" t="s">
        <v>60</v>
      </c>
      <c r="D392" s="161" t="s">
        <v>29</v>
      </c>
      <c r="F392" s="158" t="s">
        <v>344</v>
      </c>
      <c r="G392" s="163" t="s">
        <v>61</v>
      </c>
      <c r="H392" s="161" t="s">
        <v>30</v>
      </c>
      <c r="I392" s="240" t="s">
        <v>1762</v>
      </c>
      <c r="J392" s="134">
        <v>1996</v>
      </c>
      <c r="K392" s="7">
        <f t="shared" si="41"/>
        <v>21</v>
      </c>
      <c r="L392" s="165" t="str">
        <f>IF(G392="","",IF(COUNTIF($G$22:$G$605,G392)&gt;1,"2重登録","OK"))</f>
        <v>OK</v>
      </c>
      <c r="M392" s="161" t="s">
        <v>483</v>
      </c>
    </row>
    <row r="393" spans="1:11" ht="13.5">
      <c r="A393" s="158" t="s">
        <v>347</v>
      </c>
      <c r="D393" s="161" t="s">
        <v>29</v>
      </c>
      <c r="F393" s="158" t="s">
        <v>347</v>
      </c>
      <c r="K393" s="7">
        <f t="shared" si="41"/>
      </c>
    </row>
    <row r="394" spans="1:14" s="228" customFormat="1" ht="13.5">
      <c r="A394" s="158" t="s">
        <v>349</v>
      </c>
      <c r="B394"/>
      <c r="C394"/>
      <c r="D394"/>
      <c r="E394"/>
      <c r="F394" s="158" t="s">
        <v>349</v>
      </c>
      <c r="G394"/>
      <c r="H394"/>
      <c r="I394"/>
      <c r="J394"/>
      <c r="K394"/>
      <c r="L394"/>
      <c r="M394"/>
      <c r="N394"/>
    </row>
    <row r="395" spans="1:14" s="228" customFormat="1" ht="13.5">
      <c r="A395" s="158" t="s">
        <v>350</v>
      </c>
      <c r="B395"/>
      <c r="C395"/>
      <c r="D395"/>
      <c r="E395"/>
      <c r="F395" s="158" t="s">
        <v>350</v>
      </c>
      <c r="G395"/>
      <c r="H395"/>
      <c r="I395"/>
      <c r="J395"/>
      <c r="K395"/>
      <c r="L395"/>
      <c r="M395"/>
      <c r="N395"/>
    </row>
    <row r="396" spans="1:6" ht="13.5">
      <c r="A396" s="158" t="s">
        <v>1514</v>
      </c>
      <c r="F396" s="158" t="s">
        <v>1514</v>
      </c>
    </row>
    <row r="397" spans="2:13" ht="13.5">
      <c r="B397" s="21"/>
      <c r="C397" s="21"/>
      <c r="D397" s="161"/>
      <c r="E397" s="163"/>
      <c r="F397" s="165"/>
      <c r="G397" s="163"/>
      <c r="H397" s="161"/>
      <c r="I397" s="161"/>
      <c r="J397" s="10"/>
      <c r="K397" s="7">
        <f aca="true" t="shared" si="44" ref="K397:K408">IF(J397="","",(2017-J397))</f>
      </c>
      <c r="L397" s="165">
        <f aca="true" t="shared" si="45" ref="L397:L402">IF(G397="","",IF(COUNTIF($G$24:$G$598,G397)&gt;1,"2重登録","OK"))</f>
      </c>
      <c r="M397" s="161"/>
    </row>
    <row r="398" spans="2:13" ht="13.5">
      <c r="B398" s="21"/>
      <c r="C398" s="21"/>
      <c r="D398" s="161"/>
      <c r="E398" s="163"/>
      <c r="F398" s="165"/>
      <c r="G398" s="163"/>
      <c r="H398" s="161"/>
      <c r="I398" s="161"/>
      <c r="J398" s="10"/>
      <c r="K398" s="7">
        <f t="shared" si="44"/>
      </c>
      <c r="L398" s="165">
        <f t="shared" si="45"/>
      </c>
      <c r="M398" s="161"/>
    </row>
    <row r="399" spans="2:13" ht="13.5">
      <c r="B399" s="21"/>
      <c r="C399" s="21"/>
      <c r="D399" s="161"/>
      <c r="E399" s="163"/>
      <c r="F399" s="165"/>
      <c r="G399" s="163"/>
      <c r="H399" s="161"/>
      <c r="I399" s="161"/>
      <c r="J399" s="10"/>
      <c r="K399" s="7">
        <f t="shared" si="44"/>
      </c>
      <c r="L399" s="165">
        <f t="shared" si="45"/>
      </c>
      <c r="M399" s="161"/>
    </row>
    <row r="400" spans="2:13" ht="13.5">
      <c r="B400" s="21" t="s">
        <v>62</v>
      </c>
      <c r="C400" s="21" t="s">
        <v>63</v>
      </c>
      <c r="D400" s="161"/>
      <c r="E400" s="163"/>
      <c r="F400" s="165"/>
      <c r="G400" s="163"/>
      <c r="H400" s="161"/>
      <c r="I400" s="161"/>
      <c r="J400" s="10"/>
      <c r="K400" s="7">
        <f t="shared" si="44"/>
      </c>
      <c r="L400" s="165">
        <f t="shared" si="45"/>
      </c>
      <c r="M400" s="161"/>
    </row>
    <row r="401" spans="2:13" ht="13.5">
      <c r="B401" s="21"/>
      <c r="C401" s="21"/>
      <c r="D401" s="161"/>
      <c r="E401" s="163"/>
      <c r="F401" s="165"/>
      <c r="G401" s="163"/>
      <c r="H401" s="161"/>
      <c r="I401" s="161"/>
      <c r="J401" s="10"/>
      <c r="K401" s="7">
        <f t="shared" si="44"/>
      </c>
      <c r="L401" s="165">
        <f t="shared" si="45"/>
      </c>
      <c r="M401" s="161"/>
    </row>
    <row r="402" spans="2:13" ht="13.5">
      <c r="B402" s="163"/>
      <c r="C402" s="163"/>
      <c r="D402" s="163"/>
      <c r="E402" s="163"/>
      <c r="F402" s="165"/>
      <c r="G402" s="163"/>
      <c r="H402" s="163"/>
      <c r="I402" s="173"/>
      <c r="J402" s="15"/>
      <c r="K402" s="7">
        <f t="shared" si="44"/>
      </c>
      <c r="L402" s="165">
        <f t="shared" si="45"/>
      </c>
      <c r="M402" s="151"/>
    </row>
    <row r="403" spans="4:11" s="208" customFormat="1" ht="13.5">
      <c r="D403" s="208" t="s">
        <v>64</v>
      </c>
      <c r="H403" s="208" t="s">
        <v>65</v>
      </c>
      <c r="K403" s="7">
        <f t="shared" si="44"/>
      </c>
    </row>
    <row r="404" s="208" customFormat="1" ht="13.5">
      <c r="K404" s="7">
        <f t="shared" si="44"/>
      </c>
    </row>
    <row r="405" spans="7:11" s="208" customFormat="1" ht="13.5">
      <c r="G405" s="208" t="s">
        <v>532</v>
      </c>
      <c r="H405" s="208" t="s">
        <v>533</v>
      </c>
      <c r="K405" s="7">
        <f t="shared" si="44"/>
      </c>
    </row>
    <row r="406" spans="7:11" s="208" customFormat="1" ht="13.5">
      <c r="G406" s="8">
        <f>COUNTIF($M$410:$M$439,"東近江市")</f>
        <v>5</v>
      </c>
      <c r="H406" s="544">
        <f>(G406/RIGHT(A439,2))</f>
        <v>0.16666666666666666</v>
      </c>
      <c r="I406" s="544" t="e">
        <f>(H406/RIGHT(B457,2))</f>
        <v>#VALUE!</v>
      </c>
      <c r="K406" s="7">
        <f t="shared" si="44"/>
      </c>
    </row>
    <row r="407" s="208" customFormat="1" ht="13.5">
      <c r="K407" s="7">
        <f t="shared" si="44"/>
      </c>
    </row>
    <row r="408" spans="2:11" s="208" customFormat="1" ht="13.5">
      <c r="B408" s="208" t="s">
        <v>66</v>
      </c>
      <c r="K408" s="7">
        <f t="shared" si="44"/>
      </c>
    </row>
    <row r="409" spans="2:11" s="208" customFormat="1" ht="13.5">
      <c r="B409" s="208" t="s">
        <v>67</v>
      </c>
      <c r="F409" s="208" t="s">
        <v>67</v>
      </c>
      <c r="J409" s="208" t="s">
        <v>68</v>
      </c>
      <c r="K409" s="7"/>
    </row>
    <row r="410" spans="1:13" s="208" customFormat="1" ht="13.5">
      <c r="A410" s="208" t="s">
        <v>69</v>
      </c>
      <c r="B410" s="208" t="s">
        <v>70</v>
      </c>
      <c r="C410" s="208" t="s">
        <v>71</v>
      </c>
      <c r="D410" s="208" t="s">
        <v>66</v>
      </c>
      <c r="F410" s="208" t="s">
        <v>69</v>
      </c>
      <c r="G410" s="216" t="str">
        <f aca="true" t="shared" si="46" ref="G410:G439">B410&amp;C410</f>
        <v>大林 久</v>
      </c>
      <c r="H410" s="208" t="s">
        <v>67</v>
      </c>
      <c r="I410" s="208" t="s">
        <v>632</v>
      </c>
      <c r="J410" s="208">
        <v>1938</v>
      </c>
      <c r="K410" s="7">
        <f aca="true" t="shared" si="47" ref="K410:K442">IF(J410="","",(2017-J410))</f>
        <v>79</v>
      </c>
      <c r="L410" s="241" t="str">
        <f aca="true" t="shared" si="48" ref="L410:L439">IF(G410="","",IF(COUNTIF($G$24:$G$689,G410)&gt;1,"2重登録","OK"))</f>
        <v>OK</v>
      </c>
      <c r="M410" s="208" t="s">
        <v>1559</v>
      </c>
    </row>
    <row r="411" spans="1:13" s="208" customFormat="1" ht="13.5">
      <c r="A411" s="208" t="s">
        <v>72</v>
      </c>
      <c r="B411" s="208" t="s">
        <v>73</v>
      </c>
      <c r="C411" s="208" t="s">
        <v>74</v>
      </c>
      <c r="D411" s="208" t="s">
        <v>66</v>
      </c>
      <c r="F411" s="208" t="s">
        <v>72</v>
      </c>
      <c r="G411" s="216" t="str">
        <f t="shared" si="46"/>
        <v>高田洋治</v>
      </c>
      <c r="H411" s="208" t="s">
        <v>67</v>
      </c>
      <c r="I411" s="208" t="s">
        <v>632</v>
      </c>
      <c r="J411" s="208">
        <v>1942</v>
      </c>
      <c r="K411" s="7">
        <f t="shared" si="47"/>
        <v>75</v>
      </c>
      <c r="L411" s="241" t="str">
        <f t="shared" si="48"/>
        <v>OK</v>
      </c>
      <c r="M411" s="208" t="s">
        <v>1559</v>
      </c>
    </row>
    <row r="412" spans="1:13" s="208" customFormat="1" ht="13.5">
      <c r="A412" s="208" t="s">
        <v>504</v>
      </c>
      <c r="B412" s="208" t="s">
        <v>75</v>
      </c>
      <c r="C412" s="208" t="s">
        <v>76</v>
      </c>
      <c r="D412" s="208" t="s">
        <v>66</v>
      </c>
      <c r="F412" s="208" t="s">
        <v>504</v>
      </c>
      <c r="G412" s="216" t="str">
        <f t="shared" si="46"/>
        <v>中野潤</v>
      </c>
      <c r="H412" s="208" t="s">
        <v>67</v>
      </c>
      <c r="I412" s="208" t="s">
        <v>632</v>
      </c>
      <c r="J412" s="208">
        <v>1948</v>
      </c>
      <c r="K412" s="7">
        <f t="shared" si="47"/>
        <v>69</v>
      </c>
      <c r="L412" s="241" t="str">
        <f t="shared" si="48"/>
        <v>OK</v>
      </c>
      <c r="M412" s="208" t="s">
        <v>77</v>
      </c>
    </row>
    <row r="413" spans="1:13" s="208" customFormat="1" ht="13.5">
      <c r="A413" s="208" t="s">
        <v>505</v>
      </c>
      <c r="B413" s="208" t="s">
        <v>75</v>
      </c>
      <c r="C413" s="208" t="s">
        <v>78</v>
      </c>
      <c r="D413" s="208" t="s">
        <v>66</v>
      </c>
      <c r="F413" s="208" t="s">
        <v>505</v>
      </c>
      <c r="G413" s="216" t="str">
        <f t="shared" si="46"/>
        <v>中野哲也</v>
      </c>
      <c r="H413" s="208" t="s">
        <v>67</v>
      </c>
      <c r="I413" s="208" t="s">
        <v>632</v>
      </c>
      <c r="J413" s="208">
        <v>1947</v>
      </c>
      <c r="K413" s="7">
        <f t="shared" si="47"/>
        <v>70</v>
      </c>
      <c r="L413" s="241" t="str">
        <f t="shared" si="48"/>
        <v>OK</v>
      </c>
      <c r="M413" s="208" t="s">
        <v>1559</v>
      </c>
    </row>
    <row r="414" spans="1:13" s="208" customFormat="1" ht="13.5">
      <c r="A414" s="208" t="s">
        <v>506</v>
      </c>
      <c r="B414" s="208" t="s">
        <v>79</v>
      </c>
      <c r="C414" s="208" t="s">
        <v>80</v>
      </c>
      <c r="D414" s="208" t="s">
        <v>66</v>
      </c>
      <c r="F414" s="208" t="s">
        <v>506</v>
      </c>
      <c r="G414" s="216" t="str">
        <f t="shared" si="46"/>
        <v>堀江孝信</v>
      </c>
      <c r="H414" s="208" t="s">
        <v>67</v>
      </c>
      <c r="I414" s="208" t="s">
        <v>632</v>
      </c>
      <c r="J414" s="208">
        <v>1942</v>
      </c>
      <c r="K414" s="7">
        <f t="shared" si="47"/>
        <v>75</v>
      </c>
      <c r="L414" s="241" t="str">
        <f t="shared" si="48"/>
        <v>OK</v>
      </c>
      <c r="M414" s="208" t="s">
        <v>1559</v>
      </c>
    </row>
    <row r="415" spans="1:13" s="208" customFormat="1" ht="13.5">
      <c r="A415" s="208" t="s">
        <v>507</v>
      </c>
      <c r="B415" s="208" t="s">
        <v>81</v>
      </c>
      <c r="C415" s="208" t="s">
        <v>82</v>
      </c>
      <c r="D415" s="208" t="s">
        <v>66</v>
      </c>
      <c r="F415" s="208" t="s">
        <v>507</v>
      </c>
      <c r="G415" s="216" t="str">
        <f t="shared" si="46"/>
        <v>羽田昭夫</v>
      </c>
      <c r="H415" s="208" t="s">
        <v>67</v>
      </c>
      <c r="I415" s="208" t="s">
        <v>632</v>
      </c>
      <c r="J415" s="208">
        <v>1943</v>
      </c>
      <c r="K415" s="7">
        <f t="shared" si="47"/>
        <v>74</v>
      </c>
      <c r="L415" s="241" t="str">
        <f t="shared" si="48"/>
        <v>OK</v>
      </c>
      <c r="M415" s="208" t="s">
        <v>83</v>
      </c>
    </row>
    <row r="416" spans="1:13" s="208" customFormat="1" ht="13.5">
      <c r="A416" s="208" t="s">
        <v>508</v>
      </c>
      <c r="B416" s="208" t="s">
        <v>84</v>
      </c>
      <c r="C416" s="208" t="s">
        <v>85</v>
      </c>
      <c r="D416" s="208" t="s">
        <v>66</v>
      </c>
      <c r="F416" s="208" t="s">
        <v>508</v>
      </c>
      <c r="G416" s="216" t="str">
        <f t="shared" si="46"/>
        <v>樋山達哉</v>
      </c>
      <c r="H416" s="208" t="s">
        <v>67</v>
      </c>
      <c r="I416" s="208" t="s">
        <v>632</v>
      </c>
      <c r="J416" s="208">
        <v>1944</v>
      </c>
      <c r="K416" s="7">
        <f t="shared" si="47"/>
        <v>73</v>
      </c>
      <c r="L416" s="241" t="str">
        <f t="shared" si="48"/>
        <v>OK</v>
      </c>
      <c r="M416" s="208" t="s">
        <v>86</v>
      </c>
    </row>
    <row r="417" spans="1:13" s="208" customFormat="1" ht="13.5">
      <c r="A417" s="208" t="s">
        <v>509</v>
      </c>
      <c r="B417" s="208" t="s">
        <v>87</v>
      </c>
      <c r="C417" s="208" t="s">
        <v>88</v>
      </c>
      <c r="D417" s="208" t="s">
        <v>66</v>
      </c>
      <c r="F417" s="208" t="s">
        <v>509</v>
      </c>
      <c r="G417" s="216" t="str">
        <f t="shared" si="46"/>
        <v>藤本昌彦</v>
      </c>
      <c r="H417" s="208" t="s">
        <v>67</v>
      </c>
      <c r="I417" s="208" t="s">
        <v>632</v>
      </c>
      <c r="J417" s="208">
        <v>1939</v>
      </c>
      <c r="K417" s="7">
        <f t="shared" si="47"/>
        <v>78</v>
      </c>
      <c r="L417" s="241" t="str">
        <f t="shared" si="48"/>
        <v>OK</v>
      </c>
      <c r="M417" s="208" t="s">
        <v>1559</v>
      </c>
    </row>
    <row r="418" spans="1:13" s="208" customFormat="1" ht="13.5">
      <c r="A418" s="208" t="s">
        <v>510</v>
      </c>
      <c r="B418" s="208" t="s">
        <v>89</v>
      </c>
      <c r="C418" s="208" t="s">
        <v>90</v>
      </c>
      <c r="D418" s="208" t="s">
        <v>66</v>
      </c>
      <c r="F418" s="208" t="s">
        <v>510</v>
      </c>
      <c r="G418" s="216" t="str">
        <f t="shared" si="46"/>
        <v>安田和彦</v>
      </c>
      <c r="H418" s="208" t="s">
        <v>67</v>
      </c>
      <c r="I418" s="208" t="s">
        <v>632</v>
      </c>
      <c r="J418" s="208">
        <v>1945</v>
      </c>
      <c r="K418" s="7">
        <f t="shared" si="47"/>
        <v>72</v>
      </c>
      <c r="L418" s="241" t="str">
        <f t="shared" si="48"/>
        <v>OK</v>
      </c>
      <c r="M418" s="208" t="s">
        <v>1559</v>
      </c>
    </row>
    <row r="419" spans="1:13" s="208" customFormat="1" ht="13.5">
      <c r="A419" s="208" t="s">
        <v>512</v>
      </c>
      <c r="B419" s="208" t="s">
        <v>91</v>
      </c>
      <c r="C419" s="208" t="s">
        <v>92</v>
      </c>
      <c r="D419" s="208" t="s">
        <v>66</v>
      </c>
      <c r="F419" s="208" t="s">
        <v>512</v>
      </c>
      <c r="G419" s="216" t="str">
        <f t="shared" si="46"/>
        <v>吉田知司</v>
      </c>
      <c r="H419" s="208" t="s">
        <v>67</v>
      </c>
      <c r="I419" s="208" t="s">
        <v>632</v>
      </c>
      <c r="J419" s="208">
        <v>1948</v>
      </c>
      <c r="K419" s="7">
        <f t="shared" si="47"/>
        <v>69</v>
      </c>
      <c r="L419" s="241" t="str">
        <f t="shared" si="48"/>
        <v>OK</v>
      </c>
      <c r="M419" s="218" t="s">
        <v>399</v>
      </c>
    </row>
    <row r="420" spans="1:13" s="208" customFormat="1" ht="13.5">
      <c r="A420" s="208" t="s">
        <v>513</v>
      </c>
      <c r="B420" s="208" t="s">
        <v>1560</v>
      </c>
      <c r="C420" s="208" t="s">
        <v>93</v>
      </c>
      <c r="D420" s="208" t="s">
        <v>66</v>
      </c>
      <c r="F420" s="208" t="s">
        <v>513</v>
      </c>
      <c r="G420" s="216" t="str">
        <f t="shared" si="46"/>
        <v>山田直八</v>
      </c>
      <c r="H420" s="208" t="s">
        <v>67</v>
      </c>
      <c r="I420" s="208" t="s">
        <v>632</v>
      </c>
      <c r="J420" s="208">
        <v>1972</v>
      </c>
      <c r="K420" s="7">
        <f t="shared" si="47"/>
        <v>45</v>
      </c>
      <c r="L420" s="241" t="str">
        <f t="shared" si="48"/>
        <v>OK</v>
      </c>
      <c r="M420" s="208" t="s">
        <v>86</v>
      </c>
    </row>
    <row r="421" spans="1:13" s="208" customFormat="1" ht="13.5">
      <c r="A421" s="208" t="s">
        <v>514</v>
      </c>
      <c r="B421" s="208" t="s">
        <v>94</v>
      </c>
      <c r="C421" s="208" t="s">
        <v>95</v>
      </c>
      <c r="D421" s="208" t="s">
        <v>66</v>
      </c>
      <c r="F421" s="208" t="s">
        <v>514</v>
      </c>
      <c r="G421" s="216" t="str">
        <f t="shared" si="46"/>
        <v>新屋正男</v>
      </c>
      <c r="H421" s="208" t="s">
        <v>67</v>
      </c>
      <c r="I421" s="208" t="s">
        <v>632</v>
      </c>
      <c r="J421" s="208">
        <v>1943</v>
      </c>
      <c r="K421" s="7">
        <f t="shared" si="47"/>
        <v>74</v>
      </c>
      <c r="L421" s="241" t="str">
        <f t="shared" si="48"/>
        <v>OK</v>
      </c>
      <c r="M421" s="208" t="s">
        <v>1559</v>
      </c>
    </row>
    <row r="422" spans="1:13" s="208" customFormat="1" ht="13.5">
      <c r="A422" s="208" t="s">
        <v>515</v>
      </c>
      <c r="B422" s="208" t="s">
        <v>96</v>
      </c>
      <c r="C422" s="208" t="s">
        <v>97</v>
      </c>
      <c r="D422" s="208" t="s">
        <v>66</v>
      </c>
      <c r="F422" s="208" t="s">
        <v>515</v>
      </c>
      <c r="G422" s="216" t="str">
        <f t="shared" si="46"/>
        <v>青木保憲</v>
      </c>
      <c r="H422" s="208" t="s">
        <v>67</v>
      </c>
      <c r="I422" s="208" t="s">
        <v>632</v>
      </c>
      <c r="J422" s="208">
        <v>1949</v>
      </c>
      <c r="K422" s="7">
        <f t="shared" si="47"/>
        <v>68</v>
      </c>
      <c r="L422" s="241" t="str">
        <f t="shared" si="48"/>
        <v>OK</v>
      </c>
      <c r="M422" s="208" t="s">
        <v>1559</v>
      </c>
    </row>
    <row r="423" spans="1:13" s="208" customFormat="1" ht="13.5">
      <c r="A423" s="208" t="s">
        <v>516</v>
      </c>
      <c r="B423" s="208" t="s">
        <v>98</v>
      </c>
      <c r="C423" s="208" t="s">
        <v>99</v>
      </c>
      <c r="D423" s="208" t="s">
        <v>66</v>
      </c>
      <c r="F423" s="208" t="s">
        <v>516</v>
      </c>
      <c r="G423" s="216" t="str">
        <f t="shared" si="46"/>
        <v>谷口一男</v>
      </c>
      <c r="H423" s="208" t="s">
        <v>67</v>
      </c>
      <c r="I423" s="208" t="s">
        <v>632</v>
      </c>
      <c r="J423" s="208">
        <v>1947</v>
      </c>
      <c r="K423" s="7">
        <f t="shared" si="47"/>
        <v>70</v>
      </c>
      <c r="L423" s="241" t="str">
        <f t="shared" si="48"/>
        <v>OK</v>
      </c>
      <c r="M423" s="218" t="s">
        <v>399</v>
      </c>
    </row>
    <row r="424" spans="1:13" s="208" customFormat="1" ht="13.5">
      <c r="A424" s="208" t="s">
        <v>517</v>
      </c>
      <c r="B424" s="218" t="s">
        <v>100</v>
      </c>
      <c r="C424" s="218" t="s">
        <v>101</v>
      </c>
      <c r="D424" s="208" t="s">
        <v>66</v>
      </c>
      <c r="F424" s="208" t="s">
        <v>517</v>
      </c>
      <c r="G424" s="216" t="str">
        <f t="shared" si="46"/>
        <v>飯塚アイ子</v>
      </c>
      <c r="H424" s="208" t="s">
        <v>67</v>
      </c>
      <c r="I424" s="218" t="s">
        <v>610</v>
      </c>
      <c r="J424" s="208">
        <v>1943</v>
      </c>
      <c r="K424" s="7">
        <f t="shared" si="47"/>
        <v>74</v>
      </c>
      <c r="L424" s="241" t="str">
        <f t="shared" si="48"/>
        <v>OK</v>
      </c>
      <c r="M424" s="208" t="s">
        <v>1559</v>
      </c>
    </row>
    <row r="425" spans="1:13" s="208" customFormat="1" ht="13.5">
      <c r="A425" s="208" t="s">
        <v>518</v>
      </c>
      <c r="B425" s="208" t="s">
        <v>102</v>
      </c>
      <c r="C425" s="208" t="s">
        <v>103</v>
      </c>
      <c r="D425" s="208" t="s">
        <v>66</v>
      </c>
      <c r="F425" s="208" t="s">
        <v>518</v>
      </c>
      <c r="G425" s="216" t="str">
        <f t="shared" si="46"/>
        <v>関塚清茂</v>
      </c>
      <c r="H425" s="208" t="s">
        <v>67</v>
      </c>
      <c r="I425" s="208" t="s">
        <v>632</v>
      </c>
      <c r="J425" s="208">
        <v>1936</v>
      </c>
      <c r="K425" s="7">
        <f t="shared" si="47"/>
        <v>81</v>
      </c>
      <c r="L425" s="241" t="str">
        <f t="shared" si="48"/>
        <v>OK</v>
      </c>
      <c r="M425" s="208" t="s">
        <v>1559</v>
      </c>
    </row>
    <row r="426" spans="1:13" s="208" customFormat="1" ht="13.5">
      <c r="A426" s="208" t="s">
        <v>519</v>
      </c>
      <c r="B426" s="218" t="s">
        <v>104</v>
      </c>
      <c r="C426" s="218" t="s">
        <v>105</v>
      </c>
      <c r="D426" s="208" t="s">
        <v>66</v>
      </c>
      <c r="F426" s="208" t="s">
        <v>519</v>
      </c>
      <c r="G426" s="216" t="str">
        <f t="shared" si="46"/>
        <v>北川美由紀</v>
      </c>
      <c r="H426" s="208" t="s">
        <v>67</v>
      </c>
      <c r="I426" s="218" t="s">
        <v>610</v>
      </c>
      <c r="J426" s="208">
        <v>1949</v>
      </c>
      <c r="K426" s="7">
        <f t="shared" si="47"/>
        <v>68</v>
      </c>
      <c r="L426" s="241" t="str">
        <f t="shared" si="48"/>
        <v>OK</v>
      </c>
      <c r="M426" s="208" t="s">
        <v>86</v>
      </c>
    </row>
    <row r="427" spans="1:13" s="208" customFormat="1" ht="13.5">
      <c r="A427" s="208" t="s">
        <v>520</v>
      </c>
      <c r="B427" s="218" t="s">
        <v>106</v>
      </c>
      <c r="C427" s="218" t="s">
        <v>107</v>
      </c>
      <c r="D427" s="208" t="s">
        <v>66</v>
      </c>
      <c r="F427" s="208" t="s">
        <v>520</v>
      </c>
      <c r="G427" s="216" t="str">
        <f t="shared" si="46"/>
        <v>澤井恵子</v>
      </c>
      <c r="H427" s="208" t="s">
        <v>67</v>
      </c>
      <c r="I427" s="218" t="s">
        <v>610</v>
      </c>
      <c r="J427" s="208">
        <v>1948</v>
      </c>
      <c r="K427" s="7">
        <f t="shared" si="47"/>
        <v>69</v>
      </c>
      <c r="L427" s="241" t="str">
        <f t="shared" si="48"/>
        <v>OK</v>
      </c>
      <c r="M427" s="218" t="s">
        <v>399</v>
      </c>
    </row>
    <row r="428" spans="1:13" s="208" customFormat="1" ht="13.5">
      <c r="A428" s="208" t="s">
        <v>521</v>
      </c>
      <c r="B428" s="218" t="s">
        <v>108</v>
      </c>
      <c r="C428" s="218" t="s">
        <v>109</v>
      </c>
      <c r="D428" s="208" t="s">
        <v>66</v>
      </c>
      <c r="F428" s="208" t="s">
        <v>521</v>
      </c>
      <c r="G428" s="216" t="str">
        <f t="shared" si="46"/>
        <v>平野志津子</v>
      </c>
      <c r="H428" s="208" t="s">
        <v>67</v>
      </c>
      <c r="I428" s="218" t="s">
        <v>610</v>
      </c>
      <c r="J428" s="208">
        <v>1956</v>
      </c>
      <c r="K428" s="7">
        <f t="shared" si="47"/>
        <v>61</v>
      </c>
      <c r="L428" s="241" t="str">
        <f t="shared" si="48"/>
        <v>OK</v>
      </c>
      <c r="M428" s="208" t="s">
        <v>1559</v>
      </c>
    </row>
    <row r="429" spans="1:13" s="208" customFormat="1" ht="13.5">
      <c r="A429" s="208" t="s">
        <v>522</v>
      </c>
      <c r="B429" s="218" t="s">
        <v>110</v>
      </c>
      <c r="C429" s="218" t="s">
        <v>111</v>
      </c>
      <c r="D429" s="208" t="s">
        <v>66</v>
      </c>
      <c r="F429" s="208" t="s">
        <v>522</v>
      </c>
      <c r="G429" s="216" t="str">
        <f t="shared" si="46"/>
        <v>堀部品子</v>
      </c>
      <c r="H429" s="208" t="s">
        <v>67</v>
      </c>
      <c r="I429" s="218" t="s">
        <v>610</v>
      </c>
      <c r="J429" s="208">
        <v>1951</v>
      </c>
      <c r="K429" s="7">
        <f t="shared" si="47"/>
        <v>66</v>
      </c>
      <c r="L429" s="241" t="str">
        <f t="shared" si="48"/>
        <v>OK</v>
      </c>
      <c r="M429" s="218" t="s">
        <v>399</v>
      </c>
    </row>
    <row r="430" spans="1:13" s="208" customFormat="1" ht="13.5">
      <c r="A430" s="208" t="s">
        <v>523</v>
      </c>
      <c r="B430" s="218" t="s">
        <v>112</v>
      </c>
      <c r="C430" s="218" t="s">
        <v>113</v>
      </c>
      <c r="D430" s="208" t="s">
        <v>66</v>
      </c>
      <c r="F430" s="208" t="s">
        <v>523</v>
      </c>
      <c r="G430" s="216" t="str">
        <f t="shared" si="46"/>
        <v>森谷洋子</v>
      </c>
      <c r="H430" s="208" t="s">
        <v>67</v>
      </c>
      <c r="I430" s="218" t="s">
        <v>610</v>
      </c>
      <c r="J430" s="208">
        <v>1951</v>
      </c>
      <c r="K430" s="7">
        <f t="shared" si="47"/>
        <v>66</v>
      </c>
      <c r="L430" s="241" t="str">
        <f t="shared" si="48"/>
        <v>OK</v>
      </c>
      <c r="M430" s="208" t="s">
        <v>86</v>
      </c>
    </row>
    <row r="431" spans="1:13" s="208" customFormat="1" ht="13.5">
      <c r="A431" s="208" t="s">
        <v>524</v>
      </c>
      <c r="B431" s="218" t="s">
        <v>114</v>
      </c>
      <c r="C431" s="218" t="s">
        <v>115</v>
      </c>
      <c r="D431" s="208" t="s">
        <v>66</v>
      </c>
      <c r="F431" s="208" t="s">
        <v>524</v>
      </c>
      <c r="G431" s="216" t="str">
        <f t="shared" si="46"/>
        <v>川勝豊子</v>
      </c>
      <c r="H431" s="208" t="s">
        <v>67</v>
      </c>
      <c r="I431" s="218" t="s">
        <v>610</v>
      </c>
      <c r="J431" s="208">
        <v>1946</v>
      </c>
      <c r="K431" s="7">
        <f t="shared" si="47"/>
        <v>71</v>
      </c>
      <c r="L431" s="241" t="str">
        <f t="shared" si="48"/>
        <v>OK</v>
      </c>
      <c r="M431" s="208" t="s">
        <v>116</v>
      </c>
    </row>
    <row r="432" spans="1:13" s="208" customFormat="1" ht="13.5">
      <c r="A432" s="208" t="s">
        <v>525</v>
      </c>
      <c r="B432" s="218" t="s">
        <v>117</v>
      </c>
      <c r="C432" s="218" t="s">
        <v>118</v>
      </c>
      <c r="D432" s="208" t="s">
        <v>66</v>
      </c>
      <c r="F432" s="208" t="s">
        <v>525</v>
      </c>
      <c r="G432" s="216" t="str">
        <f t="shared" si="46"/>
        <v>田邉俊子</v>
      </c>
      <c r="H432" s="208" t="s">
        <v>67</v>
      </c>
      <c r="I432" s="218" t="s">
        <v>610</v>
      </c>
      <c r="J432" s="208">
        <v>1958</v>
      </c>
      <c r="K432" s="7">
        <f t="shared" si="47"/>
        <v>59</v>
      </c>
      <c r="L432" s="241" t="str">
        <f t="shared" si="48"/>
        <v>OK</v>
      </c>
      <c r="M432" s="208" t="s">
        <v>119</v>
      </c>
    </row>
    <row r="433" spans="1:13" s="208" customFormat="1" ht="13.5">
      <c r="A433" s="208" t="s">
        <v>526</v>
      </c>
      <c r="B433" s="218" t="s">
        <v>120</v>
      </c>
      <c r="C433" s="218" t="s">
        <v>121</v>
      </c>
      <c r="D433" s="208" t="s">
        <v>66</v>
      </c>
      <c r="F433" s="208" t="s">
        <v>526</v>
      </c>
      <c r="G433" s="216" t="str">
        <f t="shared" si="46"/>
        <v>松田順子</v>
      </c>
      <c r="H433" s="208" t="s">
        <v>67</v>
      </c>
      <c r="I433" s="218" t="s">
        <v>610</v>
      </c>
      <c r="J433" s="208">
        <v>1965</v>
      </c>
      <c r="K433" s="7">
        <f t="shared" si="47"/>
        <v>52</v>
      </c>
      <c r="L433" s="241" t="str">
        <f t="shared" si="48"/>
        <v>OK</v>
      </c>
      <c r="M433" s="218" t="s">
        <v>399</v>
      </c>
    </row>
    <row r="434" spans="1:13" s="208" customFormat="1" ht="13.5">
      <c r="A434" s="208" t="s">
        <v>527</v>
      </c>
      <c r="B434" s="218" t="s">
        <v>122</v>
      </c>
      <c r="C434" s="218" t="s">
        <v>123</v>
      </c>
      <c r="D434" s="208" t="s">
        <v>66</v>
      </c>
      <c r="F434" s="208" t="s">
        <v>527</v>
      </c>
      <c r="G434" s="216" t="str">
        <f t="shared" si="46"/>
        <v>本池清子</v>
      </c>
      <c r="H434" s="208" t="s">
        <v>67</v>
      </c>
      <c r="I434" s="218" t="s">
        <v>610</v>
      </c>
      <c r="J434" s="208">
        <v>1967</v>
      </c>
      <c r="K434" s="7">
        <f t="shared" si="47"/>
        <v>50</v>
      </c>
      <c r="L434" s="241" t="str">
        <f t="shared" si="48"/>
        <v>OK</v>
      </c>
      <c r="M434" s="208" t="s">
        <v>124</v>
      </c>
    </row>
    <row r="435" spans="1:13" s="208" customFormat="1" ht="13.5">
      <c r="A435" s="208" t="s">
        <v>529</v>
      </c>
      <c r="B435" s="218" t="s">
        <v>1560</v>
      </c>
      <c r="C435" s="218" t="s">
        <v>125</v>
      </c>
      <c r="D435" s="208" t="s">
        <v>66</v>
      </c>
      <c r="F435" s="208" t="s">
        <v>529</v>
      </c>
      <c r="G435" s="216" t="str">
        <f t="shared" si="46"/>
        <v>山田晶枝</v>
      </c>
      <c r="H435" s="208" t="s">
        <v>67</v>
      </c>
      <c r="I435" s="218" t="s">
        <v>610</v>
      </c>
      <c r="J435" s="208">
        <v>1972</v>
      </c>
      <c r="K435" s="7">
        <f t="shared" si="47"/>
        <v>45</v>
      </c>
      <c r="L435" s="241" t="str">
        <f t="shared" si="48"/>
        <v>OK</v>
      </c>
      <c r="M435" s="208" t="s">
        <v>86</v>
      </c>
    </row>
    <row r="436" spans="1:13" s="208" customFormat="1" ht="13.5">
      <c r="A436" s="208" t="s">
        <v>126</v>
      </c>
      <c r="B436" s="208" t="s">
        <v>908</v>
      </c>
      <c r="C436" s="208" t="s">
        <v>127</v>
      </c>
      <c r="D436" s="208" t="s">
        <v>66</v>
      </c>
      <c r="F436" s="208" t="s">
        <v>126</v>
      </c>
      <c r="G436" s="216" t="str">
        <f t="shared" si="46"/>
        <v>前田征人</v>
      </c>
      <c r="H436" s="208" t="s">
        <v>67</v>
      </c>
      <c r="I436" s="208" t="s">
        <v>632</v>
      </c>
      <c r="J436" s="208">
        <v>1944</v>
      </c>
      <c r="K436" s="7">
        <f t="shared" si="47"/>
        <v>73</v>
      </c>
      <c r="L436" s="241" t="str">
        <f t="shared" si="48"/>
        <v>OK</v>
      </c>
      <c r="M436" s="208" t="s">
        <v>119</v>
      </c>
    </row>
    <row r="437" spans="1:13" s="208" customFormat="1" ht="13.5">
      <c r="A437" s="208" t="s">
        <v>128</v>
      </c>
      <c r="B437" s="208" t="s">
        <v>782</v>
      </c>
      <c r="C437" s="208" t="s">
        <v>129</v>
      </c>
      <c r="D437" s="208" t="s">
        <v>66</v>
      </c>
      <c r="F437" s="208" t="s">
        <v>128</v>
      </c>
      <c r="G437" s="216" t="str">
        <f t="shared" si="46"/>
        <v>鶴田 進</v>
      </c>
      <c r="H437" s="208" t="s">
        <v>67</v>
      </c>
      <c r="I437" s="208" t="s">
        <v>632</v>
      </c>
      <c r="J437" s="208">
        <v>1950</v>
      </c>
      <c r="K437" s="7">
        <f t="shared" si="47"/>
        <v>67</v>
      </c>
      <c r="L437" s="241" t="str">
        <f t="shared" si="48"/>
        <v>OK</v>
      </c>
      <c r="M437" s="208" t="s">
        <v>1559</v>
      </c>
    </row>
    <row r="438" spans="1:13" s="208" customFormat="1" ht="13.5">
      <c r="A438" s="208" t="s">
        <v>130</v>
      </c>
      <c r="B438" s="218" t="s">
        <v>908</v>
      </c>
      <c r="C438" s="218" t="s">
        <v>131</v>
      </c>
      <c r="D438" s="208" t="s">
        <v>66</v>
      </c>
      <c r="F438" s="208" t="s">
        <v>130</v>
      </c>
      <c r="G438" s="216" t="str">
        <f t="shared" si="46"/>
        <v>前田喜久子</v>
      </c>
      <c r="H438" s="208" t="s">
        <v>67</v>
      </c>
      <c r="I438" s="218" t="s">
        <v>610</v>
      </c>
      <c r="J438" s="208">
        <v>1945</v>
      </c>
      <c r="K438" s="7">
        <f t="shared" si="47"/>
        <v>72</v>
      </c>
      <c r="L438" s="241" t="str">
        <f t="shared" si="48"/>
        <v>OK</v>
      </c>
      <c r="M438" s="208" t="s">
        <v>119</v>
      </c>
    </row>
    <row r="439" spans="1:13" s="208" customFormat="1" ht="13.5">
      <c r="A439" s="208" t="s">
        <v>132</v>
      </c>
      <c r="B439" s="218" t="s">
        <v>885</v>
      </c>
      <c r="C439" s="218" t="s">
        <v>924</v>
      </c>
      <c r="D439" s="208" t="s">
        <v>66</v>
      </c>
      <c r="F439" s="208" t="s">
        <v>132</v>
      </c>
      <c r="G439" s="216" t="str">
        <f t="shared" si="46"/>
        <v>岡本直美</v>
      </c>
      <c r="H439" s="208" t="s">
        <v>67</v>
      </c>
      <c r="I439" s="218" t="s">
        <v>610</v>
      </c>
      <c r="J439" s="208">
        <v>1969</v>
      </c>
      <c r="K439" s="7">
        <f t="shared" si="47"/>
        <v>48</v>
      </c>
      <c r="L439" s="241" t="str">
        <f t="shared" si="48"/>
        <v>OK</v>
      </c>
      <c r="M439" s="208" t="s">
        <v>1559</v>
      </c>
    </row>
    <row r="440" spans="1:13" s="207" customFormat="1" ht="13.5">
      <c r="A440" s="172"/>
      <c r="B440" s="151"/>
      <c r="C440" s="151"/>
      <c r="D440" s="172"/>
      <c r="F440" s="165"/>
      <c r="G440" s="172"/>
      <c r="H440" s="173"/>
      <c r="I440" s="173"/>
      <c r="J440" s="174"/>
      <c r="K440" s="7">
        <f t="shared" si="47"/>
      </c>
      <c r="L440" s="165">
        <f aca="true" t="shared" si="49" ref="L440:L451">IF(G440="","",IF(COUNTIF($G$24:$G$598,G440)&gt;1,"2重登録","OK"))</f>
      </c>
      <c r="M440" s="163"/>
    </row>
    <row r="441" spans="1:13" s="207" customFormat="1" ht="13.5">
      <c r="A441" s="172"/>
      <c r="B441" s="151"/>
      <c r="C441" s="151"/>
      <c r="D441" s="172"/>
      <c r="F441" s="165"/>
      <c r="G441" s="172"/>
      <c r="H441" s="173"/>
      <c r="I441" s="173"/>
      <c r="J441" s="174"/>
      <c r="K441" s="7">
        <f t="shared" si="47"/>
      </c>
      <c r="L441" s="165">
        <f t="shared" si="49"/>
      </c>
      <c r="M441" s="163"/>
    </row>
    <row r="442" spans="1:13" s="207" customFormat="1" ht="13.5">
      <c r="A442" s="172"/>
      <c r="B442" s="151"/>
      <c r="C442" s="151"/>
      <c r="D442" s="172"/>
      <c r="F442" s="165"/>
      <c r="G442" s="172"/>
      <c r="H442" s="173"/>
      <c r="I442" s="173"/>
      <c r="J442" s="174"/>
      <c r="K442" s="7">
        <f t="shared" si="47"/>
      </c>
      <c r="L442" s="165">
        <f t="shared" si="49"/>
      </c>
      <c r="M442" s="163"/>
    </row>
    <row r="443" spans="1:13" s="207" customFormat="1" ht="13.5">
      <c r="A443" s="172"/>
      <c r="B443" s="151" t="s">
        <v>133</v>
      </c>
      <c r="C443" s="151" t="s">
        <v>134</v>
      </c>
      <c r="D443" s="172"/>
      <c r="F443" s="165"/>
      <c r="G443" s="172"/>
      <c r="H443" s="173"/>
      <c r="I443" s="173"/>
      <c r="J443" s="174"/>
      <c r="K443" s="7"/>
      <c r="L443" s="165">
        <f t="shared" si="49"/>
      </c>
      <c r="M443" s="163"/>
    </row>
    <row r="444" spans="1:13" s="207" customFormat="1" ht="13.5">
      <c r="A444" s="172"/>
      <c r="B444" s="151"/>
      <c r="C444" s="151"/>
      <c r="D444" s="172"/>
      <c r="F444" s="165"/>
      <c r="G444" s="172"/>
      <c r="H444" s="173"/>
      <c r="I444" s="173"/>
      <c r="J444" s="174"/>
      <c r="K444" s="7"/>
      <c r="L444" s="165">
        <f t="shared" si="49"/>
      </c>
      <c r="M444" s="163"/>
    </row>
    <row r="445" spans="1:13" s="207" customFormat="1" ht="13.5">
      <c r="A445" s="172"/>
      <c r="B445" s="151"/>
      <c r="C445" s="151"/>
      <c r="D445" s="172"/>
      <c r="F445" s="165"/>
      <c r="G445" s="172"/>
      <c r="H445" s="173"/>
      <c r="I445" s="173"/>
      <c r="J445" s="174"/>
      <c r="K445" s="7"/>
      <c r="L445" s="165">
        <f t="shared" si="49"/>
      </c>
      <c r="M445" s="163"/>
    </row>
    <row r="446" spans="1:13" s="207" customFormat="1" ht="13.5">
      <c r="A446" s="172"/>
      <c r="B446" s="151"/>
      <c r="C446" s="151"/>
      <c r="D446" s="172"/>
      <c r="F446" s="165"/>
      <c r="G446" s="172"/>
      <c r="H446" s="173"/>
      <c r="I446" s="173"/>
      <c r="J446" s="174"/>
      <c r="K446" s="7"/>
      <c r="L446" s="165">
        <f t="shared" si="49"/>
      </c>
      <c r="M446" s="163"/>
    </row>
    <row r="447" spans="1:13" s="207" customFormat="1" ht="13.5">
      <c r="A447" s="172"/>
      <c r="B447" s="151"/>
      <c r="C447" s="151"/>
      <c r="D447" s="172"/>
      <c r="F447" s="165"/>
      <c r="G447" s="172"/>
      <c r="H447" s="173"/>
      <c r="I447" s="173"/>
      <c r="J447" s="174"/>
      <c r="K447" s="7"/>
      <c r="L447" s="165">
        <f t="shared" si="49"/>
      </c>
      <c r="M447" s="163"/>
    </row>
    <row r="448" spans="1:13" s="207" customFormat="1" ht="13.5">
      <c r="A448" s="172"/>
      <c r="B448" s="151"/>
      <c r="C448" s="151"/>
      <c r="D448" s="172"/>
      <c r="F448" s="165"/>
      <c r="G448" s="172"/>
      <c r="H448" s="173"/>
      <c r="I448" s="173"/>
      <c r="J448" s="174"/>
      <c r="K448" s="7"/>
      <c r="L448" s="165">
        <f t="shared" si="49"/>
      </c>
      <c r="M448" s="163"/>
    </row>
    <row r="449" spans="2:12" ht="13.5">
      <c r="B449" s="545" t="s">
        <v>135</v>
      </c>
      <c r="C449" s="545"/>
      <c r="D449" s="535" t="s">
        <v>136</v>
      </c>
      <c r="E449" s="535"/>
      <c r="F449" s="535"/>
      <c r="G449" s="535"/>
      <c r="H449" s="172" t="s">
        <v>532</v>
      </c>
      <c r="I449" s="536" t="s">
        <v>533</v>
      </c>
      <c r="J449" s="536"/>
      <c r="K449" s="536"/>
      <c r="L449" s="165">
        <f t="shared" si="49"/>
      </c>
    </row>
    <row r="450" spans="2:12" ht="13.5">
      <c r="B450" s="545"/>
      <c r="C450" s="545"/>
      <c r="D450" s="535"/>
      <c r="E450" s="535"/>
      <c r="F450" s="535"/>
      <c r="G450" s="535"/>
      <c r="H450" s="8">
        <f>COUNTIF(M453:M475,"東近江市")</f>
        <v>5</v>
      </c>
      <c r="I450" s="539">
        <f>(H450/RIGHT(A472,2))</f>
        <v>0.25</v>
      </c>
      <c r="J450" s="539"/>
      <c r="K450" s="539"/>
      <c r="L450" s="165">
        <f t="shared" si="49"/>
      </c>
    </row>
    <row r="451" spans="2:12" ht="13.5">
      <c r="B451" s="163" t="s">
        <v>137</v>
      </c>
      <c r="C451" s="163"/>
      <c r="D451" s="170" t="s">
        <v>1228</v>
      </c>
      <c r="F451" s="165">
        <f aca="true" t="shared" si="50" ref="F451:F466">A451</f>
        <v>0</v>
      </c>
      <c r="K451" s="7">
        <f>IF(J451="","",(2012-J451))</f>
      </c>
      <c r="L451" s="165">
        <f t="shared" si="49"/>
      </c>
    </row>
    <row r="452" spans="2:12" ht="13.5">
      <c r="B452" s="540" t="s">
        <v>138</v>
      </c>
      <c r="C452" s="540"/>
      <c r="D452" s="9" t="s">
        <v>1229</v>
      </c>
      <c r="F452" s="165">
        <f t="shared" si="50"/>
        <v>0</v>
      </c>
      <c r="G452" s="172" t="str">
        <f aca="true" t="shared" si="51" ref="G452:G473">B452&amp;C452</f>
        <v>サプライズ</v>
      </c>
      <c r="K452" s="7"/>
      <c r="L452" s="165"/>
    </row>
    <row r="453" spans="1:13" ht="13.5">
      <c r="A453" s="242" t="s">
        <v>139</v>
      </c>
      <c r="B453" s="176" t="s">
        <v>140</v>
      </c>
      <c r="C453" s="176" t="s">
        <v>883</v>
      </c>
      <c r="D453" s="172" t="str">
        <f>B451</f>
        <v>サプラ　</v>
      </c>
      <c r="F453" s="165" t="str">
        <f t="shared" si="50"/>
        <v>S01</v>
      </c>
      <c r="G453" s="172" t="str">
        <f t="shared" si="51"/>
        <v>宇尾数行</v>
      </c>
      <c r="H453" s="173" t="s">
        <v>138</v>
      </c>
      <c r="I453" s="173" t="s">
        <v>632</v>
      </c>
      <c r="J453" s="15">
        <v>1960</v>
      </c>
      <c r="K453" s="7">
        <f>IF(J453="","",(2016-J453))</f>
        <v>56</v>
      </c>
      <c r="L453" s="165" t="str">
        <f aca="true" t="shared" si="52" ref="L453:L478">IF(G453="","",IF(COUNTIF($G$24:$G$598,G453)&gt;1,"2重登録","OK"))</f>
        <v>OK</v>
      </c>
      <c r="M453" s="151" t="s">
        <v>6</v>
      </c>
    </row>
    <row r="454" spans="1:13" ht="13.5">
      <c r="A454" s="242" t="s">
        <v>141</v>
      </c>
      <c r="B454" s="176" t="s">
        <v>886</v>
      </c>
      <c r="C454" s="177" t="s">
        <v>887</v>
      </c>
      <c r="D454" s="163" t="s">
        <v>137</v>
      </c>
      <c r="F454" s="172" t="str">
        <f t="shared" si="50"/>
        <v>S02</v>
      </c>
      <c r="G454" s="172" t="str">
        <f t="shared" si="51"/>
        <v>小倉俊郎</v>
      </c>
      <c r="H454" s="173" t="s">
        <v>138</v>
      </c>
      <c r="I454" s="173" t="s">
        <v>632</v>
      </c>
      <c r="J454" s="15">
        <v>1959</v>
      </c>
      <c r="K454" s="7">
        <f aca="true" t="shared" si="53" ref="K454:K471">IF(J454="","",(2016-J454))</f>
        <v>57</v>
      </c>
      <c r="L454" s="165" t="str">
        <f t="shared" si="52"/>
        <v>OK</v>
      </c>
      <c r="M454" s="151"/>
    </row>
    <row r="455" spans="1:13" ht="13.5">
      <c r="A455" s="242" t="s">
        <v>417</v>
      </c>
      <c r="B455" s="163" t="s">
        <v>142</v>
      </c>
      <c r="C455" s="163" t="s">
        <v>143</v>
      </c>
      <c r="D455" s="163" t="s">
        <v>137</v>
      </c>
      <c r="F455" s="165" t="str">
        <f t="shared" si="50"/>
        <v>S03</v>
      </c>
      <c r="G455" s="172" t="str">
        <f t="shared" si="51"/>
        <v>梅田 </v>
      </c>
      <c r="H455" s="173" t="s">
        <v>138</v>
      </c>
      <c r="I455" s="173" t="s">
        <v>632</v>
      </c>
      <c r="J455" s="15">
        <v>1966</v>
      </c>
      <c r="K455" s="7">
        <f t="shared" si="53"/>
        <v>50</v>
      </c>
      <c r="L455" s="165" t="str">
        <f t="shared" si="52"/>
        <v>OK</v>
      </c>
      <c r="M455" s="151"/>
    </row>
    <row r="456" spans="1:13" ht="13.5">
      <c r="A456" s="242" t="s">
        <v>418</v>
      </c>
      <c r="B456" s="176" t="s">
        <v>563</v>
      </c>
      <c r="C456" s="177" t="s">
        <v>564</v>
      </c>
      <c r="D456" s="163" t="s">
        <v>137</v>
      </c>
      <c r="F456" s="165" t="str">
        <f t="shared" si="50"/>
        <v>S04</v>
      </c>
      <c r="G456" s="172" t="str">
        <f t="shared" si="51"/>
        <v>北野智尋</v>
      </c>
      <c r="H456" s="173" t="s">
        <v>138</v>
      </c>
      <c r="I456" s="173" t="s">
        <v>632</v>
      </c>
      <c r="J456" s="175">
        <v>1970</v>
      </c>
      <c r="K456" s="7">
        <f t="shared" si="53"/>
        <v>46</v>
      </c>
      <c r="L456" s="165" t="str">
        <f t="shared" si="52"/>
        <v>OK</v>
      </c>
      <c r="M456" s="151"/>
    </row>
    <row r="457" spans="1:13" ht="13.5">
      <c r="A457" s="242" t="s">
        <v>419</v>
      </c>
      <c r="B457" s="176" t="s">
        <v>565</v>
      </c>
      <c r="C457" s="176" t="s">
        <v>566</v>
      </c>
      <c r="D457" s="163" t="s">
        <v>137</v>
      </c>
      <c r="F457" s="165" t="str">
        <f t="shared" si="50"/>
        <v>S05</v>
      </c>
      <c r="G457" s="172" t="str">
        <f t="shared" si="51"/>
        <v>木森厚志</v>
      </c>
      <c r="H457" s="173" t="s">
        <v>138</v>
      </c>
      <c r="I457" s="173" t="s">
        <v>632</v>
      </c>
      <c r="J457" s="15">
        <v>1961</v>
      </c>
      <c r="K457" s="7">
        <f t="shared" si="53"/>
        <v>55</v>
      </c>
      <c r="L457" s="165" t="str">
        <f t="shared" si="52"/>
        <v>OK</v>
      </c>
      <c r="M457" s="151"/>
    </row>
    <row r="458" spans="1:13" s="207" customFormat="1" ht="13.5">
      <c r="A458" s="242" t="s">
        <v>420</v>
      </c>
      <c r="B458" s="176" t="s">
        <v>929</v>
      </c>
      <c r="C458" s="177" t="s">
        <v>567</v>
      </c>
      <c r="D458" s="163" t="s">
        <v>137</v>
      </c>
      <c r="F458" s="165" t="str">
        <f t="shared" si="50"/>
        <v>S06</v>
      </c>
      <c r="G458" s="172" t="str">
        <f t="shared" si="51"/>
        <v>田中宏樹</v>
      </c>
      <c r="H458" s="173" t="s">
        <v>138</v>
      </c>
      <c r="I458" s="173" t="s">
        <v>632</v>
      </c>
      <c r="J458" s="175">
        <v>1965</v>
      </c>
      <c r="K458" s="7">
        <f t="shared" si="53"/>
        <v>51</v>
      </c>
      <c r="L458" s="165" t="str">
        <f t="shared" si="52"/>
        <v>OK</v>
      </c>
      <c r="M458" s="151"/>
    </row>
    <row r="459" spans="1:13" s="207" customFormat="1" ht="13.5">
      <c r="A459" s="242" t="s">
        <v>421</v>
      </c>
      <c r="B459" s="176" t="s">
        <v>568</v>
      </c>
      <c r="C459" s="177" t="s">
        <v>569</v>
      </c>
      <c r="D459" s="163" t="s">
        <v>137</v>
      </c>
      <c r="F459" s="165" t="str">
        <f t="shared" si="50"/>
        <v>S07</v>
      </c>
      <c r="G459" s="172" t="str">
        <f t="shared" si="51"/>
        <v>坪田敏裕</v>
      </c>
      <c r="H459" s="173" t="s">
        <v>138</v>
      </c>
      <c r="I459" s="173" t="s">
        <v>632</v>
      </c>
      <c r="J459" s="15">
        <v>1965</v>
      </c>
      <c r="K459" s="7">
        <f t="shared" si="53"/>
        <v>51</v>
      </c>
      <c r="L459" s="165" t="str">
        <f t="shared" si="52"/>
        <v>OK</v>
      </c>
      <c r="M459" s="151"/>
    </row>
    <row r="460" spans="1:13" s="207" customFormat="1" ht="13.5">
      <c r="A460" s="242" t="s">
        <v>422</v>
      </c>
      <c r="B460" s="176" t="s">
        <v>574</v>
      </c>
      <c r="C460" s="177" t="s">
        <v>575</v>
      </c>
      <c r="D460" s="163" t="s">
        <v>137</v>
      </c>
      <c r="F460" s="165" t="str">
        <f t="shared" si="50"/>
        <v>S08</v>
      </c>
      <c r="G460" s="172" t="str">
        <f t="shared" si="51"/>
        <v>坂口直也</v>
      </c>
      <c r="H460" s="173" t="s">
        <v>138</v>
      </c>
      <c r="I460" s="173" t="s">
        <v>632</v>
      </c>
      <c r="J460" s="15">
        <v>1971</v>
      </c>
      <c r="K460" s="7">
        <f t="shared" si="53"/>
        <v>45</v>
      </c>
      <c r="L460" s="165" t="str">
        <f t="shared" si="52"/>
        <v>OK</v>
      </c>
      <c r="M460" s="151"/>
    </row>
    <row r="461" spans="1:13" s="207" customFormat="1" ht="13.5">
      <c r="A461" s="242" t="s">
        <v>423</v>
      </c>
      <c r="B461" s="176" t="s">
        <v>570</v>
      </c>
      <c r="C461" s="177" t="s">
        <v>571</v>
      </c>
      <c r="D461" s="163" t="s">
        <v>137</v>
      </c>
      <c r="F461" s="165" t="str">
        <f t="shared" si="50"/>
        <v>S09</v>
      </c>
      <c r="G461" s="172" t="str">
        <f t="shared" si="51"/>
        <v>生岩寛史</v>
      </c>
      <c r="H461" s="173" t="s">
        <v>138</v>
      </c>
      <c r="I461" s="173" t="s">
        <v>632</v>
      </c>
      <c r="J461" s="15">
        <v>1978</v>
      </c>
      <c r="K461" s="7">
        <f t="shared" si="53"/>
        <v>38</v>
      </c>
      <c r="L461" s="165" t="str">
        <f t="shared" si="52"/>
        <v>OK</v>
      </c>
      <c r="M461" s="151"/>
    </row>
    <row r="462" spans="1:13" s="207" customFormat="1" ht="13.5">
      <c r="A462" s="242" t="s">
        <v>424</v>
      </c>
      <c r="B462" s="176" t="s">
        <v>530</v>
      </c>
      <c r="C462" s="177" t="s">
        <v>144</v>
      </c>
      <c r="D462" s="163" t="s">
        <v>137</v>
      </c>
      <c r="F462" s="165" t="str">
        <f t="shared" si="50"/>
        <v>S10</v>
      </c>
      <c r="G462" s="172" t="str">
        <f t="shared" si="51"/>
        <v>濱田 毅</v>
      </c>
      <c r="H462" s="173" t="s">
        <v>138</v>
      </c>
      <c r="I462" s="173" t="s">
        <v>632</v>
      </c>
      <c r="J462" s="15">
        <v>1962</v>
      </c>
      <c r="K462" s="7">
        <f t="shared" si="53"/>
        <v>54</v>
      </c>
      <c r="L462" s="165" t="str">
        <f t="shared" si="52"/>
        <v>OK</v>
      </c>
      <c r="M462" s="151"/>
    </row>
    <row r="463" spans="1:13" s="207" customFormat="1" ht="13.5">
      <c r="A463" s="242" t="s">
        <v>425</v>
      </c>
      <c r="B463" s="176" t="s">
        <v>572</v>
      </c>
      <c r="C463" s="177" t="s">
        <v>573</v>
      </c>
      <c r="D463" s="163" t="s">
        <v>137</v>
      </c>
      <c r="F463" s="165" t="str">
        <f t="shared" si="50"/>
        <v>S11</v>
      </c>
      <c r="G463" s="172" t="str">
        <f t="shared" si="51"/>
        <v>別宮敏朗</v>
      </c>
      <c r="H463" s="173" t="s">
        <v>138</v>
      </c>
      <c r="I463" s="173" t="s">
        <v>632</v>
      </c>
      <c r="J463" s="15">
        <v>1947</v>
      </c>
      <c r="K463" s="7">
        <f t="shared" si="53"/>
        <v>69</v>
      </c>
      <c r="L463" s="165" t="str">
        <f t="shared" si="52"/>
        <v>OK</v>
      </c>
      <c r="M463" s="151"/>
    </row>
    <row r="464" spans="1:13" s="207" customFormat="1" ht="13.5">
      <c r="A464" s="242" t="s">
        <v>426</v>
      </c>
      <c r="B464" s="176" t="s">
        <v>416</v>
      </c>
      <c r="C464" s="71" t="s">
        <v>660</v>
      </c>
      <c r="D464" s="163" t="s">
        <v>137</v>
      </c>
      <c r="F464" s="165" t="str">
        <f t="shared" si="50"/>
        <v>S12</v>
      </c>
      <c r="G464" s="172" t="str">
        <f t="shared" si="51"/>
        <v>松田憲次</v>
      </c>
      <c r="H464" s="173" t="s">
        <v>138</v>
      </c>
      <c r="I464" s="173" t="s">
        <v>632</v>
      </c>
      <c r="J464" s="15">
        <v>1964</v>
      </c>
      <c r="K464" s="7">
        <f t="shared" si="53"/>
        <v>52</v>
      </c>
      <c r="L464" s="165" t="str">
        <f t="shared" si="52"/>
        <v>OK</v>
      </c>
      <c r="M464" s="151" t="s">
        <v>6</v>
      </c>
    </row>
    <row r="465" spans="1:13" s="207" customFormat="1" ht="13.5">
      <c r="A465" s="242" t="s">
        <v>427</v>
      </c>
      <c r="B465" s="176" t="s">
        <v>140</v>
      </c>
      <c r="C465" s="176" t="s">
        <v>430</v>
      </c>
      <c r="D465" s="163" t="s">
        <v>137</v>
      </c>
      <c r="F465" s="165" t="str">
        <f t="shared" si="50"/>
        <v>S13</v>
      </c>
      <c r="G465" s="172" t="str">
        <f t="shared" si="51"/>
        <v>宇尾 翼</v>
      </c>
      <c r="H465" s="173" t="s">
        <v>138</v>
      </c>
      <c r="I465" s="173" t="s">
        <v>632</v>
      </c>
      <c r="J465" s="15">
        <v>1996</v>
      </c>
      <c r="K465" s="7">
        <f t="shared" si="53"/>
        <v>20</v>
      </c>
      <c r="L465" s="165" t="str">
        <f t="shared" si="52"/>
        <v>OK</v>
      </c>
      <c r="M465" s="151" t="s">
        <v>6</v>
      </c>
    </row>
    <row r="466" spans="1:12" s="207" customFormat="1" ht="13.5">
      <c r="A466" s="242" t="s">
        <v>428</v>
      </c>
      <c r="B466" s="243" t="s">
        <v>354</v>
      </c>
      <c r="C466" s="244" t="s">
        <v>355</v>
      </c>
      <c r="D466" s="163" t="s">
        <v>145</v>
      </c>
      <c r="F466" s="165" t="str">
        <f t="shared" si="50"/>
        <v>S14</v>
      </c>
      <c r="G466" s="172" t="str">
        <f t="shared" si="51"/>
        <v>本田健一</v>
      </c>
      <c r="H466" s="173" t="s">
        <v>138</v>
      </c>
      <c r="I466" s="173" t="s">
        <v>1035</v>
      </c>
      <c r="J466" s="134">
        <v>1973</v>
      </c>
      <c r="K466" s="7">
        <f t="shared" si="53"/>
        <v>43</v>
      </c>
      <c r="L466" s="165" t="str">
        <f t="shared" si="52"/>
        <v>OK</v>
      </c>
    </row>
    <row r="467" spans="1:13" s="207" customFormat="1" ht="13.5">
      <c r="A467" s="242" t="s">
        <v>429</v>
      </c>
      <c r="B467" s="30" t="s">
        <v>884</v>
      </c>
      <c r="C467" s="31" t="s">
        <v>888</v>
      </c>
      <c r="D467" s="163" t="s">
        <v>137</v>
      </c>
      <c r="F467" s="165" t="str">
        <f aca="true" t="shared" si="54" ref="F467:F472">A468</f>
        <v>S16</v>
      </c>
      <c r="G467" s="172" t="str">
        <f t="shared" si="51"/>
        <v>梅田陽子</v>
      </c>
      <c r="H467" s="173" t="s">
        <v>138</v>
      </c>
      <c r="I467" s="179" t="s">
        <v>1036</v>
      </c>
      <c r="J467" s="15">
        <v>1967</v>
      </c>
      <c r="K467" s="7">
        <f t="shared" si="53"/>
        <v>49</v>
      </c>
      <c r="L467" s="165" t="str">
        <f t="shared" si="52"/>
        <v>OK</v>
      </c>
      <c r="M467" s="151"/>
    </row>
    <row r="468" spans="1:13" s="207" customFormat="1" ht="13.5">
      <c r="A468" s="242" t="s">
        <v>431</v>
      </c>
      <c r="B468" s="30" t="s">
        <v>580</v>
      </c>
      <c r="C468" s="31" t="s">
        <v>581</v>
      </c>
      <c r="D468" s="163" t="s">
        <v>137</v>
      </c>
      <c r="F468" s="165" t="str">
        <f t="shared" si="54"/>
        <v>S17</v>
      </c>
      <c r="G468" s="172" t="str">
        <f t="shared" si="51"/>
        <v>鈴木春美</v>
      </c>
      <c r="H468" s="173" t="s">
        <v>138</v>
      </c>
      <c r="I468" s="179" t="s">
        <v>1036</v>
      </c>
      <c r="J468" s="15">
        <v>1965</v>
      </c>
      <c r="K468" s="7">
        <f t="shared" si="53"/>
        <v>51</v>
      </c>
      <c r="L468" s="165" t="str">
        <f t="shared" si="52"/>
        <v>OK</v>
      </c>
      <c r="M468" s="151" t="s">
        <v>6</v>
      </c>
    </row>
    <row r="469" spans="1:13" s="207" customFormat="1" ht="13.5">
      <c r="A469" s="242" t="s">
        <v>432</v>
      </c>
      <c r="B469" s="30" t="s">
        <v>626</v>
      </c>
      <c r="C469" s="31" t="s">
        <v>627</v>
      </c>
      <c r="D469" s="163" t="s">
        <v>137</v>
      </c>
      <c r="F469" s="165" t="str">
        <f t="shared" si="54"/>
        <v>S18</v>
      </c>
      <c r="G469" s="172" t="str">
        <f t="shared" si="51"/>
        <v>川端文子</v>
      </c>
      <c r="H469" s="173" t="s">
        <v>138</v>
      </c>
      <c r="I469" s="179" t="s">
        <v>1036</v>
      </c>
      <c r="J469" s="170">
        <v>1967</v>
      </c>
      <c r="K469" s="7">
        <f t="shared" si="53"/>
        <v>49</v>
      </c>
      <c r="L469" s="165" t="str">
        <f t="shared" si="52"/>
        <v>OK</v>
      </c>
      <c r="M469" s="151" t="s">
        <v>6</v>
      </c>
    </row>
    <row r="470" spans="1:13" s="207" customFormat="1" ht="13.5">
      <c r="A470" s="242" t="s">
        <v>433</v>
      </c>
      <c r="B470" s="30" t="s">
        <v>357</v>
      </c>
      <c r="C470" s="218" t="s">
        <v>146</v>
      </c>
      <c r="D470" s="163" t="s">
        <v>145</v>
      </c>
      <c r="F470" s="165" t="str">
        <f t="shared" si="54"/>
        <v>S19</v>
      </c>
      <c r="G470" s="172" t="str">
        <f t="shared" si="51"/>
        <v>更家真佐子</v>
      </c>
      <c r="H470" s="173" t="s">
        <v>138</v>
      </c>
      <c r="I470" s="179" t="s">
        <v>1036</v>
      </c>
      <c r="J470" s="170">
        <v>1951</v>
      </c>
      <c r="K470" s="7">
        <f t="shared" si="53"/>
        <v>65</v>
      </c>
      <c r="L470" s="165" t="str">
        <f t="shared" si="52"/>
        <v>OK</v>
      </c>
      <c r="M470" s="151"/>
    </row>
    <row r="471" spans="1:13" s="207" customFormat="1" ht="13.5">
      <c r="A471" s="242" t="s">
        <v>356</v>
      </c>
      <c r="B471" s="30" t="s">
        <v>620</v>
      </c>
      <c r="C471" s="31" t="s">
        <v>359</v>
      </c>
      <c r="D471" s="163" t="s">
        <v>145</v>
      </c>
      <c r="F471" s="165" t="str">
        <f t="shared" si="54"/>
        <v>S20</v>
      </c>
      <c r="G471" s="172" t="str">
        <f t="shared" si="51"/>
        <v>田中由紀</v>
      </c>
      <c r="H471" s="173" t="s">
        <v>138</v>
      </c>
      <c r="I471" s="179" t="s">
        <v>1036</v>
      </c>
      <c r="J471" s="170">
        <v>1968</v>
      </c>
      <c r="K471" s="7">
        <f t="shared" si="53"/>
        <v>48</v>
      </c>
      <c r="L471" s="165" t="str">
        <f t="shared" si="52"/>
        <v>OK</v>
      </c>
      <c r="M471" s="151"/>
    </row>
    <row r="472" spans="1:13" s="207" customFormat="1" ht="13.5">
      <c r="A472" s="242" t="s">
        <v>358</v>
      </c>
      <c r="B472" s="243" t="s">
        <v>1517</v>
      </c>
      <c r="C472" s="207" t="s">
        <v>1518</v>
      </c>
      <c r="D472" s="163" t="s">
        <v>137</v>
      </c>
      <c r="F472" s="165" t="str">
        <f t="shared" si="54"/>
        <v>S21</v>
      </c>
      <c r="G472" s="172" t="str">
        <f t="shared" si="51"/>
        <v>那須且良</v>
      </c>
      <c r="H472" s="173" t="s">
        <v>138</v>
      </c>
      <c r="I472" s="173" t="s">
        <v>632</v>
      </c>
      <c r="L472" s="165" t="str">
        <f t="shared" si="52"/>
        <v>OK</v>
      </c>
      <c r="M472" s="207" t="s">
        <v>794</v>
      </c>
    </row>
    <row r="473" spans="1:13" s="207" customFormat="1" ht="13.5">
      <c r="A473" s="242" t="s">
        <v>1519</v>
      </c>
      <c r="B473" s="243" t="s">
        <v>1520</v>
      </c>
      <c r="C473" s="244" t="s">
        <v>1521</v>
      </c>
      <c r="D473" s="163" t="s">
        <v>137</v>
      </c>
      <c r="F473" s="165" t="str">
        <f>A473</f>
        <v>S21</v>
      </c>
      <c r="G473" s="172" t="str">
        <f t="shared" si="51"/>
        <v>高橋昌平</v>
      </c>
      <c r="H473" s="173" t="s">
        <v>138</v>
      </c>
      <c r="I473" s="173" t="s">
        <v>632</v>
      </c>
      <c r="L473" s="165" t="str">
        <f t="shared" si="52"/>
        <v>OK</v>
      </c>
      <c r="M473" s="216" t="s">
        <v>1522</v>
      </c>
    </row>
    <row r="474" spans="1:13" s="207" customFormat="1" ht="13.5">
      <c r="A474" s="245"/>
      <c r="B474" s="124"/>
      <c r="C474" s="124"/>
      <c r="D474" s="163"/>
      <c r="E474" s="161"/>
      <c r="F474" s="172"/>
      <c r="G474" s="172"/>
      <c r="H474" s="173"/>
      <c r="I474" s="161"/>
      <c r="J474" s="10"/>
      <c r="K474" s="178"/>
      <c r="L474" s="165">
        <f t="shared" si="52"/>
      </c>
      <c r="M474" s="172"/>
    </row>
    <row r="475" spans="2:12" ht="13.5">
      <c r="B475" s="124"/>
      <c r="C475" s="124"/>
      <c r="D475" s="163"/>
      <c r="E475" s="161"/>
      <c r="H475" s="173"/>
      <c r="I475" s="161"/>
      <c r="J475" s="10"/>
      <c r="K475" s="178"/>
      <c r="L475" s="165">
        <f t="shared" si="52"/>
      </c>
    </row>
    <row r="476" spans="2:12" ht="13.5">
      <c r="B476" s="124"/>
      <c r="C476" s="124"/>
      <c r="D476" s="163"/>
      <c r="E476" s="161"/>
      <c r="H476" s="173"/>
      <c r="I476" s="161"/>
      <c r="J476" s="10"/>
      <c r="K476" s="178"/>
      <c r="L476" s="165">
        <f t="shared" si="52"/>
      </c>
    </row>
    <row r="477" spans="2:12" ht="13.5">
      <c r="B477" s="124"/>
      <c r="C477" s="124"/>
      <c r="D477" s="163"/>
      <c r="E477" s="161"/>
      <c r="H477" s="173"/>
      <c r="I477" s="161"/>
      <c r="J477" s="10"/>
      <c r="K477" s="178"/>
      <c r="L477" s="165">
        <f t="shared" si="52"/>
      </c>
    </row>
    <row r="478" spans="2:12" ht="13.5">
      <c r="B478" s="124"/>
      <c r="C478" s="124"/>
      <c r="D478" s="163"/>
      <c r="E478" s="161"/>
      <c r="H478" s="173"/>
      <c r="I478" s="161"/>
      <c r="J478" s="10"/>
      <c r="K478" s="178"/>
      <c r="L478" s="165">
        <f t="shared" si="52"/>
      </c>
    </row>
    <row r="479" spans="2:11" ht="13.5">
      <c r="B479" s="537" t="s">
        <v>147</v>
      </c>
      <c r="C479" s="535" t="s">
        <v>148</v>
      </c>
      <c r="D479" s="535"/>
      <c r="E479" s="535"/>
      <c r="F479" s="535"/>
      <c r="G479" s="172" t="s">
        <v>532</v>
      </c>
      <c r="H479" s="536" t="s">
        <v>533</v>
      </c>
      <c r="I479" s="536"/>
      <c r="J479" s="536"/>
      <c r="K479" s="165">
        <f>IF(F479="","",IF(COUNTIF($G$5:$G$665,F479)&gt;1,"2重登録","OK"))</f>
      </c>
    </row>
    <row r="480" spans="2:11" ht="13.5">
      <c r="B480" s="537"/>
      <c r="C480" s="535"/>
      <c r="D480" s="535"/>
      <c r="E480" s="535"/>
      <c r="F480" s="535"/>
      <c r="G480" s="8">
        <f>COUNTIF(M483:M520,"東近江市")</f>
        <v>3</v>
      </c>
      <c r="H480" s="539">
        <f>(G480/RIGHT(A520,2))</f>
        <v>0.07894736842105263</v>
      </c>
      <c r="I480" s="539"/>
      <c r="J480" s="539"/>
      <c r="K480" s="165">
        <f>IF(F480="","",IF(COUNTIF($G$5:$G$665,F480)&gt;1,"2重登録","OK"))</f>
      </c>
    </row>
    <row r="481" spans="2:11" ht="13.5">
      <c r="B481" s="163" t="s">
        <v>1523</v>
      </c>
      <c r="C481" s="67" t="s">
        <v>396</v>
      </c>
      <c r="E481" s="165"/>
      <c r="I481" s="175"/>
      <c r="J481" s="7">
        <f>IF(I481="","",(2012-I481))</f>
      </c>
      <c r="K481" s="165">
        <f>IF(F481="","",IF(COUNTIF($G$5:$G$665,F481)&gt;1,"2重登録","OK"))</f>
      </c>
    </row>
    <row r="482" spans="2:11" ht="13.5">
      <c r="B482" s="98" t="s">
        <v>1523</v>
      </c>
      <c r="C482" s="172" t="s">
        <v>397</v>
      </c>
      <c r="E482" s="165"/>
      <c r="I482" s="175"/>
      <c r="J482" s="7">
        <f>IF(I482="","",(2012-I482))</f>
      </c>
      <c r="K482" s="165"/>
    </row>
    <row r="483" spans="1:13" ht="13.5">
      <c r="A483" s="172" t="s">
        <v>1524</v>
      </c>
      <c r="B483" s="163" t="s">
        <v>374</v>
      </c>
      <c r="C483" s="163" t="s">
        <v>149</v>
      </c>
      <c r="D483" s="172" t="str">
        <f>$B$481</f>
        <v>TDC</v>
      </c>
      <c r="F483" s="165" t="str">
        <f aca="true" t="shared" si="55" ref="F483:F520">A483</f>
        <v>T01</v>
      </c>
      <c r="G483" s="172" t="str">
        <f aca="true" t="shared" si="56" ref="G483:G520">B483&amp;C483</f>
        <v>池田まき</v>
      </c>
      <c r="H483" s="172" t="str">
        <f>$B$481</f>
        <v>TDC</v>
      </c>
      <c r="I483" s="173" t="s">
        <v>1036</v>
      </c>
      <c r="J483" s="15">
        <v>1991</v>
      </c>
      <c r="K483" s="7">
        <f aca="true" t="shared" si="57" ref="K483:K520">IF(J483="","",(2017-J483))</f>
        <v>26</v>
      </c>
      <c r="L483" s="165" t="str">
        <f>IF(G483="","",IF(COUNTIF($G$5:$G$665,G483)&gt;1,"2重登録","OK"))</f>
        <v>OK</v>
      </c>
      <c r="M483" s="163" t="s">
        <v>1221</v>
      </c>
    </row>
    <row r="484" spans="1:13" ht="13.5">
      <c r="A484" s="172" t="s">
        <v>1525</v>
      </c>
      <c r="B484" s="172" t="s">
        <v>1602</v>
      </c>
      <c r="C484" s="172" t="s">
        <v>150</v>
      </c>
      <c r="D484" s="172" t="str">
        <f aca="true" t="shared" si="58" ref="D484:D520">$B$481</f>
        <v>TDC</v>
      </c>
      <c r="F484" s="172" t="str">
        <f t="shared" si="55"/>
        <v>T02</v>
      </c>
      <c r="G484" s="172" t="str">
        <f t="shared" si="56"/>
        <v>大野みずき</v>
      </c>
      <c r="H484" s="172" t="str">
        <f aca="true" t="shared" si="59" ref="H484:H520">$B$481</f>
        <v>TDC</v>
      </c>
      <c r="I484" s="173" t="s">
        <v>1036</v>
      </c>
      <c r="J484" s="175">
        <v>1994</v>
      </c>
      <c r="K484" s="7">
        <f t="shared" si="57"/>
        <v>23</v>
      </c>
      <c r="L484" s="165" t="str">
        <f aca="true" t="shared" si="60" ref="L484:L497">IF(G484="","",IF(COUNTIF($F$5:$F$665,G484)&gt;1,"2重登録","OK"))</f>
        <v>OK</v>
      </c>
      <c r="M484" s="163" t="s">
        <v>836</v>
      </c>
    </row>
    <row r="485" spans="1:13" ht="13.5">
      <c r="A485" s="172" t="s">
        <v>364</v>
      </c>
      <c r="B485" s="163" t="s">
        <v>1539</v>
      </c>
      <c r="C485" s="163" t="s">
        <v>1540</v>
      </c>
      <c r="D485" s="172" t="str">
        <f t="shared" si="58"/>
        <v>TDC</v>
      </c>
      <c r="F485" s="165" t="str">
        <f t="shared" si="55"/>
        <v>T03</v>
      </c>
      <c r="G485" s="172" t="str">
        <f t="shared" si="56"/>
        <v>片桐美里</v>
      </c>
      <c r="H485" s="172" t="str">
        <f t="shared" si="59"/>
        <v>TDC</v>
      </c>
      <c r="I485" s="173" t="s">
        <v>1036</v>
      </c>
      <c r="J485" s="15">
        <v>1977</v>
      </c>
      <c r="K485" s="7">
        <f t="shared" si="57"/>
        <v>40</v>
      </c>
      <c r="L485" s="165" t="str">
        <f t="shared" si="60"/>
        <v>OK</v>
      </c>
      <c r="M485" s="163" t="s">
        <v>586</v>
      </c>
    </row>
    <row r="486" spans="1:13" ht="13.5">
      <c r="A486" s="172" t="s">
        <v>365</v>
      </c>
      <c r="B486" s="161" t="s">
        <v>1219</v>
      </c>
      <c r="C486" s="161" t="s">
        <v>151</v>
      </c>
      <c r="D486" s="172" t="str">
        <f t="shared" si="58"/>
        <v>TDC</v>
      </c>
      <c r="F486" s="165" t="str">
        <f t="shared" si="55"/>
        <v>T04</v>
      </c>
      <c r="G486" s="172" t="str">
        <f t="shared" si="56"/>
        <v>北川円香</v>
      </c>
      <c r="H486" s="172" t="str">
        <f t="shared" si="59"/>
        <v>TDC</v>
      </c>
      <c r="I486" s="173" t="s">
        <v>1036</v>
      </c>
      <c r="J486" s="15">
        <v>1991</v>
      </c>
      <c r="K486" s="7">
        <f t="shared" si="57"/>
        <v>26</v>
      </c>
      <c r="L486" s="165" t="str">
        <f t="shared" si="60"/>
        <v>OK</v>
      </c>
      <c r="M486" s="163" t="s">
        <v>1221</v>
      </c>
    </row>
    <row r="487" spans="1:13" ht="13.5">
      <c r="A487" s="172" t="s">
        <v>367</v>
      </c>
      <c r="B487" s="163" t="s">
        <v>152</v>
      </c>
      <c r="C487" s="163" t="s">
        <v>378</v>
      </c>
      <c r="D487" s="172" t="str">
        <f t="shared" si="58"/>
        <v>TDC</v>
      </c>
      <c r="F487" s="165" t="str">
        <f t="shared" si="55"/>
        <v>T05</v>
      </c>
      <c r="G487" s="172" t="str">
        <f t="shared" si="56"/>
        <v>草野菜摘</v>
      </c>
      <c r="H487" s="172" t="str">
        <f t="shared" si="59"/>
        <v>TDC</v>
      </c>
      <c r="I487" s="173" t="s">
        <v>1036</v>
      </c>
      <c r="J487" s="15">
        <v>1993</v>
      </c>
      <c r="K487" s="7">
        <f t="shared" si="57"/>
        <v>24</v>
      </c>
      <c r="L487" s="165" t="str">
        <f t="shared" si="60"/>
        <v>OK</v>
      </c>
      <c r="M487" s="163" t="s">
        <v>601</v>
      </c>
    </row>
    <row r="488" spans="1:13" ht="13.5">
      <c r="A488" s="172" t="s">
        <v>370</v>
      </c>
      <c r="B488" s="172" t="s">
        <v>1479</v>
      </c>
      <c r="C488" s="172" t="s">
        <v>153</v>
      </c>
      <c r="D488" s="172" t="str">
        <f t="shared" si="58"/>
        <v>TDC</v>
      </c>
      <c r="F488" s="172" t="str">
        <f t="shared" si="55"/>
        <v>T06</v>
      </c>
      <c r="G488" s="172" t="str">
        <f t="shared" si="56"/>
        <v>小林羽</v>
      </c>
      <c r="H488" s="172" t="str">
        <f t="shared" si="59"/>
        <v>TDC</v>
      </c>
      <c r="I488" s="173" t="s">
        <v>1036</v>
      </c>
      <c r="J488" s="175">
        <v>1989</v>
      </c>
      <c r="K488" s="7">
        <f t="shared" si="57"/>
        <v>28</v>
      </c>
      <c r="L488" s="165" t="str">
        <f t="shared" si="60"/>
        <v>OK</v>
      </c>
      <c r="M488" s="163" t="s">
        <v>586</v>
      </c>
    </row>
    <row r="489" spans="1:13" ht="13.5">
      <c r="A489" s="172" t="s">
        <v>372</v>
      </c>
      <c r="B489" s="163" t="s">
        <v>154</v>
      </c>
      <c r="C489" s="163" t="s">
        <v>398</v>
      </c>
      <c r="D489" s="172" t="str">
        <f t="shared" si="58"/>
        <v>TDC</v>
      </c>
      <c r="F489" s="165" t="str">
        <f t="shared" si="55"/>
        <v>T07</v>
      </c>
      <c r="G489" s="172" t="str">
        <f t="shared" si="56"/>
        <v>辻真弓</v>
      </c>
      <c r="H489" s="172" t="str">
        <f t="shared" si="59"/>
        <v>TDC</v>
      </c>
      <c r="I489" s="173" t="s">
        <v>1036</v>
      </c>
      <c r="J489" s="15">
        <v>1985</v>
      </c>
      <c r="K489" s="7">
        <f t="shared" si="57"/>
        <v>32</v>
      </c>
      <c r="L489" s="165" t="str">
        <f t="shared" si="60"/>
        <v>OK</v>
      </c>
      <c r="M489" s="151" t="s">
        <v>591</v>
      </c>
    </row>
    <row r="490" spans="1:13" ht="13.5">
      <c r="A490" s="172" t="s">
        <v>373</v>
      </c>
      <c r="B490" s="161" t="s">
        <v>155</v>
      </c>
      <c r="C490" s="161" t="s">
        <v>156</v>
      </c>
      <c r="D490" s="172" t="str">
        <f t="shared" si="58"/>
        <v>TDC</v>
      </c>
      <c r="F490" s="165" t="str">
        <f t="shared" si="55"/>
        <v>T08</v>
      </c>
      <c r="G490" s="172" t="str">
        <f t="shared" si="56"/>
        <v>中川久江</v>
      </c>
      <c r="H490" s="172" t="str">
        <f t="shared" si="59"/>
        <v>TDC</v>
      </c>
      <c r="I490" s="173" t="s">
        <v>1036</v>
      </c>
      <c r="J490" s="246">
        <v>1966</v>
      </c>
      <c r="K490" s="7">
        <f t="shared" si="57"/>
        <v>51</v>
      </c>
      <c r="L490" s="165" t="str">
        <f t="shared" si="60"/>
        <v>OK</v>
      </c>
      <c r="M490" s="247" t="s">
        <v>157</v>
      </c>
    </row>
    <row r="491" spans="1:13" ht="13.5">
      <c r="A491" s="172" t="s">
        <v>375</v>
      </c>
      <c r="B491" s="172" t="s">
        <v>1537</v>
      </c>
      <c r="C491" s="172" t="s">
        <v>158</v>
      </c>
      <c r="D491" s="172" t="str">
        <f t="shared" si="58"/>
        <v>TDC</v>
      </c>
      <c r="F491" s="172" t="str">
        <f t="shared" si="55"/>
        <v>T09</v>
      </c>
      <c r="G491" s="172" t="str">
        <f t="shared" si="56"/>
        <v>姫井亜利沙</v>
      </c>
      <c r="H491" s="172" t="str">
        <f t="shared" si="59"/>
        <v>TDC</v>
      </c>
      <c r="I491" s="173" t="s">
        <v>1036</v>
      </c>
      <c r="J491" s="175">
        <v>1982</v>
      </c>
      <c r="K491" s="7">
        <f t="shared" si="57"/>
        <v>35</v>
      </c>
      <c r="L491" s="165" t="str">
        <f t="shared" si="60"/>
        <v>OK</v>
      </c>
      <c r="M491" s="163" t="s">
        <v>586</v>
      </c>
    </row>
    <row r="492" spans="1:13" ht="13.5">
      <c r="A492" s="172" t="s">
        <v>377</v>
      </c>
      <c r="B492" s="163" t="s">
        <v>1600</v>
      </c>
      <c r="C492" s="163" t="s">
        <v>1601</v>
      </c>
      <c r="D492" s="172" t="str">
        <f t="shared" si="58"/>
        <v>TDC</v>
      </c>
      <c r="F492" s="165" t="str">
        <f t="shared" si="55"/>
        <v>T10</v>
      </c>
      <c r="G492" s="172" t="str">
        <f t="shared" si="56"/>
        <v>福本香菜実</v>
      </c>
      <c r="H492" s="172" t="str">
        <f t="shared" si="59"/>
        <v>TDC</v>
      </c>
      <c r="I492" s="173" t="s">
        <v>1036</v>
      </c>
      <c r="J492" s="15">
        <v>1992</v>
      </c>
      <c r="K492" s="7">
        <f t="shared" si="57"/>
        <v>25</v>
      </c>
      <c r="L492" s="165" t="str">
        <f t="shared" si="60"/>
        <v>OK</v>
      </c>
      <c r="M492" s="163" t="s">
        <v>843</v>
      </c>
    </row>
    <row r="493" spans="1:13" ht="13.5">
      <c r="A493" s="172" t="s">
        <v>159</v>
      </c>
      <c r="B493" s="161" t="s">
        <v>160</v>
      </c>
      <c r="C493" s="161" t="s">
        <v>376</v>
      </c>
      <c r="D493" s="172" t="str">
        <f t="shared" si="58"/>
        <v>TDC</v>
      </c>
      <c r="F493" s="165" t="str">
        <f t="shared" si="55"/>
        <v>T11</v>
      </c>
      <c r="G493" s="172" t="str">
        <f t="shared" si="56"/>
        <v>前川美恵</v>
      </c>
      <c r="H493" s="172" t="str">
        <f t="shared" si="59"/>
        <v>TDC</v>
      </c>
      <c r="I493" s="173" t="s">
        <v>1036</v>
      </c>
      <c r="J493" s="15">
        <v>1988</v>
      </c>
      <c r="K493" s="7">
        <f t="shared" si="57"/>
        <v>29</v>
      </c>
      <c r="L493" s="165" t="str">
        <f t="shared" si="60"/>
        <v>OK</v>
      </c>
      <c r="M493" s="163" t="s">
        <v>601</v>
      </c>
    </row>
    <row r="494" spans="1:13" ht="13.5">
      <c r="A494" s="172" t="s">
        <v>380</v>
      </c>
      <c r="B494" s="163" t="s">
        <v>1598</v>
      </c>
      <c r="C494" s="163" t="s">
        <v>1599</v>
      </c>
      <c r="D494" s="172" t="str">
        <f t="shared" si="58"/>
        <v>TDC</v>
      </c>
      <c r="F494" s="165" t="str">
        <f t="shared" si="55"/>
        <v>T12</v>
      </c>
      <c r="G494" s="172" t="str">
        <f t="shared" si="56"/>
        <v>三浦朱莉</v>
      </c>
      <c r="H494" s="172" t="str">
        <f t="shared" si="59"/>
        <v>TDC</v>
      </c>
      <c r="I494" s="173" t="s">
        <v>1036</v>
      </c>
      <c r="J494" s="15">
        <v>1990</v>
      </c>
      <c r="K494" s="7">
        <f t="shared" si="57"/>
        <v>27</v>
      </c>
      <c r="L494" s="165" t="str">
        <f t="shared" si="60"/>
        <v>OK</v>
      </c>
      <c r="M494" s="151" t="s">
        <v>591</v>
      </c>
    </row>
    <row r="495" spans="1:13" ht="13.5">
      <c r="A495" s="172" t="s">
        <v>1526</v>
      </c>
      <c r="B495" s="172" t="s">
        <v>1535</v>
      </c>
      <c r="C495" s="172" t="s">
        <v>619</v>
      </c>
      <c r="D495" s="172" t="str">
        <f t="shared" si="58"/>
        <v>TDC</v>
      </c>
      <c r="F495" s="172" t="str">
        <f t="shared" si="55"/>
        <v>T13</v>
      </c>
      <c r="G495" s="172" t="str">
        <f t="shared" si="56"/>
        <v>山岡千春</v>
      </c>
      <c r="H495" s="172" t="str">
        <f t="shared" si="59"/>
        <v>TDC</v>
      </c>
      <c r="I495" s="173" t="s">
        <v>1036</v>
      </c>
      <c r="J495" s="175">
        <v>1972</v>
      </c>
      <c r="K495" s="7">
        <f t="shared" si="57"/>
        <v>45</v>
      </c>
      <c r="L495" s="165" t="str">
        <f t="shared" si="60"/>
        <v>OK</v>
      </c>
      <c r="M495" s="163" t="s">
        <v>601</v>
      </c>
    </row>
    <row r="496" spans="1:13" s="248" customFormat="1" ht="13.5">
      <c r="A496" s="248" t="s">
        <v>1529</v>
      </c>
      <c r="B496" s="216" t="s">
        <v>362</v>
      </c>
      <c r="C496" s="216" t="s">
        <v>371</v>
      </c>
      <c r="D496" s="172" t="str">
        <f t="shared" si="58"/>
        <v>TDC</v>
      </c>
      <c r="F496" s="223" t="str">
        <f t="shared" si="55"/>
        <v>T14</v>
      </c>
      <c r="G496" s="248" t="str">
        <f t="shared" si="56"/>
        <v>鹿野さつ紀</v>
      </c>
      <c r="H496" s="172" t="str">
        <f t="shared" si="59"/>
        <v>TDC</v>
      </c>
      <c r="I496" s="249" t="s">
        <v>1036</v>
      </c>
      <c r="J496" s="250">
        <v>1991</v>
      </c>
      <c r="K496" s="226">
        <f t="shared" si="57"/>
        <v>26</v>
      </c>
      <c r="L496" s="223" t="str">
        <f>IF(G496="","",IF(COUNTIF($G$5:$G$665,G496)&gt;1,"2重登録","OK"))</f>
        <v>OK</v>
      </c>
      <c r="M496" s="216" t="s">
        <v>1221</v>
      </c>
    </row>
    <row r="497" spans="1:13" ht="13.5">
      <c r="A497" s="172" t="s">
        <v>1531</v>
      </c>
      <c r="B497" s="161" t="s">
        <v>161</v>
      </c>
      <c r="C497" s="161" t="s">
        <v>162</v>
      </c>
      <c r="D497" s="172" t="str">
        <f t="shared" si="58"/>
        <v>TDC</v>
      </c>
      <c r="F497" s="165" t="str">
        <f t="shared" si="55"/>
        <v>T15</v>
      </c>
      <c r="G497" s="172" t="str">
        <f t="shared" si="56"/>
        <v>猪飼尚輝</v>
      </c>
      <c r="H497" s="172" t="str">
        <f t="shared" si="59"/>
        <v>TDC</v>
      </c>
      <c r="I497" s="173" t="s">
        <v>632</v>
      </c>
      <c r="J497" s="15">
        <v>1997</v>
      </c>
      <c r="K497" s="7">
        <f t="shared" si="57"/>
        <v>20</v>
      </c>
      <c r="L497" s="165" t="str">
        <f t="shared" si="60"/>
        <v>OK</v>
      </c>
      <c r="M497" s="163" t="s">
        <v>1221</v>
      </c>
    </row>
    <row r="498" spans="1:13" ht="13.5">
      <c r="A498" s="172" t="s">
        <v>1534</v>
      </c>
      <c r="B498" s="172" t="s">
        <v>163</v>
      </c>
      <c r="C498" s="172" t="s">
        <v>1543</v>
      </c>
      <c r="D498" s="172" t="str">
        <f t="shared" si="58"/>
        <v>TDC</v>
      </c>
      <c r="F498" s="172" t="str">
        <f t="shared" si="55"/>
        <v>T16</v>
      </c>
      <c r="G498" s="172" t="str">
        <f t="shared" si="56"/>
        <v>石内伸幸</v>
      </c>
      <c r="H498" s="172" t="str">
        <f t="shared" si="59"/>
        <v>TDC</v>
      </c>
      <c r="I498" s="173" t="s">
        <v>632</v>
      </c>
      <c r="J498" s="175">
        <v>1981</v>
      </c>
      <c r="K498" s="7">
        <f t="shared" si="57"/>
        <v>36</v>
      </c>
      <c r="L498" s="165" t="str">
        <f>IF(G498="","",IF(COUNTIF($G$5:$G$665,G498)&gt;1,"2重登録","OK"))</f>
        <v>OK</v>
      </c>
      <c r="M498" s="163" t="s">
        <v>601</v>
      </c>
    </row>
    <row r="499" spans="1:13" ht="13.5">
      <c r="A499" s="172" t="s">
        <v>1536</v>
      </c>
      <c r="B499" s="163" t="s">
        <v>1527</v>
      </c>
      <c r="C499" s="163" t="s">
        <v>1528</v>
      </c>
      <c r="D499" s="172" t="str">
        <f t="shared" si="58"/>
        <v>TDC</v>
      </c>
      <c r="F499" s="165" t="str">
        <f t="shared" si="55"/>
        <v>T17</v>
      </c>
      <c r="G499" s="172" t="str">
        <f t="shared" si="56"/>
        <v>上原義弘</v>
      </c>
      <c r="H499" s="172" t="str">
        <f t="shared" si="59"/>
        <v>TDC</v>
      </c>
      <c r="I499" s="173" t="s">
        <v>632</v>
      </c>
      <c r="J499" s="15">
        <v>1974</v>
      </c>
      <c r="K499" s="7">
        <f t="shared" si="57"/>
        <v>43</v>
      </c>
      <c r="L499" s="165" t="str">
        <f>IF(G499="","",IF(COUNTIF($G$5:$G$665,G499)&gt;1,"2重登録","OK"))</f>
        <v>OK</v>
      </c>
      <c r="M499" s="163" t="s">
        <v>586</v>
      </c>
    </row>
    <row r="500" spans="1:13" ht="13.5">
      <c r="A500" s="172" t="s">
        <v>1538</v>
      </c>
      <c r="B500" s="161" t="s">
        <v>164</v>
      </c>
      <c r="C500" s="161" t="s">
        <v>366</v>
      </c>
      <c r="D500" s="172" t="str">
        <f t="shared" si="58"/>
        <v>TDC</v>
      </c>
      <c r="F500" s="165" t="str">
        <f t="shared" si="55"/>
        <v>T18</v>
      </c>
      <c r="G500" s="172" t="str">
        <f t="shared" si="56"/>
        <v>上津慶和</v>
      </c>
      <c r="H500" s="172" t="str">
        <f t="shared" si="59"/>
        <v>TDC</v>
      </c>
      <c r="I500" s="173" t="s">
        <v>632</v>
      </c>
      <c r="J500" s="15">
        <v>1993</v>
      </c>
      <c r="K500" s="7">
        <f t="shared" si="57"/>
        <v>24</v>
      </c>
      <c r="L500" s="165" t="str">
        <f>IF(G500="","",IF(COUNTIF($G$5:$G$665,G500)&gt;1,"2重登録","OK"))</f>
        <v>OK</v>
      </c>
      <c r="M500" s="163" t="s">
        <v>1221</v>
      </c>
    </row>
    <row r="501" spans="1:13" ht="13.5">
      <c r="A501" s="172" t="s">
        <v>1541</v>
      </c>
      <c r="B501" s="163" t="s">
        <v>165</v>
      </c>
      <c r="C501" s="163" t="s">
        <v>166</v>
      </c>
      <c r="D501" s="172" t="str">
        <f t="shared" si="58"/>
        <v>TDC</v>
      </c>
      <c r="F501" s="165" t="str">
        <f t="shared" si="55"/>
        <v>T19</v>
      </c>
      <c r="G501" s="172" t="str">
        <f t="shared" si="56"/>
        <v>岡栄介</v>
      </c>
      <c r="H501" s="172" t="str">
        <f t="shared" si="59"/>
        <v>TDC</v>
      </c>
      <c r="I501" s="173" t="s">
        <v>632</v>
      </c>
      <c r="J501" s="15">
        <v>1996</v>
      </c>
      <c r="K501" s="7">
        <f t="shared" si="57"/>
        <v>21</v>
      </c>
      <c r="L501" s="165" t="str">
        <f aca="true" t="shared" si="61" ref="L501:L520">IF(G501="","",IF(COUNTIF($F$5:$F$665,G501)&gt;1,"2重登録","OK"))</f>
        <v>OK</v>
      </c>
      <c r="M501" s="163" t="s">
        <v>796</v>
      </c>
    </row>
    <row r="502" spans="1:13" ht="13.5">
      <c r="A502" s="172" t="s">
        <v>1542</v>
      </c>
      <c r="B502" s="172" t="s">
        <v>322</v>
      </c>
      <c r="C502" s="172" t="s">
        <v>167</v>
      </c>
      <c r="D502" s="172" t="str">
        <f t="shared" si="58"/>
        <v>TDC</v>
      </c>
      <c r="F502" s="172" t="str">
        <f t="shared" si="55"/>
        <v>T20</v>
      </c>
      <c r="G502" s="172" t="str">
        <f t="shared" si="56"/>
        <v>岡本悟志</v>
      </c>
      <c r="H502" s="172" t="str">
        <f t="shared" si="59"/>
        <v>TDC</v>
      </c>
      <c r="I502" s="173" t="s">
        <v>632</v>
      </c>
      <c r="J502" s="175">
        <v>1988</v>
      </c>
      <c r="K502" s="7">
        <f t="shared" si="57"/>
        <v>29</v>
      </c>
      <c r="L502" s="165" t="str">
        <f t="shared" si="61"/>
        <v>OK</v>
      </c>
      <c r="M502" s="163" t="s">
        <v>799</v>
      </c>
    </row>
    <row r="503" spans="1:13" ht="13.5">
      <c r="A503" s="172" t="s">
        <v>168</v>
      </c>
      <c r="B503" s="163" t="s">
        <v>1539</v>
      </c>
      <c r="C503" s="163" t="s">
        <v>169</v>
      </c>
      <c r="D503" s="172" t="str">
        <f t="shared" si="58"/>
        <v>TDC</v>
      </c>
      <c r="F503" s="165" t="str">
        <f t="shared" si="55"/>
        <v>T21</v>
      </c>
      <c r="G503" s="172" t="str">
        <f t="shared" si="56"/>
        <v>片桐靖之</v>
      </c>
      <c r="H503" s="172" t="str">
        <f t="shared" si="59"/>
        <v>TDC</v>
      </c>
      <c r="I503" s="173" t="s">
        <v>632</v>
      </c>
      <c r="J503" s="15">
        <v>1976</v>
      </c>
      <c r="K503" s="7">
        <f t="shared" si="57"/>
        <v>41</v>
      </c>
      <c r="L503" s="165" t="str">
        <f t="shared" si="61"/>
        <v>OK</v>
      </c>
      <c r="M503" s="163" t="s">
        <v>586</v>
      </c>
    </row>
    <row r="504" spans="1:13" ht="13.5">
      <c r="A504" s="172" t="s">
        <v>170</v>
      </c>
      <c r="B504" s="161" t="s">
        <v>1604</v>
      </c>
      <c r="C504" s="161" t="s">
        <v>1605</v>
      </c>
      <c r="D504" s="172" t="str">
        <f t="shared" si="58"/>
        <v>TDC</v>
      </c>
      <c r="F504" s="165" t="str">
        <f t="shared" si="55"/>
        <v>T22</v>
      </c>
      <c r="G504" s="172" t="str">
        <f t="shared" si="56"/>
        <v>川合優</v>
      </c>
      <c r="H504" s="172" t="str">
        <f t="shared" si="59"/>
        <v>TDC</v>
      </c>
      <c r="I504" s="173" t="s">
        <v>632</v>
      </c>
      <c r="J504" s="15">
        <v>1991</v>
      </c>
      <c r="K504" s="7">
        <f t="shared" si="57"/>
        <v>26</v>
      </c>
      <c r="L504" s="165" t="str">
        <f t="shared" si="61"/>
        <v>OK</v>
      </c>
      <c r="M504" s="163" t="s">
        <v>483</v>
      </c>
    </row>
    <row r="505" spans="1:13" ht="13.5">
      <c r="A505" s="172" t="s">
        <v>171</v>
      </c>
      <c r="B505" s="172" t="s">
        <v>172</v>
      </c>
      <c r="C505" s="172" t="s">
        <v>340</v>
      </c>
      <c r="D505" s="172" t="str">
        <f t="shared" si="58"/>
        <v>TDC</v>
      </c>
      <c r="F505" s="172" t="str">
        <f t="shared" si="55"/>
        <v>T23</v>
      </c>
      <c r="G505" s="172" t="str">
        <f t="shared" si="56"/>
        <v>川下洋平</v>
      </c>
      <c r="H505" s="172" t="str">
        <f t="shared" si="59"/>
        <v>TDC</v>
      </c>
      <c r="I505" s="173" t="s">
        <v>632</v>
      </c>
      <c r="J505" s="175">
        <v>1988</v>
      </c>
      <c r="K505" s="7">
        <f t="shared" si="57"/>
        <v>29</v>
      </c>
      <c r="L505" s="165" t="str">
        <f t="shared" si="61"/>
        <v>OK</v>
      </c>
      <c r="M505" s="163" t="s">
        <v>586</v>
      </c>
    </row>
    <row r="506" spans="1:13" ht="13.5">
      <c r="A506" s="172" t="s">
        <v>173</v>
      </c>
      <c r="B506" s="163" t="s">
        <v>174</v>
      </c>
      <c r="C506" s="163" t="s">
        <v>175</v>
      </c>
      <c r="D506" s="172" t="str">
        <f t="shared" si="58"/>
        <v>TDC</v>
      </c>
      <c r="F506" s="165" t="str">
        <f t="shared" si="55"/>
        <v>T24</v>
      </c>
      <c r="G506" s="172" t="str">
        <f t="shared" si="56"/>
        <v>北澤純</v>
      </c>
      <c r="H506" s="172" t="str">
        <f t="shared" si="59"/>
        <v>TDC</v>
      </c>
      <c r="I506" s="173" t="s">
        <v>632</v>
      </c>
      <c r="J506" s="15">
        <v>1986</v>
      </c>
      <c r="K506" s="7">
        <f t="shared" si="57"/>
        <v>31</v>
      </c>
      <c r="L506" s="165" t="str">
        <f t="shared" si="61"/>
        <v>OK</v>
      </c>
      <c r="M506" s="163" t="s">
        <v>601</v>
      </c>
    </row>
    <row r="507" spans="1:13" ht="13.5">
      <c r="A507" s="172" t="s">
        <v>176</v>
      </c>
      <c r="B507" s="161" t="s">
        <v>1242</v>
      </c>
      <c r="C507" s="161" t="s">
        <v>1606</v>
      </c>
      <c r="D507" s="172" t="str">
        <f t="shared" si="58"/>
        <v>TDC</v>
      </c>
      <c r="F507" s="165" t="str">
        <f t="shared" si="55"/>
        <v>T25</v>
      </c>
      <c r="G507" s="172" t="str">
        <f t="shared" si="56"/>
        <v>北村拓也</v>
      </c>
      <c r="H507" s="172" t="str">
        <f t="shared" si="59"/>
        <v>TDC</v>
      </c>
      <c r="I507" s="173" t="s">
        <v>632</v>
      </c>
      <c r="J507" s="15">
        <v>1985</v>
      </c>
      <c r="K507" s="7">
        <f t="shared" si="57"/>
        <v>32</v>
      </c>
      <c r="L507" s="165" t="str">
        <f>IF(G507="","",IF(COUNTIF($G$5:$G$665,G507)&gt;1,"2重登録","OK"))</f>
        <v>OK</v>
      </c>
      <c r="M507" s="163" t="s">
        <v>841</v>
      </c>
    </row>
    <row r="508" spans="1:13" ht="13.5">
      <c r="A508" s="172" t="s">
        <v>177</v>
      </c>
      <c r="B508" s="161" t="s">
        <v>362</v>
      </c>
      <c r="C508" s="161" t="s">
        <v>363</v>
      </c>
      <c r="D508" s="172" t="str">
        <f t="shared" si="58"/>
        <v>TDC</v>
      </c>
      <c r="F508" s="165" t="str">
        <f t="shared" si="55"/>
        <v>T26</v>
      </c>
      <c r="G508" s="172" t="str">
        <f t="shared" si="56"/>
        <v>鹿野雄大</v>
      </c>
      <c r="H508" s="172" t="str">
        <f t="shared" si="59"/>
        <v>TDC</v>
      </c>
      <c r="I508" s="173" t="s">
        <v>632</v>
      </c>
      <c r="J508" s="15">
        <v>1991</v>
      </c>
      <c r="K508" s="7">
        <f t="shared" si="57"/>
        <v>26</v>
      </c>
      <c r="L508" s="165" t="str">
        <f t="shared" si="61"/>
        <v>OK</v>
      </c>
      <c r="M508" s="163" t="s">
        <v>586</v>
      </c>
    </row>
    <row r="509" spans="1:13" ht="13.5">
      <c r="A509" s="172" t="s">
        <v>178</v>
      </c>
      <c r="B509" s="163" t="s">
        <v>179</v>
      </c>
      <c r="C509" s="163" t="s">
        <v>180</v>
      </c>
      <c r="D509" s="172" t="str">
        <f t="shared" si="58"/>
        <v>TDC</v>
      </c>
      <c r="F509" s="165" t="str">
        <f t="shared" si="55"/>
        <v>T27</v>
      </c>
      <c r="G509" s="172" t="str">
        <f t="shared" si="56"/>
        <v>澁谷晃大</v>
      </c>
      <c r="H509" s="172" t="str">
        <f t="shared" si="59"/>
        <v>TDC</v>
      </c>
      <c r="I509" s="173" t="s">
        <v>632</v>
      </c>
      <c r="J509" s="15">
        <v>1996</v>
      </c>
      <c r="K509" s="7">
        <f t="shared" si="57"/>
        <v>21</v>
      </c>
      <c r="L509" s="165" t="str">
        <f t="shared" si="61"/>
        <v>OK</v>
      </c>
      <c r="M509" s="163" t="s">
        <v>586</v>
      </c>
    </row>
    <row r="510" spans="1:13" ht="13.5">
      <c r="A510" s="172" t="s">
        <v>181</v>
      </c>
      <c r="B510" s="172" t="s">
        <v>1603</v>
      </c>
      <c r="C510" s="172" t="s">
        <v>845</v>
      </c>
      <c r="D510" s="172" t="str">
        <f t="shared" si="58"/>
        <v>TDC</v>
      </c>
      <c r="F510" s="172" t="str">
        <f t="shared" si="55"/>
        <v>T28</v>
      </c>
      <c r="G510" s="172" t="str">
        <f t="shared" si="56"/>
        <v>嶋村和彦</v>
      </c>
      <c r="H510" s="172" t="str">
        <f t="shared" si="59"/>
        <v>TDC</v>
      </c>
      <c r="I510" s="173" t="s">
        <v>632</v>
      </c>
      <c r="J510" s="175">
        <v>1990</v>
      </c>
      <c r="K510" s="7">
        <f t="shared" si="57"/>
        <v>27</v>
      </c>
      <c r="L510" s="165" t="str">
        <f t="shared" si="61"/>
        <v>OK</v>
      </c>
      <c r="M510" s="163" t="s">
        <v>483</v>
      </c>
    </row>
    <row r="511" spans="1:13" ht="13.5">
      <c r="A511" s="172" t="s">
        <v>182</v>
      </c>
      <c r="B511" s="163" t="s">
        <v>402</v>
      </c>
      <c r="C511" s="163" t="s">
        <v>183</v>
      </c>
      <c r="D511" s="172" t="str">
        <f t="shared" si="58"/>
        <v>TDC</v>
      </c>
      <c r="F511" s="165" t="str">
        <f t="shared" si="55"/>
        <v>T29</v>
      </c>
      <c r="G511" s="172" t="str">
        <f t="shared" si="56"/>
        <v>白井秀幸</v>
      </c>
      <c r="H511" s="172" t="str">
        <f t="shared" si="59"/>
        <v>TDC</v>
      </c>
      <c r="I511" s="173" t="s">
        <v>632</v>
      </c>
      <c r="J511" s="15">
        <v>1988</v>
      </c>
      <c r="K511" s="7">
        <f t="shared" si="57"/>
        <v>29</v>
      </c>
      <c r="L511" s="165" t="str">
        <f t="shared" si="61"/>
        <v>OK</v>
      </c>
      <c r="M511" s="163" t="s">
        <v>184</v>
      </c>
    </row>
    <row r="512" spans="1:13" ht="13.5">
      <c r="A512" s="172" t="s">
        <v>185</v>
      </c>
      <c r="B512" s="161" t="s">
        <v>592</v>
      </c>
      <c r="C512" s="161" t="s">
        <v>186</v>
      </c>
      <c r="D512" s="172" t="str">
        <f t="shared" si="58"/>
        <v>TDC</v>
      </c>
      <c r="F512" s="165" t="str">
        <f t="shared" si="55"/>
        <v>T30</v>
      </c>
      <c r="G512" s="172" t="str">
        <f t="shared" si="56"/>
        <v>谷口孟</v>
      </c>
      <c r="H512" s="172" t="str">
        <f t="shared" si="59"/>
        <v>TDC</v>
      </c>
      <c r="I512" s="173" t="s">
        <v>632</v>
      </c>
      <c r="J512" s="15">
        <v>1992</v>
      </c>
      <c r="K512" s="7">
        <f t="shared" si="57"/>
        <v>25</v>
      </c>
      <c r="L512" s="165" t="str">
        <f t="shared" si="61"/>
        <v>OK</v>
      </c>
      <c r="M512" s="163" t="s">
        <v>1221</v>
      </c>
    </row>
    <row r="513" spans="1:13" ht="13.5">
      <c r="A513" s="172" t="s">
        <v>187</v>
      </c>
      <c r="B513" s="163" t="s">
        <v>1596</v>
      </c>
      <c r="C513" s="163" t="s">
        <v>188</v>
      </c>
      <c r="D513" s="172" t="str">
        <f t="shared" si="58"/>
        <v>TDC</v>
      </c>
      <c r="F513" s="165" t="str">
        <f t="shared" si="55"/>
        <v>T31</v>
      </c>
      <c r="G513" s="172" t="str">
        <f t="shared" si="56"/>
        <v>津曲崇志</v>
      </c>
      <c r="H513" s="172" t="str">
        <f t="shared" si="59"/>
        <v>TDC</v>
      </c>
      <c r="I513" s="173" t="s">
        <v>632</v>
      </c>
      <c r="J513" s="15">
        <v>1988</v>
      </c>
      <c r="K513" s="7">
        <f t="shared" si="57"/>
        <v>29</v>
      </c>
      <c r="L513" s="165" t="str">
        <f t="shared" si="61"/>
        <v>OK</v>
      </c>
      <c r="M513" s="163" t="s">
        <v>184</v>
      </c>
    </row>
    <row r="514" spans="1:13" ht="13.5">
      <c r="A514" s="172" t="s">
        <v>189</v>
      </c>
      <c r="B514" s="172" t="s">
        <v>1532</v>
      </c>
      <c r="C514" s="172" t="s">
        <v>190</v>
      </c>
      <c r="D514" s="172" t="str">
        <f t="shared" si="58"/>
        <v>TDC</v>
      </c>
      <c r="F514" s="172" t="str">
        <f t="shared" si="55"/>
        <v>T32</v>
      </c>
      <c r="G514" s="172" t="str">
        <f t="shared" si="56"/>
        <v>中尾巧</v>
      </c>
      <c r="H514" s="172" t="str">
        <f t="shared" si="59"/>
        <v>TDC</v>
      </c>
      <c r="I514" s="173" t="s">
        <v>632</v>
      </c>
      <c r="J514" s="175">
        <v>1983</v>
      </c>
      <c r="K514" s="7">
        <f t="shared" si="57"/>
        <v>34</v>
      </c>
      <c r="L514" s="165" t="str">
        <f t="shared" si="61"/>
        <v>OK</v>
      </c>
      <c r="M514" s="163" t="s">
        <v>1533</v>
      </c>
    </row>
    <row r="515" spans="1:13" ht="13.5">
      <c r="A515" s="172" t="s">
        <v>191</v>
      </c>
      <c r="B515" s="163" t="s">
        <v>192</v>
      </c>
      <c r="C515" s="163" t="s">
        <v>486</v>
      </c>
      <c r="D515" s="172" t="str">
        <f t="shared" si="58"/>
        <v>TDC</v>
      </c>
      <c r="F515" s="165" t="str">
        <f t="shared" si="55"/>
        <v>T33</v>
      </c>
      <c r="G515" s="172" t="str">
        <f t="shared" si="56"/>
        <v>西嶌達也</v>
      </c>
      <c r="H515" s="172" t="str">
        <f t="shared" si="59"/>
        <v>TDC</v>
      </c>
      <c r="I515" s="173" t="s">
        <v>632</v>
      </c>
      <c r="J515" s="15">
        <v>1989</v>
      </c>
      <c r="K515" s="7">
        <f t="shared" si="57"/>
        <v>28</v>
      </c>
      <c r="L515" s="165" t="str">
        <f t="shared" si="61"/>
        <v>OK</v>
      </c>
      <c r="M515" s="163" t="s">
        <v>1221</v>
      </c>
    </row>
    <row r="516" spans="1:13" ht="13.5">
      <c r="A516" s="172" t="s">
        <v>193</v>
      </c>
      <c r="B516" s="161" t="s">
        <v>360</v>
      </c>
      <c r="C516" s="161" t="s">
        <v>361</v>
      </c>
      <c r="D516" s="172" t="str">
        <f t="shared" si="58"/>
        <v>TDC</v>
      </c>
      <c r="F516" s="165" t="str">
        <f t="shared" si="55"/>
        <v>T34</v>
      </c>
      <c r="G516" s="172" t="str">
        <f t="shared" si="56"/>
        <v>野村良平</v>
      </c>
      <c r="H516" s="172" t="str">
        <f t="shared" si="59"/>
        <v>TDC</v>
      </c>
      <c r="I516" s="173" t="s">
        <v>632</v>
      </c>
      <c r="J516" s="15">
        <v>1989</v>
      </c>
      <c r="K516" s="7">
        <f t="shared" si="57"/>
        <v>28</v>
      </c>
      <c r="L516" s="165" t="str">
        <f t="shared" si="61"/>
        <v>OK</v>
      </c>
      <c r="M516" s="163" t="s">
        <v>836</v>
      </c>
    </row>
    <row r="517" spans="1:13" ht="13.5">
      <c r="A517" s="172" t="s">
        <v>194</v>
      </c>
      <c r="B517" s="172" t="s">
        <v>1597</v>
      </c>
      <c r="C517" s="172" t="s">
        <v>195</v>
      </c>
      <c r="D517" s="172" t="str">
        <f t="shared" si="58"/>
        <v>TDC</v>
      </c>
      <c r="F517" s="172" t="str">
        <f t="shared" si="55"/>
        <v>T35</v>
      </c>
      <c r="G517" s="172" t="str">
        <f t="shared" si="56"/>
        <v>浜中岳史</v>
      </c>
      <c r="H517" s="172" t="str">
        <f t="shared" si="59"/>
        <v>TDC</v>
      </c>
      <c r="I517" s="173" t="s">
        <v>632</v>
      </c>
      <c r="J517" s="175">
        <v>1980</v>
      </c>
      <c r="K517" s="7">
        <f t="shared" si="57"/>
        <v>37</v>
      </c>
      <c r="L517" s="165" t="str">
        <f t="shared" si="61"/>
        <v>OK</v>
      </c>
      <c r="M517" s="151" t="s">
        <v>591</v>
      </c>
    </row>
    <row r="518" spans="1:13" ht="13.5">
      <c r="A518" s="172" t="s">
        <v>196</v>
      </c>
      <c r="B518" s="163" t="s">
        <v>1530</v>
      </c>
      <c r="C518" s="163" t="s">
        <v>197</v>
      </c>
      <c r="D518" s="172" t="str">
        <f t="shared" si="58"/>
        <v>TDC</v>
      </c>
      <c r="F518" s="165" t="str">
        <f t="shared" si="55"/>
        <v>T36</v>
      </c>
      <c r="G518" s="172" t="str">
        <f t="shared" si="56"/>
        <v>東山博</v>
      </c>
      <c r="H518" s="172" t="str">
        <f t="shared" si="59"/>
        <v>TDC</v>
      </c>
      <c r="I518" s="173" t="s">
        <v>632</v>
      </c>
      <c r="J518" s="15">
        <v>1964</v>
      </c>
      <c r="K518" s="7">
        <f t="shared" si="57"/>
        <v>53</v>
      </c>
      <c r="L518" s="165" t="str">
        <f t="shared" si="61"/>
        <v>OK</v>
      </c>
      <c r="M518" s="163" t="s">
        <v>586</v>
      </c>
    </row>
    <row r="519" spans="1:13" ht="13.5">
      <c r="A519" s="172" t="s">
        <v>198</v>
      </c>
      <c r="B519" s="161" t="s">
        <v>368</v>
      </c>
      <c r="C519" s="161" t="s">
        <v>369</v>
      </c>
      <c r="D519" s="172" t="str">
        <f t="shared" si="58"/>
        <v>TDC</v>
      </c>
      <c r="F519" s="165" t="str">
        <f t="shared" si="55"/>
        <v>T37</v>
      </c>
      <c r="G519" s="172" t="str">
        <f t="shared" si="56"/>
        <v>松本遼太郎</v>
      </c>
      <c r="H519" s="172" t="str">
        <f t="shared" si="59"/>
        <v>TDC</v>
      </c>
      <c r="I519" s="173" t="s">
        <v>632</v>
      </c>
      <c r="J519" s="15">
        <v>1991</v>
      </c>
      <c r="K519" s="7">
        <f t="shared" si="57"/>
        <v>26</v>
      </c>
      <c r="L519" s="165" t="str">
        <f t="shared" si="61"/>
        <v>OK</v>
      </c>
      <c r="M519" s="163" t="s">
        <v>586</v>
      </c>
    </row>
    <row r="520" spans="1:13" ht="13.5">
      <c r="A520" s="172" t="s">
        <v>199</v>
      </c>
      <c r="B520" s="163" t="s">
        <v>400</v>
      </c>
      <c r="C520" s="163" t="s">
        <v>401</v>
      </c>
      <c r="D520" s="172" t="str">
        <f t="shared" si="58"/>
        <v>TDC</v>
      </c>
      <c r="F520" s="165" t="str">
        <f t="shared" si="55"/>
        <v>T38</v>
      </c>
      <c r="G520" s="172" t="str">
        <f t="shared" si="56"/>
        <v>山口稔貴</v>
      </c>
      <c r="H520" s="172" t="str">
        <f t="shared" si="59"/>
        <v>TDC</v>
      </c>
      <c r="I520" s="173" t="s">
        <v>632</v>
      </c>
      <c r="J520" s="15">
        <v>1988</v>
      </c>
      <c r="K520" s="7">
        <f t="shared" si="57"/>
        <v>29</v>
      </c>
      <c r="L520" s="165" t="str">
        <f t="shared" si="61"/>
        <v>OK</v>
      </c>
      <c r="M520" s="163" t="s">
        <v>184</v>
      </c>
    </row>
    <row r="521" spans="7:13" ht="13.5">
      <c r="G521" s="84"/>
      <c r="I521" s="173"/>
      <c r="J521" s="172"/>
      <c r="L521" s="175"/>
      <c r="M521" s="165"/>
    </row>
    <row r="522" spans="10:12" ht="13.5">
      <c r="J522" s="172"/>
      <c r="L522" s="175"/>
    </row>
    <row r="523" spans="2:12" ht="13.5">
      <c r="B523" s="124"/>
      <c r="C523" s="124"/>
      <c r="D523" s="163"/>
      <c r="E523" s="161"/>
      <c r="H523" s="173"/>
      <c r="I523" s="161"/>
      <c r="J523" s="10"/>
      <c r="K523" s="178"/>
      <c r="L523" s="165">
        <f>IF(G523="","",IF(COUNTIF($G$24:$G$598,G523)&gt;1,"2重登録","OK"))</f>
      </c>
    </row>
    <row r="524" spans="2:12" ht="13.5">
      <c r="B524" s="124"/>
      <c r="C524" s="124"/>
      <c r="D524" s="163"/>
      <c r="E524" s="161"/>
      <c r="H524" s="173"/>
      <c r="I524" s="161"/>
      <c r="J524" s="10"/>
      <c r="K524" s="178"/>
      <c r="L524" s="165">
        <f>IF(G524="","",IF(COUNTIF($G$24:$G$598,G524)&gt;1,"2重登録","OK"))</f>
      </c>
    </row>
    <row r="525" spans="1:13" s="252" customFormat="1" ht="13.5">
      <c r="A525" s="227"/>
      <c r="B525" s="547" t="s">
        <v>531</v>
      </c>
      <c r="C525" s="547"/>
      <c r="D525" s="547" t="s">
        <v>200</v>
      </c>
      <c r="E525" s="547"/>
      <c r="F525" s="547"/>
      <c r="G525" s="547"/>
      <c r="H525" s="227"/>
      <c r="I525" s="227"/>
      <c r="J525" s="251"/>
      <c r="K525" s="227"/>
      <c r="L525" s="227"/>
      <c r="M525" s="227"/>
    </row>
    <row r="526" spans="1:13" s="252" customFormat="1" ht="13.5">
      <c r="A526" s="227"/>
      <c r="B526" s="547"/>
      <c r="C526" s="547"/>
      <c r="D526" s="547"/>
      <c r="E526" s="547"/>
      <c r="F526" s="547"/>
      <c r="G526" s="547"/>
      <c r="H526" s="227"/>
      <c r="I526" s="227"/>
      <c r="J526" s="251"/>
      <c r="K526" s="227"/>
      <c r="L526" s="227"/>
      <c r="M526" s="227"/>
    </row>
    <row r="527" spans="1:15" s="252" customFormat="1" ht="13.5">
      <c r="A527" s="161"/>
      <c r="B527" s="161" t="s">
        <v>1022</v>
      </c>
      <c r="C527" s="161"/>
      <c r="D527" s="163"/>
      <c r="E527" s="161"/>
      <c r="F527" s="84"/>
      <c r="G527" s="85" t="s">
        <v>532</v>
      </c>
      <c r="H527" s="85" t="s">
        <v>533</v>
      </c>
      <c r="I527" s="161"/>
      <c r="J527" s="190"/>
      <c r="K527" s="178"/>
      <c r="L527" s="84"/>
      <c r="M527" s="163"/>
      <c r="N527" s="253"/>
      <c r="O527" s="253"/>
    </row>
    <row r="528" spans="1:13" s="252" customFormat="1" ht="13.5">
      <c r="A528" s="161"/>
      <c r="B528" s="546" t="s">
        <v>381</v>
      </c>
      <c r="C528" s="546"/>
      <c r="D528" s="163"/>
      <c r="E528" s="161"/>
      <c r="F528" s="84">
        <f aca="true" t="shared" si="62" ref="F528:F576">A528</f>
        <v>0</v>
      </c>
      <c r="G528" s="8">
        <f>COUNTIF(M529:M576,"東近江市")</f>
        <v>7</v>
      </c>
      <c r="H528" s="539">
        <f>(G528/RIGHT(A576,2))</f>
        <v>0.14583333333333334</v>
      </c>
      <c r="I528" s="539"/>
      <c r="J528" s="539"/>
      <c r="K528" s="178"/>
      <c r="L528" s="84"/>
      <c r="M528" s="163"/>
    </row>
    <row r="529" spans="1:13" s="252" customFormat="1" ht="14.25">
      <c r="A529" s="254" t="s">
        <v>201</v>
      </c>
      <c r="B529" s="23" t="s">
        <v>854</v>
      </c>
      <c r="C529" s="23" t="s">
        <v>855</v>
      </c>
      <c r="D529" s="161" t="s">
        <v>1022</v>
      </c>
      <c r="E529" s="254"/>
      <c r="F529" s="84" t="str">
        <f t="shared" si="62"/>
        <v>u01</v>
      </c>
      <c r="G529" s="227" t="str">
        <f>B529&amp;C529</f>
        <v>池上浩幸</v>
      </c>
      <c r="H529" s="161" t="s">
        <v>534</v>
      </c>
      <c r="I529" s="161" t="s">
        <v>632</v>
      </c>
      <c r="J529" s="25">
        <v>1965</v>
      </c>
      <c r="K529" s="178">
        <f>2017-J529</f>
        <v>52</v>
      </c>
      <c r="L529" s="84" t="s">
        <v>1568</v>
      </c>
      <c r="M529" s="26" t="s">
        <v>856</v>
      </c>
    </row>
    <row r="530" spans="1:13" s="252" customFormat="1" ht="13.5">
      <c r="A530" s="254" t="s">
        <v>202</v>
      </c>
      <c r="B530" s="163" t="s">
        <v>849</v>
      </c>
      <c r="C530" s="163" t="s">
        <v>850</v>
      </c>
      <c r="D530" s="161" t="s">
        <v>1022</v>
      </c>
      <c r="E530" s="163"/>
      <c r="F530" s="163" t="str">
        <f t="shared" si="62"/>
        <v>u02</v>
      </c>
      <c r="G530" s="163" t="str">
        <f aca="true" t="shared" si="63" ref="G530:G540">B530&amp;C530</f>
        <v>井内一博</v>
      </c>
      <c r="H530" s="161" t="s">
        <v>534</v>
      </c>
      <c r="I530" s="163" t="s">
        <v>632</v>
      </c>
      <c r="J530" s="67">
        <v>1976</v>
      </c>
      <c r="K530" s="178">
        <f aca="true" t="shared" si="64" ref="K530:K576">2017-J530</f>
        <v>41</v>
      </c>
      <c r="L530" s="165" t="str">
        <f>IF(G530="","",IF(COUNTIF($G$3:$G$532,G530)&gt;1,"2重登録","OK"))</f>
        <v>OK</v>
      </c>
      <c r="M530" s="163" t="s">
        <v>851</v>
      </c>
    </row>
    <row r="531" spans="1:13" s="252" customFormat="1" ht="14.25">
      <c r="A531" s="254" t="s">
        <v>203</v>
      </c>
      <c r="B531" s="24" t="s">
        <v>858</v>
      </c>
      <c r="C531" s="24" t="s">
        <v>859</v>
      </c>
      <c r="D531" s="161" t="s">
        <v>1022</v>
      </c>
      <c r="E531" s="254"/>
      <c r="F531" s="84" t="str">
        <f t="shared" si="62"/>
        <v>u03</v>
      </c>
      <c r="G531" s="227" t="str">
        <f t="shared" si="63"/>
        <v>片岡一寿</v>
      </c>
      <c r="H531" s="161" t="s">
        <v>534</v>
      </c>
      <c r="I531" s="161" t="s">
        <v>632</v>
      </c>
      <c r="J531" s="25">
        <v>1971</v>
      </c>
      <c r="K531" s="178">
        <f t="shared" si="64"/>
        <v>46</v>
      </c>
      <c r="L531" s="84" t="s">
        <v>1568</v>
      </c>
      <c r="M531" s="26" t="s">
        <v>794</v>
      </c>
    </row>
    <row r="532" spans="1:13" s="252" customFormat="1" ht="14.25">
      <c r="A532" s="254" t="s">
        <v>204</v>
      </c>
      <c r="B532" s="24" t="s">
        <v>860</v>
      </c>
      <c r="C532" s="24" t="s">
        <v>861</v>
      </c>
      <c r="D532" s="161" t="s">
        <v>1022</v>
      </c>
      <c r="E532" s="254"/>
      <c r="F532" s="84" t="str">
        <f t="shared" si="62"/>
        <v>u04</v>
      </c>
      <c r="G532" s="227" t="str">
        <f t="shared" si="63"/>
        <v>片岡  大</v>
      </c>
      <c r="H532" s="161" t="s">
        <v>534</v>
      </c>
      <c r="I532" s="161" t="s">
        <v>632</v>
      </c>
      <c r="J532" s="25">
        <v>1969</v>
      </c>
      <c r="K532" s="178">
        <f t="shared" si="64"/>
        <v>48</v>
      </c>
      <c r="L532" s="84" t="s">
        <v>1568</v>
      </c>
      <c r="M532" s="26" t="s">
        <v>846</v>
      </c>
    </row>
    <row r="533" spans="1:13" s="252" customFormat="1" ht="14.25">
      <c r="A533" s="254" t="s">
        <v>205</v>
      </c>
      <c r="B533" s="24" t="s">
        <v>858</v>
      </c>
      <c r="C533" s="24" t="s">
        <v>206</v>
      </c>
      <c r="D533" s="161" t="s">
        <v>1022</v>
      </c>
      <c r="E533" s="254"/>
      <c r="F533" s="84" t="str">
        <f t="shared" si="62"/>
        <v>u05</v>
      </c>
      <c r="G533" s="227" t="str">
        <f t="shared" si="63"/>
        <v>片岡凛耶</v>
      </c>
      <c r="H533" s="161" t="s">
        <v>534</v>
      </c>
      <c r="I533" s="161" t="s">
        <v>632</v>
      </c>
      <c r="J533" s="25">
        <v>1999</v>
      </c>
      <c r="K533" s="178">
        <f t="shared" si="64"/>
        <v>18</v>
      </c>
      <c r="L533" s="84" t="s">
        <v>1568</v>
      </c>
      <c r="M533" s="26" t="s">
        <v>846</v>
      </c>
    </row>
    <row r="534" spans="1:13" s="252" customFormat="1" ht="14.25">
      <c r="A534" s="254" t="s">
        <v>207</v>
      </c>
      <c r="B534" s="23" t="s">
        <v>1552</v>
      </c>
      <c r="C534" s="23" t="s">
        <v>1553</v>
      </c>
      <c r="D534" s="161" t="s">
        <v>1022</v>
      </c>
      <c r="E534" s="254"/>
      <c r="F534" s="84" t="str">
        <f t="shared" si="62"/>
        <v>u06</v>
      </c>
      <c r="G534" s="227" t="str">
        <f t="shared" si="63"/>
        <v>亀井雅嗣</v>
      </c>
      <c r="H534" s="161" t="s">
        <v>534</v>
      </c>
      <c r="I534" s="161" t="s">
        <v>632</v>
      </c>
      <c r="J534" s="28">
        <v>1970</v>
      </c>
      <c r="K534" s="178">
        <f t="shared" si="64"/>
        <v>47</v>
      </c>
      <c r="L534" s="84" t="s">
        <v>1568</v>
      </c>
      <c r="M534" s="26" t="s">
        <v>843</v>
      </c>
    </row>
    <row r="535" spans="1:20" s="252" customFormat="1" ht="14.25">
      <c r="A535" s="254" t="s">
        <v>208</v>
      </c>
      <c r="B535" s="23" t="s">
        <v>1552</v>
      </c>
      <c r="C535" s="23" t="s">
        <v>1554</v>
      </c>
      <c r="D535" s="161" t="s">
        <v>1022</v>
      </c>
      <c r="E535" s="254" t="s">
        <v>1555</v>
      </c>
      <c r="F535" s="163" t="str">
        <f t="shared" si="62"/>
        <v>u07</v>
      </c>
      <c r="G535" s="227" t="str">
        <f t="shared" si="63"/>
        <v>亀井皓太</v>
      </c>
      <c r="H535" s="161" t="s">
        <v>534</v>
      </c>
      <c r="I535" s="161" t="s">
        <v>632</v>
      </c>
      <c r="J535" s="28">
        <v>2003</v>
      </c>
      <c r="K535" s="178">
        <f t="shared" si="64"/>
        <v>14</v>
      </c>
      <c r="L535" s="84" t="s">
        <v>1568</v>
      </c>
      <c r="M535" s="26" t="s">
        <v>843</v>
      </c>
      <c r="N535" s="5"/>
      <c r="O535" s="5"/>
      <c r="P535" s="5"/>
      <c r="Q535" s="5"/>
      <c r="R535" s="5"/>
      <c r="S535" s="5"/>
      <c r="T535" s="5"/>
    </row>
    <row r="536" spans="1:13" s="252" customFormat="1" ht="13.5">
      <c r="A536" s="254" t="s">
        <v>209</v>
      </c>
      <c r="B536" s="227" t="s">
        <v>1547</v>
      </c>
      <c r="C536" s="227" t="s">
        <v>1548</v>
      </c>
      <c r="D536" s="161" t="s">
        <v>1022</v>
      </c>
      <c r="E536" s="227"/>
      <c r="F536" s="84" t="str">
        <f t="shared" si="62"/>
        <v>u08</v>
      </c>
      <c r="G536" s="163" t="str">
        <f t="shared" si="63"/>
        <v>神田圭右</v>
      </c>
      <c r="H536" s="161" t="s">
        <v>534</v>
      </c>
      <c r="I536" s="227" t="s">
        <v>632</v>
      </c>
      <c r="J536" s="251">
        <v>1991</v>
      </c>
      <c r="K536" s="178">
        <f t="shared" si="64"/>
        <v>26</v>
      </c>
      <c r="L536" s="84" t="s">
        <v>1568</v>
      </c>
      <c r="M536" s="26" t="s">
        <v>1549</v>
      </c>
    </row>
    <row r="537" spans="1:13" s="252" customFormat="1" ht="14.25">
      <c r="A537" s="254" t="s">
        <v>210</v>
      </c>
      <c r="B537" s="23" t="s">
        <v>535</v>
      </c>
      <c r="C537" s="23" t="s">
        <v>211</v>
      </c>
      <c r="D537" s="161" t="s">
        <v>1022</v>
      </c>
      <c r="E537" s="85"/>
      <c r="F537" s="84" t="str">
        <f t="shared" si="62"/>
        <v>u09</v>
      </c>
      <c r="G537" s="227" t="str">
        <f t="shared" si="63"/>
        <v>木下進</v>
      </c>
      <c r="H537" s="161" t="s">
        <v>534</v>
      </c>
      <c r="I537" s="161" t="s">
        <v>632</v>
      </c>
      <c r="J537" s="28">
        <v>1950</v>
      </c>
      <c r="K537" s="178">
        <f t="shared" si="64"/>
        <v>67</v>
      </c>
      <c r="L537" s="84" t="s">
        <v>1568</v>
      </c>
      <c r="M537" s="26" t="s">
        <v>536</v>
      </c>
    </row>
    <row r="538" spans="1:20" s="5" customFormat="1" ht="13.5">
      <c r="A538" s="254" t="s">
        <v>212</v>
      </c>
      <c r="B538" s="23" t="s">
        <v>1243</v>
      </c>
      <c r="C538" s="227" t="s">
        <v>382</v>
      </c>
      <c r="D538" s="161" t="s">
        <v>1022</v>
      </c>
      <c r="E538" s="227"/>
      <c r="F538" s="84" t="str">
        <f t="shared" si="62"/>
        <v>u10</v>
      </c>
      <c r="G538" s="227" t="str">
        <f t="shared" si="63"/>
        <v>久保田勉</v>
      </c>
      <c r="H538" s="161" t="s">
        <v>534</v>
      </c>
      <c r="I538" s="27" t="s">
        <v>213</v>
      </c>
      <c r="J538" s="251">
        <v>1967</v>
      </c>
      <c r="K538" s="178">
        <f t="shared" si="64"/>
        <v>50</v>
      </c>
      <c r="L538" s="84" t="s">
        <v>214</v>
      </c>
      <c r="M538" s="26" t="s">
        <v>383</v>
      </c>
      <c r="N538" s="252"/>
      <c r="O538" s="252"/>
      <c r="P538" s="252"/>
      <c r="Q538" s="252"/>
      <c r="R538" s="252"/>
      <c r="S538" s="252"/>
      <c r="T538" s="252"/>
    </row>
    <row r="539" spans="1:20" s="5" customFormat="1" ht="13.5">
      <c r="A539" s="254" t="s">
        <v>215</v>
      </c>
      <c r="B539" s="23" t="s">
        <v>216</v>
      </c>
      <c r="C539" s="23" t="s">
        <v>217</v>
      </c>
      <c r="D539" s="161" t="s">
        <v>1022</v>
      </c>
      <c r="E539" s="227"/>
      <c r="F539" s="163" t="str">
        <f t="shared" si="62"/>
        <v>u11</v>
      </c>
      <c r="G539" s="227" t="str">
        <f t="shared" si="63"/>
        <v>渋谷拓哉</v>
      </c>
      <c r="H539" s="161" t="s">
        <v>534</v>
      </c>
      <c r="I539" s="161" t="s">
        <v>213</v>
      </c>
      <c r="J539" s="251">
        <v>1989</v>
      </c>
      <c r="K539" s="178">
        <f t="shared" si="64"/>
        <v>28</v>
      </c>
      <c r="L539" s="84" t="s">
        <v>1568</v>
      </c>
      <c r="M539" s="227" t="s">
        <v>383</v>
      </c>
      <c r="N539" s="252"/>
      <c r="O539" s="252"/>
      <c r="P539" s="252"/>
      <c r="Q539" s="252"/>
      <c r="R539" s="252"/>
      <c r="S539" s="252"/>
      <c r="T539" s="252"/>
    </row>
    <row r="540" spans="1:20" s="5" customFormat="1" ht="13.5">
      <c r="A540" s="254" t="s">
        <v>218</v>
      </c>
      <c r="B540" s="23" t="s">
        <v>1565</v>
      </c>
      <c r="C540" s="23" t="s">
        <v>1566</v>
      </c>
      <c r="D540" s="161" t="s">
        <v>1022</v>
      </c>
      <c r="E540" s="227"/>
      <c r="F540" s="84" t="str">
        <f t="shared" si="62"/>
        <v>u12</v>
      </c>
      <c r="G540" s="227" t="str">
        <f t="shared" si="63"/>
        <v>島新治</v>
      </c>
      <c r="H540" s="161" t="s">
        <v>534</v>
      </c>
      <c r="I540" s="161" t="s">
        <v>213</v>
      </c>
      <c r="J540" s="251">
        <v>1993</v>
      </c>
      <c r="K540" s="178">
        <f t="shared" si="64"/>
        <v>24</v>
      </c>
      <c r="L540" s="84" t="s">
        <v>1568</v>
      </c>
      <c r="M540" s="218" t="s">
        <v>399</v>
      </c>
      <c r="N540" s="252"/>
      <c r="O540" s="252"/>
      <c r="P540" s="252"/>
      <c r="Q540" s="252"/>
      <c r="R540" s="252"/>
      <c r="S540" s="252"/>
      <c r="T540" s="252"/>
    </row>
    <row r="541" spans="1:13" s="252" customFormat="1" ht="13.5">
      <c r="A541" s="254" t="s">
        <v>219</v>
      </c>
      <c r="B541" s="23" t="s">
        <v>384</v>
      </c>
      <c r="C541" s="227" t="s">
        <v>379</v>
      </c>
      <c r="D541" s="161" t="s">
        <v>1022</v>
      </c>
      <c r="E541" s="227"/>
      <c r="F541" s="84" t="str">
        <f t="shared" si="62"/>
        <v>u13</v>
      </c>
      <c r="G541" s="227" t="s">
        <v>385</v>
      </c>
      <c r="H541" s="161" t="s">
        <v>534</v>
      </c>
      <c r="I541" s="27" t="s">
        <v>213</v>
      </c>
      <c r="J541" s="251">
        <v>1987</v>
      </c>
      <c r="K541" s="178">
        <f t="shared" si="64"/>
        <v>30</v>
      </c>
      <c r="L541" s="84" t="s">
        <v>214</v>
      </c>
      <c r="M541" s="26" t="s">
        <v>601</v>
      </c>
    </row>
    <row r="542" spans="1:13" s="252" customFormat="1" ht="14.25">
      <c r="A542" s="254" t="s">
        <v>220</v>
      </c>
      <c r="B542" s="88" t="s">
        <v>537</v>
      </c>
      <c r="C542" s="89" t="s">
        <v>538</v>
      </c>
      <c r="D542" s="161" t="s">
        <v>1022</v>
      </c>
      <c r="E542" s="90"/>
      <c r="F542" s="84" t="str">
        <f t="shared" si="62"/>
        <v>u14</v>
      </c>
      <c r="G542" s="227" t="str">
        <f aca="true" t="shared" si="65" ref="G542:G551">B542&amp;C542</f>
        <v>高瀬眞志</v>
      </c>
      <c r="H542" s="161" t="s">
        <v>534</v>
      </c>
      <c r="I542" s="161" t="s">
        <v>632</v>
      </c>
      <c r="J542" s="77">
        <v>1959</v>
      </c>
      <c r="K542" s="178">
        <f t="shared" si="64"/>
        <v>58</v>
      </c>
      <c r="L542" s="255" t="s">
        <v>1568</v>
      </c>
      <c r="M542" s="26" t="s">
        <v>856</v>
      </c>
    </row>
    <row r="543" spans="1:20" s="252" customFormat="1" ht="13.5">
      <c r="A543" s="254" t="s">
        <v>221</v>
      </c>
      <c r="B543" s="163" t="s">
        <v>852</v>
      </c>
      <c r="C543" s="163" t="s">
        <v>853</v>
      </c>
      <c r="D543" s="161" t="s">
        <v>1022</v>
      </c>
      <c r="E543" s="163"/>
      <c r="F543" s="163" t="str">
        <f t="shared" si="62"/>
        <v>u15</v>
      </c>
      <c r="G543" s="163" t="str">
        <f t="shared" si="65"/>
        <v>竹下英伸</v>
      </c>
      <c r="H543" s="161" t="s">
        <v>534</v>
      </c>
      <c r="I543" s="163" t="s">
        <v>632</v>
      </c>
      <c r="J543" s="67">
        <v>1972</v>
      </c>
      <c r="K543" s="178">
        <f t="shared" si="64"/>
        <v>45</v>
      </c>
      <c r="L543" s="165" t="str">
        <f>IF(G543="","",IF(COUNTIF($G$3:$G$532,G543)&gt;1,"2重登録","OK"))</f>
        <v>OK</v>
      </c>
      <c r="M543" s="151" t="s">
        <v>591</v>
      </c>
      <c r="N543" s="5"/>
      <c r="O543" s="5"/>
      <c r="P543" s="5"/>
      <c r="Q543" s="5"/>
      <c r="R543" s="5"/>
      <c r="S543" s="5"/>
      <c r="T543" s="170"/>
    </row>
    <row r="544" spans="1:13" s="252" customFormat="1" ht="14.25">
      <c r="A544" s="254" t="s">
        <v>222</v>
      </c>
      <c r="B544" s="23" t="s">
        <v>862</v>
      </c>
      <c r="C544" s="23" t="s">
        <v>863</v>
      </c>
      <c r="D544" s="161" t="s">
        <v>1022</v>
      </c>
      <c r="E544" s="254"/>
      <c r="F544" s="84" t="str">
        <f t="shared" si="62"/>
        <v>u16</v>
      </c>
      <c r="G544" s="227" t="str">
        <f t="shared" si="65"/>
        <v>竹田圭佑</v>
      </c>
      <c r="H544" s="161" t="s">
        <v>534</v>
      </c>
      <c r="I544" s="161" t="s">
        <v>632</v>
      </c>
      <c r="J544" s="25">
        <v>1982</v>
      </c>
      <c r="K544" s="178">
        <f t="shared" si="64"/>
        <v>35</v>
      </c>
      <c r="L544" s="84" t="s">
        <v>1568</v>
      </c>
      <c r="M544" s="26" t="s">
        <v>586</v>
      </c>
    </row>
    <row r="545" spans="1:20" s="252" customFormat="1" ht="13.5">
      <c r="A545" s="254" t="s">
        <v>223</v>
      </c>
      <c r="B545" s="163" t="s">
        <v>224</v>
      </c>
      <c r="C545" s="163" t="s">
        <v>225</v>
      </c>
      <c r="D545" s="161" t="s">
        <v>1022</v>
      </c>
      <c r="E545" s="163"/>
      <c r="F545" s="84" t="str">
        <f t="shared" si="62"/>
        <v>u17</v>
      </c>
      <c r="G545" s="163" t="str">
        <f t="shared" si="65"/>
        <v>田中邦明</v>
      </c>
      <c r="H545" s="161" t="s">
        <v>534</v>
      </c>
      <c r="I545" s="163" t="s">
        <v>226</v>
      </c>
      <c r="J545" s="67">
        <v>1984</v>
      </c>
      <c r="K545" s="178">
        <f t="shared" si="64"/>
        <v>33</v>
      </c>
      <c r="L545" s="165" t="str">
        <f>IF(G545="","",IF(COUNTIF($G$3:$G$532,G545)&gt;1,"2重登録","OK"))</f>
        <v>OK</v>
      </c>
      <c r="M545" s="163" t="s">
        <v>851</v>
      </c>
      <c r="N545" s="5"/>
      <c r="O545" s="5"/>
      <c r="P545" s="5"/>
      <c r="Q545" s="5"/>
      <c r="R545" s="5"/>
      <c r="S545" s="170"/>
      <c r="T545" s="5"/>
    </row>
    <row r="546" spans="1:20" s="252" customFormat="1" ht="13.5">
      <c r="A546" s="254" t="s">
        <v>227</v>
      </c>
      <c r="B546" s="227" t="s">
        <v>228</v>
      </c>
      <c r="C546" s="227" t="s">
        <v>382</v>
      </c>
      <c r="D546" s="161" t="s">
        <v>1022</v>
      </c>
      <c r="E546" s="227"/>
      <c r="F546" s="84" t="str">
        <f t="shared" si="62"/>
        <v>u18</v>
      </c>
      <c r="G546" s="227" t="str">
        <f t="shared" si="65"/>
        <v>谷岡勉</v>
      </c>
      <c r="H546" s="161" t="s">
        <v>534</v>
      </c>
      <c r="I546" s="161" t="s">
        <v>229</v>
      </c>
      <c r="J546" s="251">
        <v>1990</v>
      </c>
      <c r="K546" s="178">
        <f t="shared" si="64"/>
        <v>27</v>
      </c>
      <c r="L546" s="84" t="s">
        <v>1568</v>
      </c>
      <c r="M546" s="93" t="s">
        <v>794</v>
      </c>
      <c r="N546" s="5"/>
      <c r="O546" s="5"/>
      <c r="P546" s="170"/>
      <c r="Q546" s="5"/>
      <c r="R546" s="5"/>
      <c r="S546" s="5"/>
      <c r="T546" s="5"/>
    </row>
    <row r="547" spans="1:20" s="252" customFormat="1" ht="13.5">
      <c r="A547" s="254" t="s">
        <v>230</v>
      </c>
      <c r="B547" s="227" t="s">
        <v>231</v>
      </c>
      <c r="C547" s="227" t="s">
        <v>232</v>
      </c>
      <c r="D547" s="161" t="s">
        <v>1022</v>
      </c>
      <c r="E547" s="227"/>
      <c r="F547" s="163" t="str">
        <f t="shared" si="62"/>
        <v>u19</v>
      </c>
      <c r="G547" s="227" t="str">
        <f t="shared" si="65"/>
        <v>谷野功</v>
      </c>
      <c r="H547" s="161" t="s">
        <v>534</v>
      </c>
      <c r="I547" s="161" t="s">
        <v>233</v>
      </c>
      <c r="J547" s="251">
        <v>1964</v>
      </c>
      <c r="K547" s="178">
        <f t="shared" si="64"/>
        <v>53</v>
      </c>
      <c r="L547" s="165" t="str">
        <f>IF(G547="","",IF(COUNTIF($G$3:$G$532,G547)&gt;1,"2重登録","OK"))</f>
        <v>OK</v>
      </c>
      <c r="M547" s="218" t="s">
        <v>399</v>
      </c>
      <c r="N547" s="5"/>
      <c r="O547" s="5"/>
      <c r="P547" s="170"/>
      <c r="Q547" s="5"/>
      <c r="R547" s="5"/>
      <c r="S547" s="5"/>
      <c r="T547" s="5"/>
    </row>
    <row r="548" spans="1:13" s="252" customFormat="1" ht="13.5">
      <c r="A548" s="254" t="s">
        <v>234</v>
      </c>
      <c r="B548" s="227" t="s">
        <v>235</v>
      </c>
      <c r="C548" s="227" t="s">
        <v>236</v>
      </c>
      <c r="D548" s="161" t="s">
        <v>1022</v>
      </c>
      <c r="E548" s="227"/>
      <c r="F548" s="84" t="str">
        <f t="shared" si="62"/>
        <v>u20</v>
      </c>
      <c r="G548" s="227" t="str">
        <f t="shared" si="65"/>
        <v>月森大</v>
      </c>
      <c r="H548" s="161" t="s">
        <v>534</v>
      </c>
      <c r="I548" s="161" t="s">
        <v>237</v>
      </c>
      <c r="J548" s="251">
        <v>1980</v>
      </c>
      <c r="K548" s="178">
        <f t="shared" si="64"/>
        <v>37</v>
      </c>
      <c r="L548" s="84" t="s">
        <v>238</v>
      </c>
      <c r="M548" s="218" t="s">
        <v>399</v>
      </c>
    </row>
    <row r="549" spans="1:13" s="252" customFormat="1" ht="13.5">
      <c r="A549" s="254" t="s">
        <v>239</v>
      </c>
      <c r="B549" s="23" t="s">
        <v>386</v>
      </c>
      <c r="C549" s="227" t="s">
        <v>387</v>
      </c>
      <c r="D549" s="161" t="s">
        <v>1022</v>
      </c>
      <c r="E549" s="227"/>
      <c r="F549" s="84" t="str">
        <f t="shared" si="62"/>
        <v>u21</v>
      </c>
      <c r="G549" s="227" t="s">
        <v>388</v>
      </c>
      <c r="H549" s="161" t="s">
        <v>534</v>
      </c>
      <c r="I549" s="183" t="s">
        <v>632</v>
      </c>
      <c r="J549" s="251">
        <v>1967</v>
      </c>
      <c r="K549" s="178">
        <f t="shared" si="64"/>
        <v>50</v>
      </c>
      <c r="L549" s="84" t="s">
        <v>238</v>
      </c>
      <c r="M549" s="26" t="s">
        <v>1024</v>
      </c>
    </row>
    <row r="550" spans="1:13" s="252" customFormat="1" ht="13.5">
      <c r="A550" s="254" t="s">
        <v>240</v>
      </c>
      <c r="B550" s="23" t="s">
        <v>389</v>
      </c>
      <c r="C550" s="23" t="s">
        <v>390</v>
      </c>
      <c r="D550" s="161" t="s">
        <v>1022</v>
      </c>
      <c r="E550" s="227"/>
      <c r="F550" s="84" t="str">
        <f t="shared" si="62"/>
        <v>u22</v>
      </c>
      <c r="G550" s="227" t="str">
        <f t="shared" si="65"/>
        <v>永瀬卓夫</v>
      </c>
      <c r="H550" s="161" t="s">
        <v>534</v>
      </c>
      <c r="I550" s="27" t="s">
        <v>241</v>
      </c>
      <c r="J550" s="251">
        <v>1950</v>
      </c>
      <c r="K550" s="178">
        <f t="shared" si="64"/>
        <v>67</v>
      </c>
      <c r="L550" s="84" t="s">
        <v>1568</v>
      </c>
      <c r="M550" s="26" t="s">
        <v>799</v>
      </c>
    </row>
    <row r="551" spans="1:20" s="5" customFormat="1" ht="13.5">
      <c r="A551" s="254" t="s">
        <v>242</v>
      </c>
      <c r="B551" s="227" t="s">
        <v>577</v>
      </c>
      <c r="C551" s="227" t="s">
        <v>243</v>
      </c>
      <c r="D551" s="161" t="s">
        <v>1022</v>
      </c>
      <c r="E551" s="227"/>
      <c r="F551" s="84" t="str">
        <f t="shared" si="62"/>
        <v>u23</v>
      </c>
      <c r="G551" s="227" t="str">
        <f t="shared" si="65"/>
        <v>中田富憲</v>
      </c>
      <c r="H551" s="161" t="s">
        <v>534</v>
      </c>
      <c r="I551" s="161" t="s">
        <v>244</v>
      </c>
      <c r="J551" s="251">
        <v>1961</v>
      </c>
      <c r="K551" s="178">
        <f t="shared" si="64"/>
        <v>56</v>
      </c>
      <c r="L551" s="84" t="s">
        <v>1568</v>
      </c>
      <c r="M551" s="93" t="s">
        <v>794</v>
      </c>
      <c r="N551" s="252"/>
      <c r="O551" s="252"/>
      <c r="P551" s="252"/>
      <c r="Q551" s="252"/>
      <c r="R551" s="252"/>
      <c r="S551" s="252"/>
      <c r="T551" s="252"/>
    </row>
    <row r="552" spans="1:13" s="252" customFormat="1" ht="13.5">
      <c r="A552" s="254" t="s">
        <v>245</v>
      </c>
      <c r="B552" s="23" t="s">
        <v>1562</v>
      </c>
      <c r="C552" s="23" t="s">
        <v>1563</v>
      </c>
      <c r="D552" s="161" t="s">
        <v>1022</v>
      </c>
      <c r="E552" s="227"/>
      <c r="F552" s="163" t="str">
        <f t="shared" si="62"/>
        <v>u24</v>
      </c>
      <c r="G552" s="227" t="s">
        <v>1564</v>
      </c>
      <c r="H552" s="161" t="s">
        <v>534</v>
      </c>
      <c r="I552" s="161" t="s">
        <v>246</v>
      </c>
      <c r="J552" s="251">
        <v>1991</v>
      </c>
      <c r="K552" s="178">
        <f t="shared" si="64"/>
        <v>26</v>
      </c>
      <c r="L552" s="84" t="s">
        <v>1568</v>
      </c>
      <c r="M552" s="218" t="s">
        <v>399</v>
      </c>
    </row>
    <row r="553" spans="1:13" s="252" customFormat="1" ht="13.5">
      <c r="A553" s="254" t="s">
        <v>247</v>
      </c>
      <c r="B553" s="23" t="s">
        <v>1545</v>
      </c>
      <c r="C553" s="227" t="s">
        <v>1546</v>
      </c>
      <c r="D553" s="161" t="s">
        <v>1022</v>
      </c>
      <c r="E553" s="227"/>
      <c r="F553" s="84" t="str">
        <f t="shared" si="62"/>
        <v>u25</v>
      </c>
      <c r="G553" s="227" t="str">
        <f aca="true" t="shared" si="66" ref="G553:G564">B553&amp;C553</f>
        <v>野上亮平</v>
      </c>
      <c r="H553" s="161" t="s">
        <v>534</v>
      </c>
      <c r="I553" s="227" t="s">
        <v>632</v>
      </c>
      <c r="J553" s="251">
        <v>1986</v>
      </c>
      <c r="K553" s="178">
        <f t="shared" si="64"/>
        <v>31</v>
      </c>
      <c r="L553" s="84" t="s">
        <v>238</v>
      </c>
      <c r="M553" s="26" t="s">
        <v>601</v>
      </c>
    </row>
    <row r="554" spans="1:13" s="252" customFormat="1" ht="13.5">
      <c r="A554" s="254" t="s">
        <v>248</v>
      </c>
      <c r="B554" s="23" t="s">
        <v>249</v>
      </c>
      <c r="C554" s="227" t="s">
        <v>250</v>
      </c>
      <c r="D554" s="161" t="s">
        <v>1022</v>
      </c>
      <c r="E554" s="227"/>
      <c r="F554" s="84" t="str">
        <f t="shared" si="62"/>
        <v>u26</v>
      </c>
      <c r="G554" s="227" t="str">
        <f t="shared" si="66"/>
        <v>松野航平</v>
      </c>
      <c r="H554" s="161" t="s">
        <v>534</v>
      </c>
      <c r="I554" s="227" t="s">
        <v>632</v>
      </c>
      <c r="J554" s="251">
        <v>1990</v>
      </c>
      <c r="K554" s="178">
        <f t="shared" si="64"/>
        <v>27</v>
      </c>
      <c r="L554" s="84" t="s">
        <v>238</v>
      </c>
      <c r="M554" s="26" t="s">
        <v>1023</v>
      </c>
    </row>
    <row r="555" spans="1:13" s="252" customFormat="1" ht="13.5">
      <c r="A555" s="254" t="s">
        <v>251</v>
      </c>
      <c r="B555" s="23" t="s">
        <v>252</v>
      </c>
      <c r="C555" s="23" t="s">
        <v>355</v>
      </c>
      <c r="D555" s="161" t="s">
        <v>1022</v>
      </c>
      <c r="E555" s="227"/>
      <c r="F555" s="84" t="str">
        <f t="shared" si="62"/>
        <v>u27</v>
      </c>
      <c r="G555" s="227" t="str">
        <f t="shared" si="66"/>
        <v>森健一</v>
      </c>
      <c r="H555" s="161" t="s">
        <v>534</v>
      </c>
      <c r="I555" s="27" t="s">
        <v>253</v>
      </c>
      <c r="J555" s="251">
        <v>1971</v>
      </c>
      <c r="K555" s="178">
        <f t="shared" si="64"/>
        <v>46</v>
      </c>
      <c r="L555" s="84" t="s">
        <v>1568</v>
      </c>
      <c r="M555" s="93" t="s">
        <v>794</v>
      </c>
    </row>
    <row r="556" spans="1:20" s="252" customFormat="1" ht="14.25">
      <c r="A556" s="254" t="s">
        <v>254</v>
      </c>
      <c r="B556" s="23" t="s">
        <v>864</v>
      </c>
      <c r="C556" s="23" t="s">
        <v>865</v>
      </c>
      <c r="D556" s="161" t="s">
        <v>1022</v>
      </c>
      <c r="E556" s="254"/>
      <c r="F556" s="84" t="str">
        <f t="shared" si="62"/>
        <v>u28</v>
      </c>
      <c r="G556" s="227" t="str">
        <f t="shared" si="66"/>
        <v>山田智史</v>
      </c>
      <c r="H556" s="161" t="s">
        <v>534</v>
      </c>
      <c r="I556" s="161" t="s">
        <v>632</v>
      </c>
      <c r="J556" s="25">
        <v>1969</v>
      </c>
      <c r="K556" s="178">
        <f t="shared" si="64"/>
        <v>48</v>
      </c>
      <c r="L556" s="84" t="s">
        <v>1568</v>
      </c>
      <c r="M556" s="26" t="s">
        <v>843</v>
      </c>
      <c r="N556" s="5"/>
      <c r="O556" s="5"/>
      <c r="P556" s="5"/>
      <c r="Q556" s="5"/>
      <c r="R556" s="5"/>
      <c r="S556" s="5"/>
      <c r="T556" s="5"/>
    </row>
    <row r="557" spans="1:13" s="252" customFormat="1" ht="13.5">
      <c r="A557" s="254" t="s">
        <v>255</v>
      </c>
      <c r="B557" s="227" t="s">
        <v>1560</v>
      </c>
      <c r="C557" s="227" t="s">
        <v>1561</v>
      </c>
      <c r="D557" s="161" t="s">
        <v>1022</v>
      </c>
      <c r="E557" s="227"/>
      <c r="F557" s="163" t="str">
        <f t="shared" si="62"/>
        <v>u29</v>
      </c>
      <c r="G557" s="227" t="str">
        <f t="shared" si="66"/>
        <v>山田和宏</v>
      </c>
      <c r="H557" s="161" t="s">
        <v>534</v>
      </c>
      <c r="I557" s="161" t="s">
        <v>256</v>
      </c>
      <c r="J557" s="251">
        <v>1962</v>
      </c>
      <c r="K557" s="178">
        <f t="shared" si="64"/>
        <v>55</v>
      </c>
      <c r="L557" s="84" t="s">
        <v>1568</v>
      </c>
      <c r="M557" s="93" t="s">
        <v>794</v>
      </c>
    </row>
    <row r="558" spans="1:13" s="252" customFormat="1" ht="13.5">
      <c r="A558" s="254" t="s">
        <v>257</v>
      </c>
      <c r="B558" s="227" t="s">
        <v>1560</v>
      </c>
      <c r="C558" s="227" t="s">
        <v>340</v>
      </c>
      <c r="D558" s="161" t="s">
        <v>1022</v>
      </c>
      <c r="E558" s="227"/>
      <c r="F558" s="163" t="str">
        <f t="shared" si="62"/>
        <v>u30</v>
      </c>
      <c r="G558" s="227" t="str">
        <f t="shared" si="66"/>
        <v>山田洋平</v>
      </c>
      <c r="H558" s="161" t="s">
        <v>534</v>
      </c>
      <c r="I558" s="161" t="s">
        <v>258</v>
      </c>
      <c r="J558" s="251">
        <v>1990</v>
      </c>
      <c r="K558" s="178">
        <f t="shared" si="64"/>
        <v>27</v>
      </c>
      <c r="L558" s="84" t="s">
        <v>1568</v>
      </c>
      <c r="M558" s="93" t="s">
        <v>794</v>
      </c>
    </row>
    <row r="559" spans="1:13" s="252" customFormat="1" ht="14.25">
      <c r="A559" s="254" t="s">
        <v>259</v>
      </c>
      <c r="B559" s="23" t="s">
        <v>803</v>
      </c>
      <c r="C559" s="23" t="s">
        <v>866</v>
      </c>
      <c r="D559" s="161" t="s">
        <v>1022</v>
      </c>
      <c r="E559" s="254"/>
      <c r="F559" s="84" t="str">
        <f t="shared" si="62"/>
        <v>u31</v>
      </c>
      <c r="G559" s="227" t="str">
        <f t="shared" si="66"/>
        <v>山本昌紀</v>
      </c>
      <c r="H559" s="161" t="s">
        <v>534</v>
      </c>
      <c r="I559" s="161" t="s">
        <v>632</v>
      </c>
      <c r="J559" s="25">
        <v>1970</v>
      </c>
      <c r="K559" s="178">
        <f t="shared" si="64"/>
        <v>47</v>
      </c>
      <c r="L559" s="84" t="s">
        <v>1568</v>
      </c>
      <c r="M559" s="26" t="s">
        <v>837</v>
      </c>
    </row>
    <row r="560" spans="1:13" s="252" customFormat="1" ht="14.25">
      <c r="A560" s="254" t="s">
        <v>260</v>
      </c>
      <c r="B560" s="23" t="s">
        <v>803</v>
      </c>
      <c r="C560" s="23" t="s">
        <v>1556</v>
      </c>
      <c r="D560" s="161" t="s">
        <v>1022</v>
      </c>
      <c r="E560" s="254"/>
      <c r="F560" s="84" t="str">
        <f t="shared" si="62"/>
        <v>u32</v>
      </c>
      <c r="G560" s="227" t="str">
        <f t="shared" si="66"/>
        <v>山本浩之</v>
      </c>
      <c r="H560" s="161" t="s">
        <v>534</v>
      </c>
      <c r="I560" s="161" t="s">
        <v>632</v>
      </c>
      <c r="J560" s="25">
        <v>1967</v>
      </c>
      <c r="K560" s="178">
        <f t="shared" si="64"/>
        <v>50</v>
      </c>
      <c r="L560" s="84" t="s">
        <v>1568</v>
      </c>
      <c r="M560" s="26" t="s">
        <v>837</v>
      </c>
    </row>
    <row r="561" spans="1:13" s="252" customFormat="1" ht="13.5">
      <c r="A561" s="254" t="s">
        <v>261</v>
      </c>
      <c r="B561" s="85" t="s">
        <v>867</v>
      </c>
      <c r="C561" s="85" t="s">
        <v>262</v>
      </c>
      <c r="D561" s="161" t="s">
        <v>1022</v>
      </c>
      <c r="E561" s="254"/>
      <c r="F561" s="84" t="str">
        <f t="shared" si="62"/>
        <v>u33</v>
      </c>
      <c r="G561" s="227" t="str">
        <f t="shared" si="66"/>
        <v>吉村淳</v>
      </c>
      <c r="H561" s="161" t="s">
        <v>534</v>
      </c>
      <c r="I561" s="27" t="s">
        <v>632</v>
      </c>
      <c r="J561" s="86">
        <v>1976</v>
      </c>
      <c r="K561" s="178">
        <f t="shared" si="64"/>
        <v>41</v>
      </c>
      <c r="L561" s="84" t="s">
        <v>1568</v>
      </c>
      <c r="M561" s="26" t="s">
        <v>835</v>
      </c>
    </row>
    <row r="562" spans="1:20" s="252" customFormat="1" ht="13.5">
      <c r="A562" s="254" t="s">
        <v>263</v>
      </c>
      <c r="B562" s="256" t="s">
        <v>466</v>
      </c>
      <c r="C562" s="256" t="s">
        <v>467</v>
      </c>
      <c r="D562" s="161" t="s">
        <v>1022</v>
      </c>
      <c r="E562" s="164"/>
      <c r="F562" s="163" t="str">
        <f t="shared" si="62"/>
        <v>u34</v>
      </c>
      <c r="G562" s="163" t="str">
        <f t="shared" si="66"/>
        <v>稙田優也</v>
      </c>
      <c r="H562" s="161" t="s">
        <v>534</v>
      </c>
      <c r="I562" s="163" t="s">
        <v>632</v>
      </c>
      <c r="J562" s="67">
        <v>1982</v>
      </c>
      <c r="K562" s="178">
        <f t="shared" si="64"/>
        <v>35</v>
      </c>
      <c r="L562" s="165" t="str">
        <f>IF(G562="","",IF(COUNTIF($G$3:$G$532,G562)&gt;1,"2重登録","OK"))</f>
        <v>OK</v>
      </c>
      <c r="M562" s="161" t="s">
        <v>843</v>
      </c>
      <c r="N562" s="5"/>
      <c r="O562" s="5"/>
      <c r="P562" s="5"/>
      <c r="Q562" s="5"/>
      <c r="R562" s="5"/>
      <c r="S562" s="5"/>
      <c r="T562" s="5"/>
    </row>
    <row r="563" spans="1:13" s="252" customFormat="1" ht="14.25">
      <c r="A563" s="254" t="s">
        <v>264</v>
      </c>
      <c r="B563" s="257" t="s">
        <v>868</v>
      </c>
      <c r="C563" s="257" t="s">
        <v>756</v>
      </c>
      <c r="D563" s="161" t="s">
        <v>1022</v>
      </c>
      <c r="E563" s="254"/>
      <c r="F563" s="84" t="str">
        <f t="shared" si="62"/>
        <v>u35</v>
      </c>
      <c r="G563" s="227" t="str">
        <f t="shared" si="66"/>
        <v>今井順子</v>
      </c>
      <c r="H563" s="161" t="s">
        <v>534</v>
      </c>
      <c r="I563" s="161" t="s">
        <v>610</v>
      </c>
      <c r="J563" s="28">
        <v>1958</v>
      </c>
      <c r="K563" s="178">
        <f t="shared" si="64"/>
        <v>59</v>
      </c>
      <c r="L563" s="84" t="s">
        <v>1568</v>
      </c>
      <c r="M563" s="182" t="s">
        <v>591</v>
      </c>
    </row>
    <row r="564" spans="1:13" s="252" customFormat="1" ht="13.5">
      <c r="A564" s="254" t="s">
        <v>265</v>
      </c>
      <c r="B564" s="258" t="s">
        <v>582</v>
      </c>
      <c r="C564" s="259" t="s">
        <v>583</v>
      </c>
      <c r="D564" s="161" t="s">
        <v>1022</v>
      </c>
      <c r="E564" s="91"/>
      <c r="F564" s="84" t="str">
        <f t="shared" si="62"/>
        <v>u36</v>
      </c>
      <c r="G564" s="227" t="str">
        <f t="shared" si="66"/>
        <v>植垣貴美子</v>
      </c>
      <c r="H564" s="161" t="s">
        <v>534</v>
      </c>
      <c r="I564" s="161" t="s">
        <v>610</v>
      </c>
      <c r="J564" s="92">
        <v>1965</v>
      </c>
      <c r="K564" s="178">
        <f t="shared" si="64"/>
        <v>52</v>
      </c>
      <c r="L564" s="260" t="s">
        <v>1568</v>
      </c>
      <c r="M564" s="93" t="s">
        <v>625</v>
      </c>
    </row>
    <row r="565" spans="1:13" s="252" customFormat="1" ht="13.5">
      <c r="A565" s="254" t="s">
        <v>266</v>
      </c>
      <c r="B565" s="261" t="s">
        <v>392</v>
      </c>
      <c r="C565" s="262" t="s">
        <v>393</v>
      </c>
      <c r="D565" s="161" t="s">
        <v>1022</v>
      </c>
      <c r="E565" s="227"/>
      <c r="F565" s="84" t="str">
        <f t="shared" si="62"/>
        <v>u37</v>
      </c>
      <c r="G565" s="227" t="s">
        <v>394</v>
      </c>
      <c r="H565" s="161" t="s">
        <v>534</v>
      </c>
      <c r="I565" s="183" t="s">
        <v>1036</v>
      </c>
      <c r="J565" s="251">
        <v>1965</v>
      </c>
      <c r="K565" s="178">
        <f t="shared" si="64"/>
        <v>52</v>
      </c>
      <c r="L565" s="84" t="s">
        <v>267</v>
      </c>
      <c r="M565" s="26" t="s">
        <v>796</v>
      </c>
    </row>
    <row r="566" spans="1:13" s="252" customFormat="1" ht="13.5">
      <c r="A566" s="254" t="s">
        <v>268</v>
      </c>
      <c r="B566" s="257" t="s">
        <v>869</v>
      </c>
      <c r="C566" s="257" t="s">
        <v>870</v>
      </c>
      <c r="D566" s="161" t="s">
        <v>1022</v>
      </c>
      <c r="E566" s="254"/>
      <c r="F566" s="84" t="str">
        <f t="shared" si="62"/>
        <v>u38</v>
      </c>
      <c r="G566" s="227" t="str">
        <f aca="true" t="shared" si="67" ref="G566:G571">B566&amp;C566</f>
        <v>川崎悦子</v>
      </c>
      <c r="H566" s="161" t="s">
        <v>534</v>
      </c>
      <c r="I566" s="161" t="s">
        <v>610</v>
      </c>
      <c r="J566" s="86">
        <v>1955</v>
      </c>
      <c r="K566" s="178">
        <f t="shared" si="64"/>
        <v>62</v>
      </c>
      <c r="L566" s="84" t="s">
        <v>1568</v>
      </c>
      <c r="M566" s="26" t="s">
        <v>586</v>
      </c>
    </row>
    <row r="567" spans="1:20" s="5" customFormat="1" ht="14.25">
      <c r="A567" s="254" t="s">
        <v>269</v>
      </c>
      <c r="B567" s="23" t="s">
        <v>871</v>
      </c>
      <c r="C567" s="23" t="s">
        <v>933</v>
      </c>
      <c r="D567" s="161" t="s">
        <v>1022</v>
      </c>
      <c r="E567" s="254"/>
      <c r="F567" s="84" t="str">
        <f t="shared" si="62"/>
        <v>u39</v>
      </c>
      <c r="G567" s="227" t="str">
        <f t="shared" si="67"/>
        <v>古株淳子</v>
      </c>
      <c r="H567" s="161" t="s">
        <v>534</v>
      </c>
      <c r="I567" s="161" t="s">
        <v>610</v>
      </c>
      <c r="J567" s="25">
        <v>1968</v>
      </c>
      <c r="K567" s="178">
        <f t="shared" si="64"/>
        <v>49</v>
      </c>
      <c r="L567" s="84" t="s">
        <v>1568</v>
      </c>
      <c r="M567" s="26" t="s">
        <v>843</v>
      </c>
      <c r="N567" s="252"/>
      <c r="O567" s="252"/>
      <c r="P567" s="252"/>
      <c r="Q567" s="252"/>
      <c r="R567" s="252"/>
      <c r="S567" s="252"/>
      <c r="T567" s="252"/>
    </row>
    <row r="568" spans="1:20" s="5" customFormat="1" ht="14.25">
      <c r="A568" s="254" t="s">
        <v>270</v>
      </c>
      <c r="B568" s="261" t="s">
        <v>1557</v>
      </c>
      <c r="C568" s="261" t="s">
        <v>1558</v>
      </c>
      <c r="D568" s="161" t="s">
        <v>1022</v>
      </c>
      <c r="E568" s="254"/>
      <c r="F568" s="84" t="str">
        <f t="shared" si="62"/>
        <v>u40</v>
      </c>
      <c r="G568" s="227" t="str">
        <f t="shared" si="67"/>
        <v>仙波敬子</v>
      </c>
      <c r="H568" s="161" t="s">
        <v>534</v>
      </c>
      <c r="I568" s="161" t="s">
        <v>610</v>
      </c>
      <c r="J568" s="25">
        <v>1967</v>
      </c>
      <c r="K568" s="178">
        <f t="shared" si="64"/>
        <v>50</v>
      </c>
      <c r="L568" s="84" t="s">
        <v>1568</v>
      </c>
      <c r="M568" s="26" t="s">
        <v>1559</v>
      </c>
      <c r="N568" s="252"/>
      <c r="O568" s="252"/>
      <c r="P568" s="252"/>
      <c r="Q568" s="252"/>
      <c r="R568" s="252"/>
      <c r="S568" s="252"/>
      <c r="T568" s="252"/>
    </row>
    <row r="569" spans="1:13" s="252" customFormat="1" ht="13.5">
      <c r="A569" s="254" t="s">
        <v>271</v>
      </c>
      <c r="B569" s="161" t="s">
        <v>1544</v>
      </c>
      <c r="C569" s="161" t="s">
        <v>475</v>
      </c>
      <c r="D569" s="161" t="s">
        <v>1022</v>
      </c>
      <c r="E569" s="163"/>
      <c r="F569" s="165" t="str">
        <f t="shared" si="62"/>
        <v>u41</v>
      </c>
      <c r="G569" s="163" t="str">
        <f t="shared" si="67"/>
        <v>竹下光代</v>
      </c>
      <c r="H569" s="161" t="s">
        <v>534</v>
      </c>
      <c r="I569" s="173" t="s">
        <v>1036</v>
      </c>
      <c r="J569" s="67">
        <v>1974</v>
      </c>
      <c r="K569" s="178">
        <f t="shared" si="64"/>
        <v>43</v>
      </c>
      <c r="L569" s="165" t="str">
        <f>IF(G569="","",IF(COUNTIF($G$3:$G$532,G569)&gt;1,"2重登録","OK"))</f>
        <v>OK</v>
      </c>
      <c r="M569" s="151" t="s">
        <v>591</v>
      </c>
    </row>
    <row r="570" spans="1:13" s="252" customFormat="1" ht="13.5">
      <c r="A570" s="254" t="s">
        <v>272</v>
      </c>
      <c r="B570" s="163" t="s">
        <v>154</v>
      </c>
      <c r="C570" s="163" t="s">
        <v>434</v>
      </c>
      <c r="D570" s="161" t="s">
        <v>1022</v>
      </c>
      <c r="E570" s="163"/>
      <c r="F570" s="165" t="str">
        <f t="shared" si="62"/>
        <v>u42</v>
      </c>
      <c r="G570" s="163" t="str">
        <f t="shared" si="67"/>
        <v>辻佳子</v>
      </c>
      <c r="H570" s="161" t="s">
        <v>534</v>
      </c>
      <c r="I570" s="173" t="s">
        <v>1036</v>
      </c>
      <c r="J570" s="67">
        <v>1973</v>
      </c>
      <c r="K570" s="178">
        <f t="shared" si="64"/>
        <v>44</v>
      </c>
      <c r="L570" s="165" t="str">
        <f>IF(G570="","",IF(COUNTIF($G$3:$G$530,G570)&gt;1,"2重登録","OK"))</f>
        <v>OK</v>
      </c>
      <c r="M570" s="163" t="s">
        <v>586</v>
      </c>
    </row>
    <row r="571" spans="1:13" s="252" customFormat="1" ht="14.25">
      <c r="A571" s="254" t="s">
        <v>273</v>
      </c>
      <c r="B571" s="23" t="s">
        <v>435</v>
      </c>
      <c r="C571" s="23" t="s">
        <v>436</v>
      </c>
      <c r="D571" s="161" t="s">
        <v>1022</v>
      </c>
      <c r="E571" s="254"/>
      <c r="F571" s="84" t="str">
        <f t="shared" si="62"/>
        <v>u43</v>
      </c>
      <c r="G571" s="163" t="str">
        <f t="shared" si="67"/>
        <v>西崎友香</v>
      </c>
      <c r="H571" s="161" t="s">
        <v>534</v>
      </c>
      <c r="I571" s="161" t="s">
        <v>610</v>
      </c>
      <c r="J571" s="25">
        <v>1980</v>
      </c>
      <c r="K571" s="178">
        <f t="shared" si="64"/>
        <v>37</v>
      </c>
      <c r="L571" s="84" t="s">
        <v>1568</v>
      </c>
      <c r="M571" s="26" t="s">
        <v>586</v>
      </c>
    </row>
    <row r="572" spans="1:13" s="252" customFormat="1" ht="13.5">
      <c r="A572" s="254" t="s">
        <v>274</v>
      </c>
      <c r="B572" s="261" t="s">
        <v>391</v>
      </c>
      <c r="C572" s="262" t="s">
        <v>415</v>
      </c>
      <c r="D572" s="161" t="s">
        <v>1022</v>
      </c>
      <c r="E572" s="227"/>
      <c r="F572" s="84" t="str">
        <f t="shared" si="62"/>
        <v>u44</v>
      </c>
      <c r="G572" s="227" t="s">
        <v>395</v>
      </c>
      <c r="H572" s="161" t="s">
        <v>534</v>
      </c>
      <c r="I572" s="183" t="s">
        <v>1036</v>
      </c>
      <c r="J572" s="251">
        <v>1969</v>
      </c>
      <c r="K572" s="178">
        <f t="shared" si="64"/>
        <v>48</v>
      </c>
      <c r="L572" s="84" t="s">
        <v>267</v>
      </c>
      <c r="M572" s="26" t="s">
        <v>794</v>
      </c>
    </row>
    <row r="573" spans="1:13" s="252" customFormat="1" ht="14.25">
      <c r="A573" s="254" t="s">
        <v>275</v>
      </c>
      <c r="B573" s="23" t="s">
        <v>561</v>
      </c>
      <c r="C573" s="23" t="s">
        <v>562</v>
      </c>
      <c r="D573" s="161" t="s">
        <v>1022</v>
      </c>
      <c r="E573" s="254"/>
      <c r="F573" s="84" t="str">
        <f t="shared" si="62"/>
        <v>u45</v>
      </c>
      <c r="G573" s="227" t="str">
        <f>B573&amp;C573</f>
        <v>村井典子</v>
      </c>
      <c r="H573" s="161" t="s">
        <v>534</v>
      </c>
      <c r="I573" s="161" t="s">
        <v>610</v>
      </c>
      <c r="J573" s="28">
        <v>1968</v>
      </c>
      <c r="K573" s="178">
        <f t="shared" si="64"/>
        <v>49</v>
      </c>
      <c r="L573" s="84" t="s">
        <v>1568</v>
      </c>
      <c r="M573" s="26" t="s">
        <v>843</v>
      </c>
    </row>
    <row r="574" spans="1:13" s="252" customFormat="1" ht="14.25">
      <c r="A574" s="254" t="s">
        <v>276</v>
      </c>
      <c r="B574" s="23" t="s">
        <v>873</v>
      </c>
      <c r="C574" s="23" t="s">
        <v>765</v>
      </c>
      <c r="D574" s="161" t="s">
        <v>1022</v>
      </c>
      <c r="E574" s="254"/>
      <c r="F574" s="84" t="str">
        <f t="shared" si="62"/>
        <v>u46</v>
      </c>
      <c r="G574" s="227" t="str">
        <f>B574&amp;C574</f>
        <v>矢野由美子</v>
      </c>
      <c r="H574" s="161" t="s">
        <v>534</v>
      </c>
      <c r="I574" s="161" t="s">
        <v>610</v>
      </c>
      <c r="J574" s="28">
        <v>1963</v>
      </c>
      <c r="K574" s="178">
        <f t="shared" si="64"/>
        <v>54</v>
      </c>
      <c r="L574" s="84" t="s">
        <v>1568</v>
      </c>
      <c r="M574" s="26" t="s">
        <v>874</v>
      </c>
    </row>
    <row r="575" spans="1:13" s="252" customFormat="1" ht="13.5">
      <c r="A575" s="254" t="s">
        <v>277</v>
      </c>
      <c r="B575" s="261" t="s">
        <v>864</v>
      </c>
      <c r="C575" s="261" t="s">
        <v>278</v>
      </c>
      <c r="D575" s="161" t="s">
        <v>279</v>
      </c>
      <c r="E575" s="227"/>
      <c r="F575" s="84" t="str">
        <f t="shared" si="62"/>
        <v>u47</v>
      </c>
      <c r="G575" s="227" t="s">
        <v>1567</v>
      </c>
      <c r="H575" s="161" t="s">
        <v>534</v>
      </c>
      <c r="I575" s="161" t="s">
        <v>1036</v>
      </c>
      <c r="J575" s="251">
        <v>1966</v>
      </c>
      <c r="K575" s="178">
        <f t="shared" si="64"/>
        <v>51</v>
      </c>
      <c r="L575" s="84" t="s">
        <v>1568</v>
      </c>
      <c r="M575" s="93" t="s">
        <v>794</v>
      </c>
    </row>
    <row r="576" spans="1:13" s="252" customFormat="1" ht="13.5">
      <c r="A576" s="254" t="s">
        <v>280</v>
      </c>
      <c r="B576" s="227" t="s">
        <v>1550</v>
      </c>
      <c r="C576" s="227" t="s">
        <v>1551</v>
      </c>
      <c r="D576" s="161" t="s">
        <v>1022</v>
      </c>
      <c r="E576" s="227"/>
      <c r="F576" s="84" t="str">
        <f t="shared" si="62"/>
        <v>u48</v>
      </c>
      <c r="G576" s="227" t="str">
        <f>B576&amp;C576</f>
        <v>山脇慶子</v>
      </c>
      <c r="H576" s="161" t="s">
        <v>534</v>
      </c>
      <c r="I576" s="183" t="s">
        <v>1036</v>
      </c>
      <c r="J576" s="251">
        <v>1986</v>
      </c>
      <c r="K576" s="178">
        <f t="shared" si="64"/>
        <v>31</v>
      </c>
      <c r="L576" s="84" t="s">
        <v>1568</v>
      </c>
      <c r="M576" s="26" t="s">
        <v>598</v>
      </c>
    </row>
    <row r="577" spans="1:20" s="5" customFormat="1" ht="14.25">
      <c r="A577" s="181"/>
      <c r="B577" s="263" t="s">
        <v>281</v>
      </c>
      <c r="C577" s="263"/>
      <c r="D577" s="161"/>
      <c r="E577" s="22"/>
      <c r="F577" s="84"/>
      <c r="G577" s="208"/>
      <c r="H577" s="161"/>
      <c r="I577" s="161"/>
      <c r="J577" s="25"/>
      <c r="K577" s="178"/>
      <c r="L577" s="84"/>
      <c r="M577" s="26"/>
      <c r="N577" s="180"/>
      <c r="O577"/>
      <c r="P577"/>
      <c r="Q577"/>
      <c r="R577"/>
      <c r="S577"/>
      <c r="T577"/>
    </row>
    <row r="578" spans="1:20" s="5" customFormat="1" ht="14.25">
      <c r="A578" s="181"/>
      <c r="B578" s="263"/>
      <c r="C578" s="263"/>
      <c r="D578" s="161"/>
      <c r="E578" s="22"/>
      <c r="F578" s="84"/>
      <c r="G578" s="208"/>
      <c r="H578" s="161"/>
      <c r="I578" s="161"/>
      <c r="J578" s="25"/>
      <c r="K578" s="178"/>
      <c r="L578" s="84"/>
      <c r="M578" s="26"/>
      <c r="N578" s="180"/>
      <c r="O578"/>
      <c r="P578"/>
      <c r="Q578"/>
      <c r="R578"/>
      <c r="S578"/>
      <c r="T578"/>
    </row>
    <row r="579" spans="1:20" s="5" customFormat="1" ht="14.25">
      <c r="A579" s="181"/>
      <c r="B579" s="263"/>
      <c r="C579" s="263"/>
      <c r="D579" s="161"/>
      <c r="E579" s="22"/>
      <c r="F579" s="84"/>
      <c r="G579" s="208"/>
      <c r="H579" s="161"/>
      <c r="I579" s="161"/>
      <c r="J579" s="25"/>
      <c r="K579" s="178"/>
      <c r="L579" s="84"/>
      <c r="M579" s="26"/>
      <c r="N579" s="180"/>
      <c r="O579"/>
      <c r="P579"/>
      <c r="Q579"/>
      <c r="R579"/>
      <c r="S579"/>
      <c r="T579"/>
    </row>
    <row r="580" spans="2:10" s="208" customFormat="1" ht="13.5">
      <c r="B580" s="547" t="s">
        <v>1569</v>
      </c>
      <c r="C580" s="547"/>
      <c r="D580" s="534" t="s">
        <v>282</v>
      </c>
      <c r="E580" s="534"/>
      <c r="F580" s="534"/>
      <c r="G580" s="534"/>
      <c r="J580" s="235"/>
    </row>
    <row r="581" spans="2:10" s="208" customFormat="1" ht="13.5">
      <c r="B581" s="547"/>
      <c r="C581" s="547"/>
      <c r="D581" s="534"/>
      <c r="E581" s="534"/>
      <c r="F581" s="534"/>
      <c r="G581" s="534"/>
      <c r="J581" s="235"/>
    </row>
    <row r="582" spans="1:15" s="208" customFormat="1" ht="13.5">
      <c r="A582" s="161"/>
      <c r="B582" s="161" t="s">
        <v>283</v>
      </c>
      <c r="C582" s="161"/>
      <c r="D582" s="553" t="s">
        <v>1228</v>
      </c>
      <c r="E582" s="553"/>
      <c r="F582" s="84"/>
      <c r="G582" s="85" t="s">
        <v>532</v>
      </c>
      <c r="H582" s="85" t="s">
        <v>533</v>
      </c>
      <c r="I582" s="161"/>
      <c r="J582" s="190"/>
      <c r="K582" s="178"/>
      <c r="L582" s="84"/>
      <c r="M582" s="172"/>
      <c r="N582" s="85"/>
      <c r="O582" s="85"/>
    </row>
    <row r="583" spans="1:13" s="208" customFormat="1" ht="13.5">
      <c r="A583" s="161"/>
      <c r="B583" s="546" t="s">
        <v>284</v>
      </c>
      <c r="C583" s="546"/>
      <c r="D583" s="539" t="s">
        <v>1229</v>
      </c>
      <c r="E583" s="539"/>
      <c r="F583" s="84">
        <f>A583</f>
        <v>0</v>
      </c>
      <c r="G583" s="195">
        <v>0</v>
      </c>
      <c r="H583" s="196">
        <v>0</v>
      </c>
      <c r="I583" s="161"/>
      <c r="J583" s="190"/>
      <c r="K583" s="178"/>
      <c r="L583" s="84"/>
      <c r="M583" s="172"/>
    </row>
    <row r="584" spans="1:13" s="208" customFormat="1" ht="14.25">
      <c r="A584" s="264" t="s">
        <v>285</v>
      </c>
      <c r="B584" s="23" t="s">
        <v>1570</v>
      </c>
      <c r="C584" s="23" t="s">
        <v>1571</v>
      </c>
      <c r="D584" s="161" t="s">
        <v>286</v>
      </c>
      <c r="E584" s="22" t="s">
        <v>287</v>
      </c>
      <c r="F584" s="84" t="str">
        <f aca="true" t="shared" si="68" ref="F584:F593">A584</f>
        <v>W01</v>
      </c>
      <c r="G584" s="208" t="str">
        <f aca="true" t="shared" si="69" ref="G584:G593">B584&amp;C584</f>
        <v>森下皓太</v>
      </c>
      <c r="H584" s="161" t="s">
        <v>1572</v>
      </c>
      <c r="I584" s="161" t="s">
        <v>632</v>
      </c>
      <c r="J584" s="25">
        <v>2002</v>
      </c>
      <c r="K584" s="178">
        <f aca="true" t="shared" si="70" ref="K584:K593">2016-J584</f>
        <v>14</v>
      </c>
      <c r="L584" s="165" t="str">
        <f>IF(G584="","",IF(COUNTIF($G$3:$G$640,G584)&gt;1,"2重登録","OK"))</f>
        <v>OK</v>
      </c>
      <c r="M584" s="197" t="s">
        <v>625</v>
      </c>
    </row>
    <row r="585" spans="1:13" s="208" customFormat="1" ht="14.25">
      <c r="A585" s="264" t="s">
        <v>288</v>
      </c>
      <c r="B585" s="23" t="s">
        <v>743</v>
      </c>
      <c r="C585" s="23" t="s">
        <v>1573</v>
      </c>
      <c r="D585" s="161" t="s">
        <v>286</v>
      </c>
      <c r="E585" s="22" t="s">
        <v>287</v>
      </c>
      <c r="F585" s="84" t="str">
        <f t="shared" si="68"/>
        <v>W02</v>
      </c>
      <c r="G585" s="208" t="str">
        <f t="shared" si="69"/>
        <v>鈴木悠太</v>
      </c>
      <c r="H585" s="161" t="s">
        <v>1572</v>
      </c>
      <c r="I585" s="161" t="s">
        <v>632</v>
      </c>
      <c r="J585" s="25">
        <v>2000</v>
      </c>
      <c r="K585" s="178">
        <f t="shared" si="70"/>
        <v>16</v>
      </c>
      <c r="L585" s="165" t="str">
        <f aca="true" t="shared" si="71" ref="L585:L593">IF(G585="","",IF(COUNTIF($G$25:$G$731,G585)&gt;1,"2重登録","OK"))</f>
        <v>OK</v>
      </c>
      <c r="M585" s="197" t="s">
        <v>796</v>
      </c>
    </row>
    <row r="586" spans="1:13" s="208" customFormat="1" ht="13.5">
      <c r="A586" s="264" t="s">
        <v>1574</v>
      </c>
      <c r="B586" s="85" t="s">
        <v>1575</v>
      </c>
      <c r="C586" s="85" t="s">
        <v>1576</v>
      </c>
      <c r="D586" s="161" t="s">
        <v>286</v>
      </c>
      <c r="E586" s="22" t="s">
        <v>287</v>
      </c>
      <c r="F586" s="84" t="str">
        <f t="shared" si="68"/>
        <v>W03</v>
      </c>
      <c r="G586" s="208" t="str">
        <f t="shared" si="69"/>
        <v>大道拓実</v>
      </c>
      <c r="H586" s="161" t="s">
        <v>1572</v>
      </c>
      <c r="I586" s="27" t="s">
        <v>632</v>
      </c>
      <c r="J586" s="86">
        <v>1998</v>
      </c>
      <c r="K586" s="178">
        <f t="shared" si="70"/>
        <v>18</v>
      </c>
      <c r="L586" s="165" t="str">
        <f t="shared" si="71"/>
        <v>OK</v>
      </c>
      <c r="M586" s="197" t="s">
        <v>1577</v>
      </c>
    </row>
    <row r="587" spans="1:13" s="208" customFormat="1" ht="13.5">
      <c r="A587" s="264" t="s">
        <v>1578</v>
      </c>
      <c r="B587" s="87" t="s">
        <v>743</v>
      </c>
      <c r="C587" s="208" t="s">
        <v>1579</v>
      </c>
      <c r="D587" s="161" t="s">
        <v>286</v>
      </c>
      <c r="F587" s="84" t="str">
        <f t="shared" si="68"/>
        <v>W04</v>
      </c>
      <c r="G587" s="208" t="str">
        <f t="shared" si="69"/>
        <v>鈴木正樹</v>
      </c>
      <c r="H587" s="161" t="s">
        <v>1572</v>
      </c>
      <c r="I587" s="27" t="s">
        <v>332</v>
      </c>
      <c r="J587" s="235">
        <v>1967</v>
      </c>
      <c r="K587" s="178">
        <f t="shared" si="70"/>
        <v>49</v>
      </c>
      <c r="L587" s="165" t="str">
        <f t="shared" si="71"/>
        <v>OK</v>
      </c>
      <c r="M587" s="197" t="s">
        <v>796</v>
      </c>
    </row>
    <row r="588" spans="1:13" s="208" customFormat="1" ht="14.25">
      <c r="A588" s="264" t="s">
        <v>1580</v>
      </c>
      <c r="B588" s="198" t="s">
        <v>1581</v>
      </c>
      <c r="C588" s="198" t="s">
        <v>619</v>
      </c>
      <c r="D588" s="161" t="s">
        <v>286</v>
      </c>
      <c r="E588" s="22"/>
      <c r="F588" s="84" t="str">
        <f t="shared" si="68"/>
        <v>W05</v>
      </c>
      <c r="G588" s="208" t="str">
        <f t="shared" si="69"/>
        <v>河室千春</v>
      </c>
      <c r="H588" s="161" t="s">
        <v>1572</v>
      </c>
      <c r="I588" s="18" t="s">
        <v>1582</v>
      </c>
      <c r="J588" s="25">
        <v>1979</v>
      </c>
      <c r="K588" s="178">
        <f t="shared" si="70"/>
        <v>37</v>
      </c>
      <c r="L588" s="165" t="str">
        <f t="shared" si="71"/>
        <v>OK</v>
      </c>
      <c r="M588" s="197" t="s">
        <v>841</v>
      </c>
    </row>
    <row r="589" spans="1:13" s="208" customFormat="1" ht="14.25">
      <c r="A589" s="264" t="s">
        <v>1583</v>
      </c>
      <c r="B589" s="198" t="s">
        <v>1584</v>
      </c>
      <c r="C589" s="198" t="s">
        <v>1585</v>
      </c>
      <c r="D589" s="161" t="s">
        <v>289</v>
      </c>
      <c r="E589" s="22"/>
      <c r="F589" s="84" t="str">
        <f t="shared" si="68"/>
        <v>W06</v>
      </c>
      <c r="G589" s="208" t="str">
        <f t="shared" si="69"/>
        <v>梅景佐緒里</v>
      </c>
      <c r="H589" s="161" t="s">
        <v>1572</v>
      </c>
      <c r="I589" s="18" t="s">
        <v>1582</v>
      </c>
      <c r="J589" s="25">
        <v>1981</v>
      </c>
      <c r="K589" s="178">
        <f t="shared" si="70"/>
        <v>35</v>
      </c>
      <c r="L589" s="165" t="str">
        <f t="shared" si="71"/>
        <v>OK</v>
      </c>
      <c r="M589" s="197" t="s">
        <v>1109</v>
      </c>
    </row>
    <row r="590" spans="1:13" s="208" customFormat="1" ht="13.5">
      <c r="A590" s="264" t="s">
        <v>1586</v>
      </c>
      <c r="B590" s="184" t="s">
        <v>1312</v>
      </c>
      <c r="C590" s="184" t="s">
        <v>1587</v>
      </c>
      <c r="D590" s="161" t="s">
        <v>290</v>
      </c>
      <c r="E590" s="22" t="s">
        <v>291</v>
      </c>
      <c r="F590" s="84" t="str">
        <f t="shared" si="68"/>
        <v>W07</v>
      </c>
      <c r="G590" s="208" t="str">
        <f t="shared" si="69"/>
        <v>岸本麗奈</v>
      </c>
      <c r="H590" s="161" t="s">
        <v>1572</v>
      </c>
      <c r="I590" s="18" t="s">
        <v>1582</v>
      </c>
      <c r="J590" s="235">
        <v>1999</v>
      </c>
      <c r="K590" s="178">
        <f t="shared" si="70"/>
        <v>17</v>
      </c>
      <c r="L590" s="165" t="str">
        <f t="shared" si="71"/>
        <v>OK</v>
      </c>
      <c r="M590" s="197" t="s">
        <v>796</v>
      </c>
    </row>
    <row r="591" spans="1:13" s="208" customFormat="1" ht="14.25">
      <c r="A591" s="264" t="s">
        <v>1588</v>
      </c>
      <c r="B591" s="184" t="s">
        <v>743</v>
      </c>
      <c r="C591" s="184" t="s">
        <v>1589</v>
      </c>
      <c r="D591" s="161" t="s">
        <v>286</v>
      </c>
      <c r="E591" s="22" t="s">
        <v>287</v>
      </c>
      <c r="F591" s="84" t="str">
        <f t="shared" si="68"/>
        <v>W08</v>
      </c>
      <c r="G591" s="208" t="str">
        <f t="shared" si="69"/>
        <v>鈴木仁美</v>
      </c>
      <c r="H591" s="161" t="s">
        <v>1572</v>
      </c>
      <c r="I591" s="18" t="s">
        <v>1582</v>
      </c>
      <c r="J591" s="28">
        <v>2003</v>
      </c>
      <c r="K591" s="178">
        <f t="shared" si="70"/>
        <v>13</v>
      </c>
      <c r="L591" s="165" t="str">
        <f t="shared" si="71"/>
        <v>OK</v>
      </c>
      <c r="M591" s="197" t="s">
        <v>796</v>
      </c>
    </row>
    <row r="592" spans="1:13" s="208" customFormat="1" ht="13.5">
      <c r="A592" s="264" t="s">
        <v>1590</v>
      </c>
      <c r="B592" s="184" t="s">
        <v>1591</v>
      </c>
      <c r="C592" s="218" t="s">
        <v>1592</v>
      </c>
      <c r="D592" s="161" t="s">
        <v>290</v>
      </c>
      <c r="E592" s="22" t="s">
        <v>291</v>
      </c>
      <c r="F592" s="125" t="str">
        <f t="shared" si="68"/>
        <v>W09</v>
      </c>
      <c r="G592" s="208" t="str">
        <f t="shared" si="69"/>
        <v>堤里奈</v>
      </c>
      <c r="H592" s="161" t="s">
        <v>1572</v>
      </c>
      <c r="I592" s="18" t="s">
        <v>1582</v>
      </c>
      <c r="J592" s="235">
        <v>1999</v>
      </c>
      <c r="K592" s="178">
        <f t="shared" si="70"/>
        <v>17</v>
      </c>
      <c r="L592" s="165" t="str">
        <f t="shared" si="71"/>
        <v>OK</v>
      </c>
      <c r="M592" s="26" t="s">
        <v>586</v>
      </c>
    </row>
    <row r="593" spans="1:13" s="208" customFormat="1" ht="13.5">
      <c r="A593" s="264" t="s">
        <v>1593</v>
      </c>
      <c r="B593" s="184" t="s">
        <v>1594</v>
      </c>
      <c r="C593" s="184" t="s">
        <v>1595</v>
      </c>
      <c r="D593" s="161" t="s">
        <v>286</v>
      </c>
      <c r="E593" s="22" t="s">
        <v>287</v>
      </c>
      <c r="F593" s="84" t="str">
        <f t="shared" si="68"/>
        <v>W10</v>
      </c>
      <c r="G593" s="208" t="str">
        <f t="shared" si="69"/>
        <v>小島千明</v>
      </c>
      <c r="H593" s="161" t="s">
        <v>1572</v>
      </c>
      <c r="I593" s="18" t="s">
        <v>1582</v>
      </c>
      <c r="J593" s="235">
        <v>1999</v>
      </c>
      <c r="K593" s="178">
        <f t="shared" si="70"/>
        <v>17</v>
      </c>
      <c r="L593" s="165" t="str">
        <f t="shared" si="71"/>
        <v>OK</v>
      </c>
      <c r="M593" s="172" t="s">
        <v>625</v>
      </c>
    </row>
    <row r="594" spans="1:20" s="5" customFormat="1" ht="14.25">
      <c r="A594" s="264"/>
      <c r="B594" s="263"/>
      <c r="C594" s="263"/>
      <c r="D594" s="161"/>
      <c r="E594" s="22"/>
      <c r="F594" s="84"/>
      <c r="G594" s="208"/>
      <c r="H594" s="161"/>
      <c r="I594" s="161"/>
      <c r="J594" s="25"/>
      <c r="K594" s="178"/>
      <c r="L594" s="84"/>
      <c r="M594" s="26"/>
      <c r="N594" s="180"/>
      <c r="O594"/>
      <c r="P594"/>
      <c r="Q594"/>
      <c r="R594"/>
      <c r="S594"/>
      <c r="T594"/>
    </row>
    <row r="595" spans="1:20" s="5" customFormat="1" ht="14.25">
      <c r="A595" s="181"/>
      <c r="B595" s="263"/>
      <c r="C595" s="263"/>
      <c r="D595" s="161"/>
      <c r="E595" s="22"/>
      <c r="F595" s="84"/>
      <c r="G595" s="208"/>
      <c r="H595" s="161"/>
      <c r="I595" s="161"/>
      <c r="J595" s="25"/>
      <c r="K595" s="178"/>
      <c r="L595" s="84"/>
      <c r="M595" s="26"/>
      <c r="N595" s="180"/>
      <c r="O595"/>
      <c r="P595"/>
      <c r="Q595"/>
      <c r="R595"/>
      <c r="S595"/>
      <c r="T595"/>
    </row>
    <row r="596" spans="1:20" s="5" customFormat="1" ht="14.25">
      <c r="A596" s="181"/>
      <c r="B596" s="263" t="s">
        <v>292</v>
      </c>
      <c r="C596" s="263"/>
      <c r="D596" s="161"/>
      <c r="E596" s="22"/>
      <c r="F596" s="84"/>
      <c r="G596" s="208"/>
      <c r="H596" s="161"/>
      <c r="I596" s="161"/>
      <c r="J596" s="25"/>
      <c r="K596" s="178"/>
      <c r="L596" s="84"/>
      <c r="M596" s="26"/>
      <c r="N596" s="180"/>
      <c r="O596"/>
      <c r="P596"/>
      <c r="Q596"/>
      <c r="R596"/>
      <c r="S596"/>
      <c r="T596"/>
    </row>
    <row r="597" spans="1:20" s="5" customFormat="1" ht="14.25">
      <c r="A597" s="181"/>
      <c r="B597" s="263"/>
      <c r="C597" s="263"/>
      <c r="D597" s="161"/>
      <c r="E597" s="22"/>
      <c r="F597" s="84"/>
      <c r="G597" s="208"/>
      <c r="H597" s="161"/>
      <c r="I597" s="161"/>
      <c r="J597" s="25"/>
      <c r="K597" s="178"/>
      <c r="L597" s="84"/>
      <c r="M597" s="26"/>
      <c r="N597" s="180"/>
      <c r="O597"/>
      <c r="P597"/>
      <c r="Q597"/>
      <c r="R597"/>
      <c r="S597"/>
      <c r="T597"/>
    </row>
    <row r="598" spans="1:20" s="5" customFormat="1" ht="14.25">
      <c r="A598" s="181"/>
      <c r="B598" s="263"/>
      <c r="C598" s="263"/>
      <c r="D598" s="161"/>
      <c r="E598" s="22"/>
      <c r="F598" s="84"/>
      <c r="G598" s="208"/>
      <c r="H598" s="161"/>
      <c r="I598" s="161"/>
      <c r="J598" s="25"/>
      <c r="K598" s="178"/>
      <c r="L598" s="84"/>
      <c r="M598" s="26"/>
      <c r="N598" s="180"/>
      <c r="O598"/>
      <c r="P598"/>
      <c r="Q598"/>
      <c r="R598"/>
      <c r="S598"/>
      <c r="T598"/>
    </row>
    <row r="599" ht="13.5">
      <c r="B599" s="172" t="s">
        <v>293</v>
      </c>
    </row>
    <row r="613" spans="1:13" s="5" customFormat="1" ht="18.75" customHeight="1">
      <c r="A613" s="99" t="s">
        <v>875</v>
      </c>
      <c r="B613" s="99"/>
      <c r="C613" s="556">
        <f>RIGHT(A576,2)+RIGHT(A520,2)+RIGHT(A473,2)+RIGHT(A392,2)+RIGHT(A332,2)+RIGHT(A277,2)+RIGHT(A172,2)+RIGHT(A56,2)+RIGHT(A19,2)+RIGHT(A593,2)+RIGHT(A439,2)+RIGHT(A128,2)</f>
        <v>444</v>
      </c>
      <c r="D613" s="556"/>
      <c r="E613" s="556"/>
      <c r="F613" s="165"/>
      <c r="G613" s="549">
        <f>$H$26+$G$199+$G$287+$G$342+$G$406+$G$528+$H$450+$G$73+$G$480+F141+$H$2</f>
        <v>80</v>
      </c>
      <c r="H613" s="549"/>
      <c r="I613" s="172"/>
      <c r="J613" s="175"/>
      <c r="K613" s="175"/>
      <c r="L613" s="165"/>
      <c r="M613" s="172"/>
    </row>
    <row r="614" spans="1:13" s="5" customFormat="1" ht="18.75" customHeight="1">
      <c r="A614" s="99"/>
      <c r="B614" s="99"/>
      <c r="C614" s="556"/>
      <c r="D614" s="556"/>
      <c r="E614" s="556"/>
      <c r="F614" s="165"/>
      <c r="G614" s="549"/>
      <c r="H614" s="549"/>
      <c r="I614" s="172"/>
      <c r="J614" s="175"/>
      <c r="K614" s="175"/>
      <c r="L614" s="172"/>
      <c r="M614" s="172"/>
    </row>
    <row r="615" spans="1:13" s="5" customFormat="1" ht="18.75" customHeight="1">
      <c r="A615" s="99"/>
      <c r="B615" s="172"/>
      <c r="C615" s="172"/>
      <c r="D615" s="172"/>
      <c r="E615" s="172"/>
      <c r="F615" s="172"/>
      <c r="G615" s="66"/>
      <c r="H615" s="66"/>
      <c r="I615" s="172"/>
      <c r="J615" s="175"/>
      <c r="K615" s="175"/>
      <c r="L615" s="172"/>
      <c r="M615" s="172"/>
    </row>
    <row r="616" spans="1:13" s="5" customFormat="1" ht="18.75" customHeight="1">
      <c r="A616" s="172"/>
      <c r="B616" s="172"/>
      <c r="C616" s="172"/>
      <c r="D616" s="554"/>
      <c r="E616" s="172"/>
      <c r="F616" s="172"/>
      <c r="G616" s="555" t="s">
        <v>1607</v>
      </c>
      <c r="H616" s="555"/>
      <c r="I616" s="172"/>
      <c r="J616" s="175"/>
      <c r="K616" s="175"/>
      <c r="L616" s="172"/>
      <c r="M616" s="172"/>
    </row>
    <row r="617" spans="1:13" s="5" customFormat="1" ht="13.5">
      <c r="A617" s="172"/>
      <c r="B617" s="172"/>
      <c r="C617" s="554"/>
      <c r="D617" s="536"/>
      <c r="E617" s="172"/>
      <c r="F617" s="172"/>
      <c r="G617" s="555"/>
      <c r="H617" s="555"/>
      <c r="I617" s="172"/>
      <c r="J617" s="175"/>
      <c r="K617" s="175"/>
      <c r="L617" s="172"/>
      <c r="M617" s="172"/>
    </row>
    <row r="618" spans="1:13" s="5" customFormat="1" ht="13.5">
      <c r="A618" s="172"/>
      <c r="B618" s="172"/>
      <c r="C618" s="556"/>
      <c r="D618" s="172"/>
      <c r="E618" s="172"/>
      <c r="F618" s="172"/>
      <c r="G618" s="557">
        <f>$G$613/$C$613</f>
        <v>0.18018018018018017</v>
      </c>
      <c r="H618" s="557"/>
      <c r="I618" s="172"/>
      <c r="J618" s="175"/>
      <c r="K618" s="175"/>
      <c r="L618" s="172"/>
      <c r="M618" s="172"/>
    </row>
    <row r="619" spans="1:13" s="5" customFormat="1" ht="13.5">
      <c r="A619" s="172"/>
      <c r="B619" s="172"/>
      <c r="C619" s="172"/>
      <c r="D619" s="172"/>
      <c r="E619" s="172"/>
      <c r="F619" s="172"/>
      <c r="G619" s="557"/>
      <c r="H619" s="557"/>
      <c r="I619" s="172"/>
      <c r="J619" s="175"/>
      <c r="K619" s="175"/>
      <c r="L619" s="172"/>
      <c r="M619" s="172"/>
    </row>
    <row r="620" spans="1:13" s="5" customFormat="1" ht="13.5">
      <c r="A620" s="172"/>
      <c r="B620" s="172"/>
      <c r="C620" s="150"/>
      <c r="D620" s="172"/>
      <c r="E620" s="172"/>
      <c r="F620" s="172"/>
      <c r="G620" s="172"/>
      <c r="H620" s="172"/>
      <c r="I620" s="172"/>
      <c r="J620" s="175"/>
      <c r="K620" s="175"/>
      <c r="L620" s="172"/>
      <c r="M620" s="172"/>
    </row>
    <row r="621" spans="1:13" s="5" customFormat="1" ht="13.5">
      <c r="A621" s="172"/>
      <c r="B621" s="172"/>
      <c r="C621" s="172"/>
      <c r="D621" s="172"/>
      <c r="E621" s="172"/>
      <c r="F621" s="172"/>
      <c r="G621" s="172"/>
      <c r="H621" s="172"/>
      <c r="I621" s="172"/>
      <c r="J621" s="175"/>
      <c r="K621" s="175"/>
      <c r="L621" s="172"/>
      <c r="M621" s="172"/>
    </row>
    <row r="622" spans="1:13" s="5" customFormat="1" ht="13.5">
      <c r="A622" s="172"/>
      <c r="B622" s="172"/>
      <c r="C622" s="172"/>
      <c r="D622" s="172"/>
      <c r="E622" s="172"/>
      <c r="F622" s="172"/>
      <c r="G622" s="172"/>
      <c r="H622" s="172"/>
      <c r="I622" s="172"/>
      <c r="J622" s="175"/>
      <c r="K622" s="175"/>
      <c r="L622" s="172"/>
      <c r="M622" s="172"/>
    </row>
  </sheetData>
  <sheetProtection password="CC53" sheet="1"/>
  <mergeCells count="52">
    <mergeCell ref="D616:D617"/>
    <mergeCell ref="I450:K450"/>
    <mergeCell ref="G616:H617"/>
    <mergeCell ref="C617:C618"/>
    <mergeCell ref="G618:H619"/>
    <mergeCell ref="H479:J479"/>
    <mergeCell ref="H480:J480"/>
    <mergeCell ref="B525:C526"/>
    <mergeCell ref="D525:G526"/>
    <mergeCell ref="C613:E614"/>
    <mergeCell ref="G613:H614"/>
    <mergeCell ref="C196:D197"/>
    <mergeCell ref="E196:H197"/>
    <mergeCell ref="B201:C201"/>
    <mergeCell ref="B284:C285"/>
    <mergeCell ref="D284:G285"/>
    <mergeCell ref="H284:I285"/>
    <mergeCell ref="H528:J528"/>
    <mergeCell ref="D580:G581"/>
    <mergeCell ref="D582:E582"/>
    <mergeCell ref="B138:C139"/>
    <mergeCell ref="D138:G139"/>
    <mergeCell ref="G140:I140"/>
    <mergeCell ref="G141:I141"/>
    <mergeCell ref="D583:E583"/>
    <mergeCell ref="B528:C528"/>
    <mergeCell ref="B580:C581"/>
    <mergeCell ref="B583:C583"/>
    <mergeCell ref="B479:B480"/>
    <mergeCell ref="C479:F480"/>
    <mergeCell ref="B452:C452"/>
    <mergeCell ref="H286:J286"/>
    <mergeCell ref="B287:C287"/>
    <mergeCell ref="H287:J287"/>
    <mergeCell ref="B338:D339"/>
    <mergeCell ref="B340:C341"/>
    <mergeCell ref="H406:I406"/>
    <mergeCell ref="B449:C450"/>
    <mergeCell ref="D449:G450"/>
    <mergeCell ref="I449:K449"/>
    <mergeCell ref="B1:C2"/>
    <mergeCell ref="D1:G2"/>
    <mergeCell ref="I1:K1"/>
    <mergeCell ref="I2:K2"/>
    <mergeCell ref="B4:C4"/>
    <mergeCell ref="B28:C28"/>
    <mergeCell ref="C70:D71"/>
    <mergeCell ref="E70:I71"/>
    <mergeCell ref="B25:C26"/>
    <mergeCell ref="D25:G26"/>
    <mergeCell ref="I25:K25"/>
    <mergeCell ref="B27:C27"/>
  </mergeCells>
  <hyperlinks>
    <hyperlink ref="D389" r:id="rId1" display="naru_yoshida_88@leto.eonet.ne.jp"/>
  </hyperlinks>
  <printOptions/>
  <pageMargins left="0.75" right="0.75" top="1" bottom="1" header="0.512" footer="0.512"/>
  <pageSetup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atsushi</dc:creator>
  <cp:keywords/>
  <dc:description/>
  <cp:lastModifiedBy>kawanamikazuyuki</cp:lastModifiedBy>
  <cp:lastPrinted>2017-02-04T14:23:56Z</cp:lastPrinted>
  <dcterms:created xsi:type="dcterms:W3CDTF">2012-01-08T06:42:15Z</dcterms:created>
  <dcterms:modified xsi:type="dcterms:W3CDTF">2017-03-05T10:41:05Z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