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61" yWindow="150" windowWidth="12330" windowHeight="9825" activeTab="0"/>
  </bookViews>
  <sheets>
    <sheet name="要項" sheetId="1" r:id="rId1"/>
    <sheet name="申込書" sheetId="2" r:id="rId2"/>
    <sheet name="オーダー用紙" sheetId="3" r:id="rId3"/>
    <sheet name="歴代入賞チーム" sheetId="4" r:id="rId4"/>
    <sheet name="登録ナンバー" sheetId="5" r:id="rId5"/>
    <sheet name="Sheet1" sheetId="6" r:id="rId6"/>
  </sheets>
  <definedNames>
    <definedName name="OLE_LINK1" localSheetId="0">'要項'!$A$1</definedName>
    <definedName name="_xlnm.Print_Area" localSheetId="4">'登録ナンバー'!$A$535:$C$565</definedName>
  </definedNames>
  <calcPr fullCalcOnLoad="1"/>
</workbook>
</file>

<file path=xl/sharedStrings.xml><?xml version="1.0" encoding="utf-8"?>
<sst xmlns="http://schemas.openxmlformats.org/spreadsheetml/2006/main" count="3652" uniqueCount="1757">
  <si>
    <t>TDC</t>
  </si>
  <si>
    <t>T16</t>
  </si>
  <si>
    <t>山岡</t>
  </si>
  <si>
    <t>山岡千春</t>
  </si>
  <si>
    <t>TDC</t>
  </si>
  <si>
    <t>T17</t>
  </si>
  <si>
    <t>姫井</t>
  </si>
  <si>
    <t>亜利沙</t>
  </si>
  <si>
    <t>TDC</t>
  </si>
  <si>
    <t>姫井亜里抄</t>
  </si>
  <si>
    <t>T18</t>
  </si>
  <si>
    <t>片桐</t>
  </si>
  <si>
    <t>美里</t>
  </si>
  <si>
    <t>片桐美里</t>
  </si>
  <si>
    <t>TDC</t>
  </si>
  <si>
    <t>T19</t>
  </si>
  <si>
    <t>靖之</t>
  </si>
  <si>
    <t>TDC</t>
  </si>
  <si>
    <t>片桐靖之</t>
  </si>
  <si>
    <t>TDC</t>
  </si>
  <si>
    <t>T20</t>
  </si>
  <si>
    <t>石内</t>
  </si>
  <si>
    <t>伸幸</t>
  </si>
  <si>
    <t>TDC</t>
  </si>
  <si>
    <t>石内伸幸</t>
  </si>
  <si>
    <t>u02</t>
  </si>
  <si>
    <t>男</t>
  </si>
  <si>
    <t>男</t>
  </si>
  <si>
    <t>男</t>
  </si>
  <si>
    <t>男</t>
  </si>
  <si>
    <t>男</t>
  </si>
  <si>
    <t>男</t>
  </si>
  <si>
    <t xml:space="preserve"> 淳</t>
  </si>
  <si>
    <t>男</t>
  </si>
  <si>
    <t>田中</t>
  </si>
  <si>
    <t>邦明</t>
  </si>
  <si>
    <t>ｊｒ</t>
  </si>
  <si>
    <t>男</t>
  </si>
  <si>
    <t>男</t>
  </si>
  <si>
    <t>男</t>
  </si>
  <si>
    <t>男</t>
  </si>
  <si>
    <t>Mut</t>
  </si>
  <si>
    <t>Y03</t>
  </si>
  <si>
    <t>Mut</t>
  </si>
  <si>
    <t>Mut</t>
  </si>
  <si>
    <t>Mut</t>
  </si>
  <si>
    <t>Mut</t>
  </si>
  <si>
    <t>代表　鈴木正樹</t>
  </si>
  <si>
    <t>suzuki@at-school.jp</t>
  </si>
  <si>
    <t>ワンダー</t>
  </si>
  <si>
    <t>ＴＣワンダー</t>
  </si>
  <si>
    <t>w01</t>
  </si>
  <si>
    <t>森下</t>
  </si>
  <si>
    <t>皓太</t>
  </si>
  <si>
    <t>TCワンダー</t>
  </si>
  <si>
    <t>Ｊｒ</t>
  </si>
  <si>
    <t>TCワンダー</t>
  </si>
  <si>
    <t>w02</t>
  </si>
  <si>
    <t>悠太</t>
  </si>
  <si>
    <t>w03</t>
  </si>
  <si>
    <t>大道</t>
  </si>
  <si>
    <t>拓実</t>
  </si>
  <si>
    <t>西宮市</t>
  </si>
  <si>
    <t>w04</t>
  </si>
  <si>
    <t>正樹</t>
  </si>
  <si>
    <t>w05</t>
  </si>
  <si>
    <t>河室</t>
  </si>
  <si>
    <t>女</t>
  </si>
  <si>
    <t>w06</t>
  </si>
  <si>
    <t>梅景</t>
  </si>
  <si>
    <t>佐緒里</t>
  </si>
  <si>
    <t>TCワンダー</t>
  </si>
  <si>
    <t>w07</t>
  </si>
  <si>
    <t>麗奈</t>
  </si>
  <si>
    <t>TCワンダー</t>
  </si>
  <si>
    <t>Ｊｒ</t>
  </si>
  <si>
    <t>w08</t>
  </si>
  <si>
    <t>仁美</t>
  </si>
  <si>
    <t>w09</t>
  </si>
  <si>
    <t>堤</t>
  </si>
  <si>
    <t>里奈</t>
  </si>
  <si>
    <t>w10</t>
  </si>
  <si>
    <t>小島</t>
  </si>
  <si>
    <t>千明</t>
  </si>
  <si>
    <t xml:space="preserve"> 猛</t>
  </si>
  <si>
    <t>TDC</t>
  </si>
  <si>
    <t>まき</t>
  </si>
  <si>
    <t>TDC</t>
  </si>
  <si>
    <t>T11</t>
  </si>
  <si>
    <t>高橋</t>
  </si>
  <si>
    <t>T12</t>
  </si>
  <si>
    <t>川下</t>
  </si>
  <si>
    <t>T13</t>
  </si>
  <si>
    <t>上原</t>
  </si>
  <si>
    <t>義弘</t>
  </si>
  <si>
    <t>T14</t>
  </si>
  <si>
    <t>東山</t>
  </si>
  <si>
    <t xml:space="preserve"> 博</t>
  </si>
  <si>
    <t>T15</t>
  </si>
  <si>
    <t>中尾</t>
  </si>
  <si>
    <t xml:space="preserve"> 巧</t>
  </si>
  <si>
    <t>大阪府</t>
  </si>
  <si>
    <t>ptkq67180＠yahoo.co.jp</t>
  </si>
  <si>
    <t>うさぎとかめの集い</t>
  </si>
  <si>
    <t>u01</t>
  </si>
  <si>
    <t>u03</t>
  </si>
  <si>
    <t>u04</t>
  </si>
  <si>
    <t>u05</t>
  </si>
  <si>
    <t>u06</t>
  </si>
  <si>
    <t>u07</t>
  </si>
  <si>
    <t>金子</t>
  </si>
  <si>
    <t>雅也</t>
  </si>
  <si>
    <t>金子雅也</t>
  </si>
  <si>
    <t>u08</t>
  </si>
  <si>
    <t>u09</t>
  </si>
  <si>
    <t>u10</t>
  </si>
  <si>
    <t>u11</t>
  </si>
  <si>
    <t>u12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</si>
  <si>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</si>
  <si>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</si>
  <si>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</si>
  <si>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</si>
  <si>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</si>
  <si>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</si>
  <si>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</si>
  <si>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</si>
  <si>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</si>
  <si>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</si>
  <si>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</si>
  <si>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</si>
  <si>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</si>
  <si>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</si>
  <si>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</si>
  <si>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</si>
  <si>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</si>
  <si>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</si>
  <si>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中原</t>
  </si>
  <si>
    <t>康晶</t>
  </si>
  <si>
    <t>u25</t>
  </si>
  <si>
    <t>u26</t>
  </si>
  <si>
    <t>u27</t>
  </si>
  <si>
    <t>u28</t>
  </si>
  <si>
    <t xml:space="preserve"> 聖</t>
  </si>
  <si>
    <t>u29</t>
  </si>
  <si>
    <t>u30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</si>
  <si>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</si>
  <si>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</si>
  <si>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</si>
  <si>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</si>
  <si>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</si>
  <si>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</si>
  <si>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</si>
  <si>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</si>
  <si>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</si>
  <si>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竹下</t>
  </si>
  <si>
    <t>u39</t>
  </si>
  <si>
    <t>野上</t>
  </si>
  <si>
    <t>亮平</t>
  </si>
  <si>
    <t>u40</t>
  </si>
  <si>
    <t>神田</t>
  </si>
  <si>
    <t>圭右</t>
  </si>
  <si>
    <t>岐阜市</t>
  </si>
  <si>
    <t>u41</t>
  </si>
  <si>
    <t>山脇</t>
  </si>
  <si>
    <t>慶子</t>
  </si>
  <si>
    <t>u42</t>
  </si>
  <si>
    <t>u43</t>
  </si>
  <si>
    <t>u44</t>
  </si>
  <si>
    <t>u45</t>
  </si>
  <si>
    <t>仙波</t>
  </si>
  <si>
    <t>敬子</t>
  </si>
  <si>
    <t>近江八幡市</t>
  </si>
  <si>
    <t>u46</t>
  </si>
  <si>
    <t>新井</t>
  </si>
  <si>
    <t>雄己</t>
  </si>
  <si>
    <t>u47</t>
  </si>
  <si>
    <t>山田</t>
  </si>
  <si>
    <t>和宏</t>
  </si>
  <si>
    <t>山田和宏</t>
  </si>
  <si>
    <t>u48</t>
  </si>
  <si>
    <t>西和田</t>
  </si>
  <si>
    <t>昌恭</t>
  </si>
  <si>
    <t>西和田昌恭</t>
  </si>
  <si>
    <t>東近江市</t>
  </si>
  <si>
    <t>u49</t>
  </si>
  <si>
    <t>島</t>
  </si>
  <si>
    <t>新治</t>
  </si>
  <si>
    <t>島新治</t>
  </si>
  <si>
    <t>u50</t>
  </si>
  <si>
    <t>みほ</t>
  </si>
  <si>
    <t>うさかめ</t>
  </si>
  <si>
    <t>山田みほ</t>
  </si>
  <si>
    <t>代表　辻　真弓</t>
  </si>
  <si>
    <t>gentian-18@e-omi.ne.jp</t>
  </si>
  <si>
    <t>Mut</t>
  </si>
  <si>
    <t>Mut</t>
  </si>
  <si>
    <t>略称</t>
  </si>
  <si>
    <t>Mut(ムート）</t>
  </si>
  <si>
    <t>正式名称</t>
  </si>
  <si>
    <t>Y01</t>
  </si>
  <si>
    <t>真弓</t>
  </si>
  <si>
    <t>Y02</t>
  </si>
  <si>
    <t>淳子</t>
  </si>
  <si>
    <t>山口</t>
  </si>
  <si>
    <t>稔貴</t>
  </si>
  <si>
    <t>Mut</t>
  </si>
  <si>
    <t>Y04</t>
  </si>
  <si>
    <t>白井</t>
  </si>
  <si>
    <t>秀幸</t>
  </si>
  <si>
    <t>Y05</t>
  </si>
  <si>
    <t>悟志</t>
  </si>
  <si>
    <t>Mut</t>
  </si>
  <si>
    <t>Y06</t>
  </si>
  <si>
    <t>津曲</t>
  </si>
  <si>
    <t>崇志</t>
  </si>
  <si>
    <t>Y07</t>
  </si>
  <si>
    <t>浜中</t>
  </si>
  <si>
    <t>岳史</t>
  </si>
  <si>
    <t>Y08</t>
  </si>
  <si>
    <t>三浦</t>
  </si>
  <si>
    <t>朱莉</t>
  </si>
  <si>
    <t>Y09</t>
  </si>
  <si>
    <t>福本</t>
  </si>
  <si>
    <t>香菜実</t>
  </si>
  <si>
    <t>Y10</t>
  </si>
  <si>
    <t>大野</t>
  </si>
  <si>
    <t>みずき</t>
  </si>
  <si>
    <t>Y11</t>
  </si>
  <si>
    <t>嶋村</t>
  </si>
  <si>
    <t>Y12</t>
  </si>
  <si>
    <t>川合</t>
  </si>
  <si>
    <t>優</t>
  </si>
  <si>
    <t>Y13</t>
  </si>
  <si>
    <t>Y14</t>
  </si>
  <si>
    <t>寺村</t>
  </si>
  <si>
    <t>浩一</t>
  </si>
  <si>
    <t>Y15</t>
  </si>
  <si>
    <t>拓也</t>
  </si>
  <si>
    <t>Y16</t>
  </si>
  <si>
    <t>小田</t>
  </si>
  <si>
    <t>紀彦</t>
  </si>
  <si>
    <t>Y17</t>
  </si>
  <si>
    <t>中川</t>
  </si>
  <si>
    <t>久江</t>
  </si>
  <si>
    <t>東近江市民</t>
  </si>
  <si>
    <t>東近江市民率</t>
  </si>
  <si>
    <t>高島市</t>
  </si>
  <si>
    <t>東近江市</t>
  </si>
  <si>
    <t>　豊</t>
  </si>
  <si>
    <t>岡　</t>
  </si>
  <si>
    <t>草津市</t>
  </si>
  <si>
    <t>長谷川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</si>
  <si>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</si>
  <si>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</si>
  <si>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</si>
  <si>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</si>
  <si>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</si>
  <si>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</si>
  <si>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</si>
  <si>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</si>
  <si>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</si>
  <si>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</si>
  <si>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井ノ口</t>
  </si>
  <si>
    <t>幹也</t>
  </si>
  <si>
    <t>東近江市</t>
  </si>
  <si>
    <t>聡</t>
  </si>
  <si>
    <t>近江八幡市</t>
  </si>
  <si>
    <t>土田</t>
  </si>
  <si>
    <t>典人</t>
  </si>
  <si>
    <t>辰巳</t>
  </si>
  <si>
    <t>甲賀市</t>
  </si>
  <si>
    <t>恭子</t>
  </si>
  <si>
    <t>富田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</si>
  <si>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</si>
  <si>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</si>
  <si>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</si>
  <si>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</si>
  <si>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</si>
  <si>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</si>
  <si>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</si>
  <si>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</si>
  <si>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佐用</t>
  </si>
  <si>
    <t>康啓</t>
  </si>
  <si>
    <t>岩田</t>
  </si>
  <si>
    <t>光央</t>
  </si>
  <si>
    <t>月森</t>
  </si>
  <si>
    <t>M45</t>
  </si>
  <si>
    <t>M46</t>
  </si>
  <si>
    <t>庸子</t>
  </si>
  <si>
    <t>典子</t>
  </si>
  <si>
    <t>久</t>
  </si>
  <si>
    <t>愛荘町</t>
  </si>
  <si>
    <t>竜王町</t>
  </si>
  <si>
    <t>平野</t>
  </si>
  <si>
    <t>志津子</t>
  </si>
  <si>
    <t>澤井</t>
  </si>
  <si>
    <t>恵子</t>
  </si>
  <si>
    <t>吉村</t>
  </si>
  <si>
    <t>今井</t>
  </si>
  <si>
    <t>川崎</t>
  </si>
  <si>
    <t>悦子</t>
  </si>
  <si>
    <t>矢野</t>
  </si>
  <si>
    <t>彦根市</t>
  </si>
  <si>
    <t>村井</t>
  </si>
  <si>
    <t>木下</t>
  </si>
  <si>
    <t>多賀町</t>
  </si>
  <si>
    <t>鹿取</t>
  </si>
  <si>
    <t>東近江市民</t>
  </si>
  <si>
    <t>東近江市民率</t>
  </si>
  <si>
    <t>Jr</t>
  </si>
  <si>
    <t>男</t>
  </si>
  <si>
    <t>SUPER CUP 歴代入賞チーム</t>
  </si>
  <si>
    <t>優　勝</t>
  </si>
  <si>
    <t>準優勝</t>
  </si>
  <si>
    <t>3　位</t>
  </si>
  <si>
    <t>第1回　2009年</t>
  </si>
  <si>
    <t>ぼんズ</t>
  </si>
  <si>
    <t>ドラゴンワン</t>
  </si>
  <si>
    <t>ＫテニスカレッジＡ</t>
  </si>
  <si>
    <t>小菅真一</t>
  </si>
  <si>
    <t>藤田博美</t>
  </si>
  <si>
    <t>由利　亨</t>
  </si>
  <si>
    <t>矢花万里</t>
  </si>
  <si>
    <t>川並和之</t>
  </si>
  <si>
    <t>田中和枝</t>
  </si>
  <si>
    <t>鈴木英夫</t>
  </si>
  <si>
    <t>土肥祐子</t>
  </si>
  <si>
    <t>坪田真嘉</t>
  </si>
  <si>
    <t>石原はる美</t>
  </si>
  <si>
    <t>辻　義規</t>
  </si>
  <si>
    <t>佐竹昌子</t>
  </si>
  <si>
    <t>藤田　諭</t>
  </si>
  <si>
    <t>三代梨絵</t>
  </si>
  <si>
    <t>宮村知宏</t>
  </si>
  <si>
    <t>永松貴子</t>
  </si>
  <si>
    <t>古市卓志</t>
  </si>
  <si>
    <t>森　薫史</t>
  </si>
  <si>
    <t>村地直也</t>
  </si>
  <si>
    <t>宮村朋子</t>
  </si>
  <si>
    <t>第2回　2010年</t>
  </si>
  <si>
    <t>ＫテニスカレッジＡ</t>
  </si>
  <si>
    <t>ぼんズ</t>
  </si>
  <si>
    <t>ドラゴンワン</t>
  </si>
  <si>
    <t>今井順子</t>
  </si>
  <si>
    <t>池端誠治</t>
  </si>
  <si>
    <t>伊吹邦子</t>
  </si>
  <si>
    <t>山口直彦</t>
  </si>
  <si>
    <t>山崎正雄</t>
  </si>
  <si>
    <t>藤川和美</t>
  </si>
  <si>
    <t>宮嶋利行</t>
  </si>
  <si>
    <t>浅田亜祐子</t>
  </si>
  <si>
    <t>津田侑季</t>
  </si>
  <si>
    <t>第3回　2011年</t>
  </si>
  <si>
    <t>ドラゴンワンA</t>
  </si>
  <si>
    <t>ぼんズ</t>
  </si>
  <si>
    <t>三代康成</t>
  </si>
  <si>
    <t>清水善弘</t>
  </si>
  <si>
    <t>八木篤司</t>
  </si>
  <si>
    <t>山口真彦</t>
  </si>
  <si>
    <t>上原悠希</t>
  </si>
  <si>
    <t>水本淳史</t>
  </si>
  <si>
    <t>第４回　2012年</t>
  </si>
  <si>
    <t>松本麻由</t>
  </si>
  <si>
    <t>塩田浩三</t>
  </si>
  <si>
    <t>永里裕次</t>
  </si>
  <si>
    <t>浅野木奈子</t>
  </si>
  <si>
    <t>松本啓吾</t>
  </si>
  <si>
    <t>　</t>
  </si>
  <si>
    <t>第5回　2013年</t>
  </si>
  <si>
    <t>対戦チーム</t>
  </si>
  <si>
    <t>・</t>
  </si>
  <si>
    <t>・</t>
  </si>
  <si>
    <t>チーム名　　　　　　　　　　　　　</t>
  </si>
  <si>
    <t>合計　8000円X　チーム＝　円</t>
  </si>
  <si>
    <t>合計　　　円</t>
  </si>
  <si>
    <t>男子</t>
  </si>
  <si>
    <t>女子</t>
  </si>
  <si>
    <t>　　　8500円X　チーム＝　円</t>
  </si>
  <si>
    <t>男子４名、女子２名以上を1チームとして申し込む。</t>
  </si>
  <si>
    <t>■注意事項　　試合前の練習はサーブ4本としてください。</t>
  </si>
  <si>
    <t>数行</t>
  </si>
  <si>
    <t>男</t>
  </si>
  <si>
    <t>A02</t>
  </si>
  <si>
    <t>A03</t>
  </si>
  <si>
    <t>岡本</t>
  </si>
  <si>
    <t>A04</t>
  </si>
  <si>
    <t>小倉</t>
  </si>
  <si>
    <t>俊郎</t>
  </si>
  <si>
    <t>A05</t>
  </si>
  <si>
    <t>片岡</t>
  </si>
  <si>
    <t>A06</t>
  </si>
  <si>
    <t>A07</t>
  </si>
  <si>
    <t>北野</t>
  </si>
  <si>
    <t>智尋</t>
  </si>
  <si>
    <t>A08</t>
  </si>
  <si>
    <t>木森</t>
  </si>
  <si>
    <t>厚志</t>
  </si>
  <si>
    <t>A09</t>
  </si>
  <si>
    <t>正行</t>
  </si>
  <si>
    <t>A10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</si>
  <si>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</si>
  <si>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</si>
  <si>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</si>
  <si>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</si>
  <si>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</si>
  <si>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</si>
  <si>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</si>
  <si>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</si>
  <si>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</si>
  <si>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</si>
  <si>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</si>
  <si>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</si>
  <si>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女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</si>
  <si>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</si>
  <si>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</si>
  <si>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</si>
  <si>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</si>
  <si>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</si>
  <si>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</si>
  <si>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</si>
  <si>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</si>
  <si>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</si>
  <si>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</si>
  <si>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</si>
  <si>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</si>
  <si>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</si>
  <si>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</si>
  <si>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</si>
  <si>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</si>
  <si>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</si>
  <si>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</si>
  <si>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</si>
  <si>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</si>
  <si>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</si>
  <si>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</si>
  <si>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</si>
  <si>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</si>
  <si>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</si>
  <si>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</si>
  <si>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</si>
  <si>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</si>
  <si>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京セラTC</t>
  </si>
  <si>
    <t>C01</t>
  </si>
  <si>
    <t>春己</t>
  </si>
  <si>
    <t>京セラ</t>
  </si>
  <si>
    <t>C02</t>
  </si>
  <si>
    <t>竹村</t>
  </si>
  <si>
    <t>仁志</t>
  </si>
  <si>
    <t>C03</t>
  </si>
  <si>
    <t>奥田</t>
  </si>
  <si>
    <t>康博</t>
  </si>
  <si>
    <t>C04</t>
  </si>
  <si>
    <t>C05</t>
  </si>
  <si>
    <t>山本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</si>
  <si>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</si>
  <si>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</si>
  <si>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</si>
  <si>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</si>
  <si>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</si>
  <si>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</si>
  <si>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</si>
  <si>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</si>
  <si>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C09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</si>
  <si>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</si>
  <si>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</si>
  <si>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</si>
  <si>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</si>
  <si>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</si>
  <si>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</si>
  <si>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</si>
  <si>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</si>
  <si>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</si>
  <si>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</si>
  <si>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</si>
  <si>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</si>
  <si>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</si>
  <si>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</si>
  <si>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</si>
  <si>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</si>
  <si>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</si>
  <si>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</si>
  <si>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</si>
  <si>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</si>
  <si>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</si>
  <si>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</si>
  <si>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</si>
  <si>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</si>
  <si>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</si>
  <si>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</si>
  <si>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</si>
  <si>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</si>
  <si>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</si>
  <si>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</si>
  <si>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</si>
  <si>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</si>
  <si>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</si>
  <si>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</si>
  <si>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</si>
  <si>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</si>
  <si>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</si>
  <si>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</si>
  <si>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</si>
  <si>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</si>
  <si>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</si>
  <si>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</si>
  <si>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</si>
  <si>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</si>
  <si>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</si>
  <si>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</si>
  <si>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</si>
  <si>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</si>
  <si>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</si>
  <si>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</si>
  <si>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</si>
  <si>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</si>
  <si>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</si>
  <si>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</si>
  <si>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</si>
  <si>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</si>
  <si>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</si>
  <si>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</si>
  <si>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</si>
  <si>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</si>
  <si>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</si>
  <si>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</si>
  <si>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</si>
  <si>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</si>
  <si>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</si>
  <si>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</si>
  <si>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</si>
  <si>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</si>
  <si>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</si>
  <si>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</si>
  <si>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</si>
  <si>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</si>
  <si>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</si>
  <si>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</si>
  <si>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</si>
  <si>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</si>
  <si>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</si>
  <si>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</si>
  <si>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</si>
  <si>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</si>
  <si>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</si>
  <si>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</si>
  <si>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</si>
  <si>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</si>
  <si>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</si>
  <si>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</si>
  <si>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</si>
  <si>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</si>
  <si>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</si>
  <si>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</si>
  <si>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</si>
  <si>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</si>
  <si>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</si>
  <si>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</si>
  <si>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</si>
  <si>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</si>
  <si>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</si>
  <si>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</si>
  <si>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</si>
  <si>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</si>
  <si>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</si>
  <si>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</si>
  <si>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</si>
  <si>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</si>
  <si>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</si>
  <si>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</si>
  <si>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</si>
  <si>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</si>
  <si>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</si>
  <si>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</si>
  <si>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</si>
  <si>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</si>
  <si>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</si>
  <si>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</si>
  <si>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</si>
  <si>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</si>
  <si>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</si>
  <si>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</si>
  <si>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</si>
  <si>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</si>
  <si>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</si>
  <si>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</si>
  <si>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</si>
  <si>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</si>
  <si>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</si>
  <si>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</si>
  <si>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</si>
  <si>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</si>
  <si>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</si>
  <si>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</si>
  <si>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</si>
  <si>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</si>
  <si>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K02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</si>
  <si>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</si>
  <si>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</si>
  <si>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</si>
  <si>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</si>
  <si>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</si>
  <si>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</si>
  <si>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</si>
  <si>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</si>
  <si>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</si>
  <si>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</si>
  <si>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</si>
  <si>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</si>
  <si>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</si>
  <si>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</si>
  <si>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木村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</si>
  <si>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</si>
  <si>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</si>
  <si>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</si>
  <si>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</si>
  <si>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</si>
  <si>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</si>
  <si>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</si>
  <si>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</si>
  <si>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</si>
  <si>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</si>
  <si>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</si>
  <si>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</si>
  <si>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</si>
  <si>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</si>
  <si>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</si>
  <si>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</si>
  <si>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</si>
  <si>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</si>
  <si>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</si>
  <si>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山口</t>
  </si>
  <si>
    <t>直彦</t>
  </si>
  <si>
    <t>K23</t>
  </si>
  <si>
    <t>真彦</t>
  </si>
  <si>
    <t>K24</t>
  </si>
  <si>
    <t>K25</t>
  </si>
  <si>
    <t>K26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</si>
  <si>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</si>
  <si>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</si>
  <si>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</si>
  <si>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</si>
  <si>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</si>
  <si>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</si>
  <si>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</si>
  <si>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</si>
  <si>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</si>
  <si>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</si>
  <si>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</si>
  <si>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</si>
  <si>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裕美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</si>
  <si>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</si>
  <si>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</si>
  <si>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</si>
  <si>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</si>
  <si>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</si>
  <si>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</si>
  <si>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</si>
  <si>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</si>
  <si>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</si>
  <si>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</si>
  <si>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</si>
  <si>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</si>
  <si>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</si>
  <si>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</si>
  <si>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</si>
  <si>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</si>
  <si>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</si>
  <si>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</si>
  <si>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</si>
  <si>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</si>
  <si>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</si>
  <si>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</si>
  <si>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</si>
  <si>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</si>
  <si>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</si>
  <si>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</si>
  <si>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</si>
  <si>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</si>
  <si>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</si>
  <si>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</si>
  <si>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</si>
  <si>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浅田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</si>
  <si>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</si>
  <si>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</si>
  <si>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</si>
  <si>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</si>
  <si>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</si>
  <si>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</si>
  <si>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</si>
  <si>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</si>
  <si>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</si>
  <si>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</si>
  <si>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</si>
  <si>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</si>
  <si>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</si>
  <si>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</si>
  <si>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</si>
  <si>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</si>
  <si>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</si>
  <si>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</si>
  <si>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</si>
  <si>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</si>
  <si>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</si>
  <si>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</si>
  <si>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</si>
  <si>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</si>
  <si>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</si>
  <si>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</si>
  <si>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</si>
  <si>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</si>
  <si>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</si>
  <si>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西澤</t>
  </si>
  <si>
    <t>友紀</t>
  </si>
  <si>
    <t>M36</t>
  </si>
  <si>
    <t>美弥子</t>
  </si>
  <si>
    <t>M37</t>
  </si>
  <si>
    <t>速水</t>
  </si>
  <si>
    <t>直美</t>
  </si>
  <si>
    <t>M38</t>
  </si>
  <si>
    <t>多田</t>
  </si>
  <si>
    <t>麻実</t>
  </si>
  <si>
    <t>M39</t>
  </si>
  <si>
    <t>純子</t>
  </si>
  <si>
    <t>M40</t>
  </si>
  <si>
    <t>M41</t>
  </si>
  <si>
    <t>堀田</t>
  </si>
  <si>
    <t>明子</t>
  </si>
  <si>
    <t>M42</t>
  </si>
  <si>
    <t>M43</t>
  </si>
  <si>
    <t>M44</t>
  </si>
  <si>
    <t>井内</t>
  </si>
  <si>
    <t>一博</t>
  </si>
  <si>
    <t>竹下</t>
  </si>
  <si>
    <t>英伸</t>
  </si>
  <si>
    <t>うさかめ</t>
  </si>
  <si>
    <t>淳子</t>
  </si>
  <si>
    <t>登録メンバー</t>
  </si>
  <si>
    <t>池端</t>
  </si>
  <si>
    <t>誠治</t>
  </si>
  <si>
    <t>和彦</t>
  </si>
  <si>
    <t>押谷</t>
  </si>
  <si>
    <t>繁樹</t>
  </si>
  <si>
    <t>太郎</t>
  </si>
  <si>
    <t>谷口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</si>
  <si>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</si>
  <si>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</si>
  <si>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</si>
  <si>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</si>
  <si>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</si>
  <si>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</si>
  <si>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</si>
  <si>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</si>
  <si>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</si>
  <si>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</si>
  <si>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</si>
  <si>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</si>
  <si>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山本</t>
  </si>
  <si>
    <t>伊吹</t>
  </si>
  <si>
    <t>邦子</t>
  </si>
  <si>
    <t>木村</t>
  </si>
  <si>
    <t>美香</t>
  </si>
  <si>
    <t>近藤</t>
  </si>
  <si>
    <t>直美</t>
  </si>
  <si>
    <t>佐竹</t>
  </si>
  <si>
    <t>昌子</t>
  </si>
  <si>
    <t>中村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</si>
  <si>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</si>
  <si>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</si>
  <si>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</si>
  <si>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</si>
  <si>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</si>
  <si>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</si>
  <si>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</si>
  <si>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</si>
  <si>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</si>
  <si>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西田</t>
  </si>
  <si>
    <t>森本</t>
  </si>
  <si>
    <t>進太郎</t>
  </si>
  <si>
    <t>岩崎</t>
  </si>
  <si>
    <t>佳子</t>
  </si>
  <si>
    <t>筒井</t>
  </si>
  <si>
    <t>布藤</t>
  </si>
  <si>
    <t>江実子</t>
  </si>
  <si>
    <t>松井</t>
  </si>
  <si>
    <t>美和子</t>
  </si>
  <si>
    <t>和代</t>
  </si>
  <si>
    <t>本池</t>
  </si>
  <si>
    <t>清子</t>
  </si>
  <si>
    <t>由美子</t>
  </si>
  <si>
    <t>美弥子</t>
  </si>
  <si>
    <t>吉岡</t>
  </si>
  <si>
    <t>京子</t>
  </si>
  <si>
    <t>福島</t>
  </si>
  <si>
    <t>麻公</t>
  </si>
  <si>
    <t>浜田</t>
  </si>
  <si>
    <t>豊</t>
  </si>
  <si>
    <t>仁史</t>
  </si>
  <si>
    <t>佐藤</t>
  </si>
  <si>
    <t>直也</t>
  </si>
  <si>
    <t>湖東プラチナ</t>
  </si>
  <si>
    <t>中野</t>
  </si>
  <si>
    <t>哲也</t>
  </si>
  <si>
    <t>藤本</t>
  </si>
  <si>
    <t>昌彦</t>
  </si>
  <si>
    <t>安田</t>
  </si>
  <si>
    <t>アイ子</t>
  </si>
  <si>
    <t>大橋</t>
  </si>
  <si>
    <t>富子</t>
  </si>
  <si>
    <t>川勝</t>
  </si>
  <si>
    <t>豊子</t>
  </si>
  <si>
    <t>堀部</t>
  </si>
  <si>
    <t>品子</t>
  </si>
  <si>
    <t>喜久子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</si>
  <si>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</si>
  <si>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</si>
  <si>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</si>
  <si>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</si>
  <si>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</si>
  <si>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</si>
  <si>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</si>
  <si>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</si>
  <si>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</si>
  <si>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 xml:space="preserve">片岡  </t>
  </si>
  <si>
    <t>大</t>
  </si>
  <si>
    <t>亀井</t>
  </si>
  <si>
    <t>雅嗣</t>
  </si>
  <si>
    <t>竹田</t>
  </si>
  <si>
    <t>圭佑</t>
  </si>
  <si>
    <t>山田</t>
  </si>
  <si>
    <t>智史</t>
  </si>
  <si>
    <t>昌紀</t>
  </si>
  <si>
    <t>浩之</t>
  </si>
  <si>
    <t>古株</t>
  </si>
  <si>
    <t>田中</t>
  </si>
  <si>
    <t>有紀</t>
  </si>
  <si>
    <t>直子</t>
  </si>
  <si>
    <t>氏　　名</t>
  </si>
  <si>
    <t>参加費</t>
  </si>
  <si>
    <t xml:space="preserve">代表者氏名 </t>
  </si>
  <si>
    <t>代表者連絡先　</t>
  </si>
  <si>
    <t>チーム名は協会登録のチーム名を</t>
  </si>
  <si>
    <t>登録ナンバー</t>
  </si>
  <si>
    <t>エクセルで　登録ナンバーを入れて　申込書を作成してください（協会登録していない選手は出れません）</t>
  </si>
  <si>
    <t>この登録したメンバー以外が試合に出る場合は　前もって変更をクラブ代表者から届けること。1人につき１０００円</t>
  </si>
  <si>
    <t>スーパーカップオーダー用紙</t>
  </si>
  <si>
    <t>自チーム名</t>
  </si>
  <si>
    <t>坂口</t>
  </si>
  <si>
    <t>中田</t>
  </si>
  <si>
    <t>植垣</t>
  </si>
  <si>
    <t>貴美子</t>
  </si>
  <si>
    <t>彦根市</t>
  </si>
  <si>
    <t>佐野</t>
  </si>
  <si>
    <t>守山市</t>
  </si>
  <si>
    <t>長浜市</t>
  </si>
  <si>
    <t>東近江市</t>
  </si>
  <si>
    <t>米原市</t>
  </si>
  <si>
    <t>近江八幡市</t>
  </si>
  <si>
    <t>愛知郡</t>
  </si>
  <si>
    <t>大津市</t>
  </si>
  <si>
    <t>川端</t>
  </si>
  <si>
    <t>文子</t>
  </si>
  <si>
    <t>田端</t>
  </si>
  <si>
    <t>近江八幡市</t>
  </si>
  <si>
    <t>湖南市</t>
  </si>
  <si>
    <t>草津市</t>
  </si>
  <si>
    <t>守山市</t>
  </si>
  <si>
    <t>栗東市</t>
  </si>
  <si>
    <t>日野市</t>
  </si>
  <si>
    <t>野洲市</t>
  </si>
  <si>
    <t>京都市</t>
  </si>
  <si>
    <t>西　</t>
  </si>
  <si>
    <t>裕紀</t>
  </si>
  <si>
    <t>石田</t>
  </si>
  <si>
    <t>恵二</t>
  </si>
  <si>
    <t>浅田</t>
  </si>
  <si>
    <t>亜祐子</t>
  </si>
  <si>
    <t>大島</t>
  </si>
  <si>
    <t>巧也</t>
  </si>
  <si>
    <t>野洲市</t>
  </si>
  <si>
    <t>土肥</t>
  </si>
  <si>
    <t>将博</t>
  </si>
  <si>
    <t>栗東市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</si>
  <si>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</si>
  <si>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</si>
  <si>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</si>
  <si>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</si>
  <si>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</si>
  <si>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</si>
  <si>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</si>
  <si>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</si>
  <si>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</si>
  <si>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</si>
  <si>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宇治市</t>
  </si>
  <si>
    <t>順子</t>
  </si>
  <si>
    <t>節恵</t>
  </si>
  <si>
    <t>俊子</t>
  </si>
  <si>
    <t>梨絵</t>
  </si>
  <si>
    <t>祐子</t>
  </si>
  <si>
    <t>犬上郡</t>
  </si>
  <si>
    <t>由紀子</t>
  </si>
  <si>
    <t>奥内</t>
  </si>
  <si>
    <t>菜々</t>
  </si>
  <si>
    <t>植田</t>
  </si>
  <si>
    <t>早耶</t>
  </si>
  <si>
    <t>チームは、同一のクラブ員で編成する。</t>
  </si>
  <si>
    <t>■試合方法　　予選リーグ戦⇒決勝トーナメント形式（参加チーム数により変更の可能性あり）</t>
  </si>
  <si>
    <t>■参加料　　  東近江市テニス協会協会員　8000円/１チームあたり（当日8500円）</t>
  </si>
  <si>
    <t>■大会時注意事項</t>
  </si>
  <si>
    <t>　　　　　　　　※シングルの際はシングルスポールを忘れずに立ててください。</t>
  </si>
  <si>
    <t>　　　　　　　　本部に見える様にしておいてください。※オーダー用の左端の番号を試合の順番とする。</t>
  </si>
  <si>
    <t>■種　　目　　団体戦（ダブルス3、シングルス2）</t>
  </si>
  <si>
    <r>
      <t>■会　　場　　</t>
    </r>
    <r>
      <rPr>
        <b/>
        <sz val="12"/>
        <color indexed="10"/>
        <rFont val="HGPｺﾞｼｯｸM"/>
        <family val="3"/>
      </rPr>
      <t>ひばり公園６面　村田コート2面　すこやかの杜2面（すべて砂入り人工芝）</t>
    </r>
  </si>
  <si>
    <t>　　　　　　　　ダブルス：男子ダブルス1、女子ダブルス1、ミックスダブルス1</t>
  </si>
  <si>
    <r>
      <t>　　　　　　　・</t>
    </r>
    <r>
      <rPr>
        <b/>
        <sz val="7"/>
        <rFont val="HGPｺﾞｼｯｸM"/>
        <family val="3"/>
      </rPr>
      <t xml:space="preserve"> </t>
    </r>
    <r>
      <rPr>
        <b/>
        <sz val="12"/>
        <rFont val="HGPｺﾞｼｯｸM"/>
        <family val="3"/>
      </rPr>
      <t>スコア表については左をドロー上のチームとし真ん中は試合順（何試合めか）を表示し、</t>
    </r>
  </si>
  <si>
    <r>
      <t>　　　　　　　・</t>
    </r>
    <r>
      <rPr>
        <b/>
        <sz val="7"/>
        <rFont val="HGPｺﾞｼｯｸM"/>
        <family val="3"/>
      </rPr>
      <t xml:space="preserve"> </t>
    </r>
    <r>
      <rPr>
        <b/>
        <sz val="12"/>
        <rFont val="HGPｺﾞｼｯｸM"/>
        <family val="3"/>
      </rPr>
      <t>ボールについては１対戦に新球４球（３面進行の場合は１面セットボール使用）</t>
    </r>
  </si>
  <si>
    <t>　　　　　　　　シングルス：男子シングルス1、女子シングルス1</t>
  </si>
  <si>
    <t>　　　　　　　　※男子は各対戦で１種目しか出場できません。女子は各対戦で２種目まで出場できます。</t>
  </si>
  <si>
    <t>　　　　　　　　　1セットマッチ　5－5タイブレーク（ノーアドバンテージ）</t>
  </si>
  <si>
    <r>
      <t>　　　　　　　　　</t>
    </r>
    <r>
      <rPr>
        <b/>
        <sz val="12"/>
        <color indexed="10"/>
        <rFont val="HGPｺﾞｼｯｸM"/>
        <family val="3"/>
      </rPr>
      <t>試合順：女子D⇒男子D⇒女子S⇒男子S⇒ミックス</t>
    </r>
  </si>
  <si>
    <t>　　　　　　　　　　試合進行をスムーズに行うため、各自協力お願いします。</t>
  </si>
  <si>
    <t>　　　　　　　　　出れなくなった場合、クラブ代表者が当日の朝までに登録クラブ員の中から交代選手を</t>
  </si>
  <si>
    <t>　　　　　　　　　申し出た場合に限り、変更可。但し、変更した人数X１０００円を当日受付で追加を支払う。</t>
  </si>
  <si>
    <t>　　　　　　　・オーダー用紙は各自コピーして当日持参をお願いいたします。</t>
  </si>
  <si>
    <r>
      <rPr>
        <b/>
        <sz val="12"/>
        <rFont val="HGPｺﾞｼｯｸM"/>
        <family val="3"/>
      </rPr>
      <t>■参加資格</t>
    </r>
    <r>
      <rPr>
        <b/>
        <sz val="12"/>
        <color indexed="10"/>
        <rFont val="HGPｺﾞｼｯｸM"/>
        <family val="3"/>
      </rPr>
      <t>　東近江市テニス協会に登録しているクラブに限る。</t>
    </r>
  </si>
  <si>
    <t>■銀行口座　　　　ゆうちょ銀行　　14640-03483751 カタオカ　カズトシ　　</t>
  </si>
  <si>
    <t>　　　　　　　・フェイスマスク・ミラーサングラスは禁止（但し、光線過敏症等で医師の診断書がある方は可）</t>
  </si>
  <si>
    <t>■連絡先　　　　　０９０－３０３８－３１３９</t>
  </si>
  <si>
    <t>■申し込み先   　 片岡一寿（うさかめ代表）</t>
  </si>
  <si>
    <t>※ドロー会議、持参不可の場合は下記メールアドレスに申込書、銀行口座に参加料の振込みを</t>
  </si>
  <si>
    <t>安土ＴＣ</t>
  </si>
  <si>
    <t>近江八幡市</t>
  </si>
  <si>
    <t>寺田</t>
  </si>
  <si>
    <t>神山</t>
  </si>
  <si>
    <t>片山</t>
  </si>
  <si>
    <t>河村</t>
  </si>
  <si>
    <t>松村</t>
  </si>
  <si>
    <t>住田</t>
  </si>
  <si>
    <t>北川</t>
  </si>
  <si>
    <t>米原市</t>
  </si>
  <si>
    <t>平塚</t>
  </si>
  <si>
    <t>女</t>
  </si>
  <si>
    <t>佑人</t>
  </si>
  <si>
    <t>F02</t>
  </si>
  <si>
    <t>F03</t>
  </si>
  <si>
    <t>F04</t>
  </si>
  <si>
    <t>F05</t>
  </si>
  <si>
    <t>栄治</t>
  </si>
  <si>
    <t>F06</t>
  </si>
  <si>
    <t>油利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</si>
  <si>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</si>
  <si>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</si>
  <si>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</si>
  <si>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</si>
  <si>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</si>
  <si>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</si>
  <si>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</si>
  <si>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</si>
  <si>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</si>
  <si>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</si>
  <si>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</si>
  <si>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</si>
  <si>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</si>
  <si>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将義</t>
  </si>
  <si>
    <t>明香</t>
  </si>
  <si>
    <t>松村明香</t>
  </si>
  <si>
    <t>弘祐</t>
  </si>
  <si>
    <t>岡田</t>
  </si>
  <si>
    <t>真樹</t>
  </si>
  <si>
    <t>蒲生郡</t>
  </si>
  <si>
    <t>富憲</t>
  </si>
  <si>
    <t>西原</t>
  </si>
  <si>
    <t>達也</t>
  </si>
  <si>
    <t>京都府</t>
  </si>
  <si>
    <t>藤井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</si>
  <si>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</si>
  <si>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</si>
  <si>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</si>
  <si>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</si>
  <si>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</si>
  <si>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</si>
  <si>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</si>
  <si>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</si>
  <si>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雅幸</t>
  </si>
  <si>
    <t>和教</t>
  </si>
  <si>
    <t>二ツ井</t>
  </si>
  <si>
    <t>裕也</t>
  </si>
  <si>
    <t>森永</t>
  </si>
  <si>
    <t>洋介</t>
  </si>
  <si>
    <t>彰</t>
  </si>
  <si>
    <t>小川</t>
  </si>
  <si>
    <t>文雄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</si>
  <si>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</si>
  <si>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</si>
  <si>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</si>
  <si>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</si>
  <si>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</si>
  <si>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</si>
  <si>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</si>
  <si>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</si>
  <si>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</si>
  <si>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</si>
  <si>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</si>
  <si>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</si>
  <si>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</si>
  <si>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</si>
  <si>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</si>
  <si>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</si>
  <si>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</si>
  <si>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</si>
  <si>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</si>
  <si>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</si>
  <si>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</si>
  <si>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</si>
  <si>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</si>
  <si>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</si>
  <si>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前田</t>
  </si>
  <si>
    <t>征人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</si>
  <si>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</si>
  <si>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</si>
  <si>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</si>
  <si>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</si>
  <si>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</si>
  <si>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</si>
  <si>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</si>
  <si>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</si>
  <si>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</si>
  <si>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</si>
  <si>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濱田</t>
  </si>
  <si>
    <t>代表　片岡一寿</t>
  </si>
  <si>
    <t>うさぎとかめの集い</t>
  </si>
  <si>
    <t>皓太</t>
  </si>
  <si>
    <t>高瀬</t>
  </si>
  <si>
    <t>眞志</t>
  </si>
  <si>
    <t>あつみ</t>
  </si>
  <si>
    <t>OK</t>
  </si>
  <si>
    <t>久田</t>
  </si>
  <si>
    <t>グリフィンズK</t>
  </si>
  <si>
    <t>北村　健</t>
  </si>
  <si>
    <t>岡　仁史</t>
  </si>
  <si>
    <t>遠地建介</t>
  </si>
  <si>
    <t>石橋和基</t>
  </si>
  <si>
    <t>福島麻公</t>
  </si>
  <si>
    <t>山本あづさ</t>
  </si>
  <si>
    <t>深尾純子</t>
  </si>
  <si>
    <t>ぼんズF</t>
  </si>
  <si>
    <t>佐野　望</t>
  </si>
  <si>
    <t>古市卓志</t>
  </si>
  <si>
    <t>池端誠治</t>
  </si>
  <si>
    <t>金谷太郎</t>
  </si>
  <si>
    <t>藤田博美</t>
  </si>
  <si>
    <t>伊吹邦子</t>
  </si>
  <si>
    <t>橋本真里</t>
  </si>
  <si>
    <t>田端加津子</t>
  </si>
  <si>
    <t>・</t>
  </si>
  <si>
    <t>フレンズA</t>
  </si>
  <si>
    <t>清水善弘</t>
  </si>
  <si>
    <t>三代梨絵</t>
  </si>
  <si>
    <t>三代康成</t>
  </si>
  <si>
    <t>土肥祐子</t>
  </si>
  <si>
    <t>長谷出　浩</t>
  </si>
  <si>
    <t>奥内菜々</t>
  </si>
  <si>
    <t>水本淳史</t>
  </si>
  <si>
    <t>第6回　2014年</t>
  </si>
  <si>
    <t>me-me-yagirock@siren.ocn.ne.jp</t>
  </si>
  <si>
    <t>略称</t>
  </si>
  <si>
    <t>正式名称</t>
  </si>
  <si>
    <t>金谷</t>
  </si>
  <si>
    <t>昌一</t>
  </si>
  <si>
    <t>好真</t>
  </si>
  <si>
    <t>卓志</t>
  </si>
  <si>
    <t>知孝</t>
  </si>
  <si>
    <t>山崎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</si>
  <si>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</si>
  <si>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</si>
  <si>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</si>
  <si>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</si>
  <si>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</si>
  <si>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</si>
  <si>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</si>
  <si>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</si>
  <si>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</si>
  <si>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</si>
  <si>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</si>
  <si>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</si>
  <si>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</si>
  <si>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</si>
  <si>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</si>
  <si>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</si>
  <si>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孝行</t>
  </si>
  <si>
    <t>赤木</t>
  </si>
  <si>
    <t>C51</t>
  </si>
  <si>
    <t>松島</t>
  </si>
  <si>
    <t>C53</t>
  </si>
  <si>
    <t>大鳥</t>
  </si>
  <si>
    <t>有希子</t>
  </si>
  <si>
    <t>C54</t>
  </si>
  <si>
    <t>霧島市</t>
  </si>
  <si>
    <t xml:space="preserve"> 享</t>
  </si>
  <si>
    <t>鍵弥</t>
  </si>
  <si>
    <t>初美</t>
  </si>
  <si>
    <t>鍵弥初美</t>
  </si>
  <si>
    <t>愛荘町</t>
  </si>
  <si>
    <t>代表 北村 健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</si>
  <si>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</si>
  <si>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</si>
  <si>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</si>
  <si>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</si>
  <si>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</si>
  <si>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</si>
  <si>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</si>
  <si>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</si>
  <si>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</si>
  <si>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</si>
  <si>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</si>
  <si>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</si>
  <si>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</si>
  <si>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</si>
  <si>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</si>
  <si>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</si>
  <si>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</si>
  <si>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</si>
  <si>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</si>
  <si>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</si>
  <si>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遠池</t>
  </si>
  <si>
    <t>建介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</si>
  <si>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</si>
  <si>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</si>
  <si>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</si>
  <si>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</si>
  <si>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</si>
  <si>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</si>
  <si>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</si>
  <si>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</si>
  <si>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</si>
  <si>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</si>
  <si>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</si>
  <si>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</si>
  <si>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</si>
  <si>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</si>
  <si>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</si>
  <si>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</si>
  <si>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</si>
  <si>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</si>
  <si>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</si>
  <si>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</si>
  <si>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</si>
  <si>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</si>
  <si>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</si>
  <si>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</si>
  <si>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</si>
  <si>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</si>
  <si>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</si>
  <si>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</si>
  <si>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</si>
  <si>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</si>
  <si>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</si>
  <si>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</si>
  <si>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g54</t>
  </si>
  <si>
    <t>佐々木</t>
  </si>
  <si>
    <t>g55</t>
  </si>
  <si>
    <t>金武</t>
  </si>
  <si>
    <t>岐阜県</t>
  </si>
  <si>
    <t>g56</t>
  </si>
  <si>
    <t>佐合</t>
  </si>
  <si>
    <t>彩子</t>
  </si>
  <si>
    <t>　淳</t>
  </si>
  <si>
    <t>K31</t>
  </si>
  <si>
    <t>K32</t>
  </si>
  <si>
    <t>宮村</t>
  </si>
  <si>
    <t>知宏</t>
  </si>
  <si>
    <t>名田</t>
  </si>
  <si>
    <t>育子</t>
  </si>
  <si>
    <t>徳永</t>
  </si>
  <si>
    <t>悟朗</t>
  </si>
  <si>
    <t>M47</t>
  </si>
  <si>
    <t>遠崎</t>
  </si>
  <si>
    <t>大樹</t>
  </si>
  <si>
    <t>M48</t>
  </si>
  <si>
    <t>朋子</t>
  </si>
  <si>
    <t>M49</t>
  </si>
  <si>
    <t>M50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</si>
  <si>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</si>
  <si>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</si>
  <si>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</si>
  <si>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</si>
  <si>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</si>
  <si>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</si>
  <si>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</si>
  <si>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</si>
  <si>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</si>
  <si>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</si>
  <si>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</si>
  <si>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</si>
  <si>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</si>
  <si>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</si>
  <si>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</si>
  <si>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</si>
  <si>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</si>
  <si>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</si>
  <si>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</si>
  <si>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</si>
  <si>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</si>
  <si>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</si>
  <si>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S19</t>
  </si>
  <si>
    <t>更家</t>
  </si>
  <si>
    <t>S20</t>
  </si>
  <si>
    <t>由紀</t>
  </si>
  <si>
    <t>本田</t>
  </si>
  <si>
    <t>健一</t>
  </si>
  <si>
    <t>一色</t>
  </si>
  <si>
    <t>西崎</t>
  </si>
  <si>
    <t>友香</t>
  </si>
  <si>
    <t>勉</t>
  </si>
  <si>
    <t>甲賀市</t>
  </si>
  <si>
    <t>永瀬</t>
  </si>
  <si>
    <t>卓夫</t>
  </si>
  <si>
    <t>漆原</t>
  </si>
  <si>
    <t>大介</t>
  </si>
  <si>
    <t>漆原大介</t>
  </si>
  <si>
    <t>小嶋</t>
  </si>
  <si>
    <t>凜太郎</t>
  </si>
  <si>
    <t>小嶋凜太郎</t>
  </si>
  <si>
    <t>1.女子ダブルス</t>
  </si>
  <si>
    <t>2.男子ダブルス</t>
  </si>
  <si>
    <t>3.女子シングルス</t>
  </si>
  <si>
    <t>4.男子シングルス</t>
  </si>
  <si>
    <t>5.ミックスダブルス</t>
  </si>
  <si>
    <t>あらかじめに記入して、オーダー交換に手間取らないように！</t>
  </si>
  <si>
    <t>試合順は　相手との話し合いにより変更可能</t>
  </si>
  <si>
    <t>グリフィンズ</t>
  </si>
  <si>
    <t>藤原泰子</t>
  </si>
  <si>
    <t>第7回　2015年</t>
  </si>
  <si>
    <t>木村美香</t>
  </si>
  <si>
    <t>日高真規子</t>
  </si>
  <si>
    <t>土田哲也</t>
  </si>
  <si>
    <t>西川昌一</t>
  </si>
  <si>
    <t>岡田真樹</t>
  </si>
  <si>
    <t>飛鷹強志</t>
  </si>
  <si>
    <t>土肥将博</t>
  </si>
  <si>
    <t>女</t>
  </si>
  <si>
    <t>フレンズ</t>
  </si>
  <si>
    <t>男</t>
  </si>
  <si>
    <t>at2002take@yahoo.co.jp</t>
  </si>
  <si>
    <t>東近江グリフィンズ</t>
  </si>
  <si>
    <t>g57</t>
  </si>
  <si>
    <t>g58</t>
  </si>
  <si>
    <t>洋史</t>
  </si>
  <si>
    <t>g59</t>
  </si>
  <si>
    <t>恵亮</t>
  </si>
  <si>
    <t>g60</t>
  </si>
  <si>
    <t>g61</t>
  </si>
  <si>
    <t>吉野</t>
  </si>
  <si>
    <t>淳也</t>
  </si>
  <si>
    <t>g62</t>
  </si>
  <si>
    <t>g63</t>
  </si>
  <si>
    <t>山下</t>
  </si>
  <si>
    <t>g64</t>
  </si>
  <si>
    <t>g65</t>
  </si>
  <si>
    <t>g66</t>
  </si>
  <si>
    <t>東近江市</t>
  </si>
  <si>
    <t>犬上郡</t>
  </si>
  <si>
    <t>M01</t>
  </si>
  <si>
    <t>栗東市</t>
  </si>
  <si>
    <t xml:space="preserve"> </t>
  </si>
  <si>
    <t>P01</t>
  </si>
  <si>
    <t>プラチナ</t>
  </si>
  <si>
    <t>湖東プラチナ</t>
  </si>
  <si>
    <t>oonamazu01@yahoo.co.jp</t>
  </si>
  <si>
    <t>S01</t>
  </si>
  <si>
    <t>宇尾</t>
  </si>
  <si>
    <t>サプラ　</t>
  </si>
  <si>
    <t>サプライズ</t>
  </si>
  <si>
    <t>S02</t>
  </si>
  <si>
    <t>梅田</t>
  </si>
  <si>
    <t xml:space="preserve"> 毅</t>
  </si>
  <si>
    <t>野村　良平</t>
  </si>
  <si>
    <t>TDC</t>
  </si>
  <si>
    <t>野村</t>
  </si>
  <si>
    <t>良平</t>
  </si>
  <si>
    <t>T02</t>
  </si>
  <si>
    <t>鹿野</t>
  </si>
  <si>
    <t>雄大</t>
  </si>
  <si>
    <t>T03</t>
  </si>
  <si>
    <t>T04</t>
  </si>
  <si>
    <t>上津</t>
  </si>
  <si>
    <t>慶和</t>
  </si>
  <si>
    <t>T05</t>
  </si>
  <si>
    <t>松本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</si>
  <si>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</si>
  <si>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</si>
  <si>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</si>
  <si>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</si>
  <si>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</si>
  <si>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</si>
  <si>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</si>
  <si>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</si>
  <si>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</si>
  <si>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T09</t>
  </si>
  <si>
    <t>前川</t>
  </si>
  <si>
    <t>美恵</t>
  </si>
  <si>
    <t>T10</t>
  </si>
  <si>
    <t>草野</t>
  </si>
  <si>
    <t>菜摘</t>
  </si>
  <si>
    <t>末</t>
  </si>
  <si>
    <t>和也</t>
  </si>
  <si>
    <t>末和也</t>
  </si>
  <si>
    <t>叶丸</t>
  </si>
  <si>
    <t>利恵子</t>
  </si>
  <si>
    <t>叶丸利恵子</t>
  </si>
  <si>
    <t>東近江市　市民率</t>
  </si>
  <si>
    <r>
      <t>　平成28年度　</t>
    </r>
    <r>
      <rPr>
        <b/>
        <sz val="18"/>
        <color indexed="10"/>
        <rFont val="HGPｺﾞｼｯｸM"/>
        <family val="3"/>
      </rPr>
      <t>第８回東近江市スーパーカップ　要項</t>
    </r>
  </si>
  <si>
    <t>■主　　催　　東近江市テニス協会（担当：うさぎとかめの集い）</t>
  </si>
  <si>
    <t>■期　　日　　平成２８年１１月２７日（日）</t>
  </si>
  <si>
    <t>　　（１０月２６日（水）までに協会登録している方）</t>
  </si>
  <si>
    <t>■申込方法　　　平成２８年11月１９日（土）１８時までに申込書と参加料を添えて、ドロー会議に持参願います。</t>
  </si>
  <si>
    <r>
      <rPr>
        <b/>
        <sz val="12"/>
        <rFont val="HGPｺﾞｼｯｸM"/>
        <family val="3"/>
      </rPr>
      <t>■ドロー会議　　</t>
    </r>
    <r>
      <rPr>
        <b/>
        <sz val="12"/>
        <color indexed="10"/>
        <rFont val="HGPｺﾞｼｯｸM"/>
        <family val="3"/>
      </rPr>
      <t>日時11月１９日（土）　１８：００～　場所:中野コミュニティーセンター</t>
    </r>
  </si>
  <si>
    <t>　　　　　　　・基本的に打ち切りはなしとして、団体戦全ての試合を行います。（参加チーム数により変更あり）</t>
  </si>
  <si>
    <t>　　　　　　　・コーチングについては各チームコートに１人まで認めます。（アドバイスはチェンジコート時のみ）</t>
  </si>
  <si>
    <t>■メールアドレス　　ｐｔｋｑ６７１８０@ｙａｈｏｏ．cｏ．jｐ</t>
  </si>
  <si>
    <t>第８回東近江市スーパーカップ申込書(協会員の方は代表者を通じて申込み）</t>
  </si>
  <si>
    <t>奥内栄治</t>
  </si>
  <si>
    <t>鍵弥初美</t>
  </si>
  <si>
    <t>グリフィンズＢ</t>
  </si>
  <si>
    <t>浅田洋史</t>
  </si>
  <si>
    <t>浅田恵亮</t>
  </si>
  <si>
    <t>岩本　龍</t>
  </si>
  <si>
    <t>吉野淳也</t>
  </si>
  <si>
    <t>和田桃子</t>
  </si>
  <si>
    <t>山下莉沙</t>
  </si>
  <si>
    <t>中村遥華</t>
  </si>
  <si>
    <t>フレンズA</t>
  </si>
  <si>
    <t>ぼんズ</t>
  </si>
  <si>
    <t>ぼんズ</t>
  </si>
  <si>
    <t>金谷太郎</t>
  </si>
  <si>
    <t>土田哲也</t>
  </si>
  <si>
    <t>成宮康弘</t>
  </si>
  <si>
    <t>筒井珠世</t>
  </si>
  <si>
    <t>11月17日(木)までにお願いいたします。</t>
  </si>
  <si>
    <t>昌登</t>
  </si>
  <si>
    <t>濱邊</t>
  </si>
  <si>
    <t>皓彦</t>
  </si>
  <si>
    <t>安司</t>
  </si>
  <si>
    <t>友政</t>
  </si>
  <si>
    <t>八木　篤司</t>
  </si>
  <si>
    <t>ぼんズ</t>
  </si>
  <si>
    <t>ぼんズ</t>
  </si>
  <si>
    <t xml:space="preserve"> 望</t>
  </si>
  <si>
    <t xml:space="preserve">辻 </t>
  </si>
  <si>
    <t xml:space="preserve"> 聡</t>
  </si>
  <si>
    <t>ぼんズ</t>
  </si>
  <si>
    <t>Ｊｒ</t>
  </si>
  <si>
    <t xml:space="preserve"> 都</t>
  </si>
  <si>
    <t xml:space="preserve">森 </t>
  </si>
  <si>
    <t>代表：牛尾　紳之介</t>
  </si>
  <si>
    <t>法人会員</t>
  </si>
  <si>
    <t>東近江市民</t>
  </si>
  <si>
    <t>東近江市民率</t>
  </si>
  <si>
    <t>井澤　</t>
  </si>
  <si>
    <t>匡志</t>
  </si>
  <si>
    <t>C57</t>
  </si>
  <si>
    <t>井澤　匡志</t>
  </si>
  <si>
    <t>文彦</t>
  </si>
  <si>
    <t>C55</t>
  </si>
  <si>
    <t>石田文彦</t>
  </si>
  <si>
    <t>C44</t>
  </si>
  <si>
    <t>女</t>
  </si>
  <si>
    <t xml:space="preserve"> 拓</t>
  </si>
  <si>
    <t>C49</t>
  </si>
  <si>
    <t>京セラ</t>
  </si>
  <si>
    <t>女</t>
  </si>
  <si>
    <t>香芝市</t>
  </si>
  <si>
    <t>京セラ</t>
  </si>
  <si>
    <t>澤田</t>
  </si>
  <si>
    <t>啓一</t>
  </si>
  <si>
    <t>C56</t>
  </si>
  <si>
    <t>西岡</t>
  </si>
  <si>
    <t>庸介</t>
  </si>
  <si>
    <t>相楽郡</t>
  </si>
  <si>
    <t>吉岡　京子</t>
  </si>
  <si>
    <t>vwkt57422@nike.eonet.ne.jp</t>
  </si>
  <si>
    <t>フレンズ</t>
  </si>
  <si>
    <t>Jr</t>
  </si>
  <si>
    <t>F01</t>
  </si>
  <si>
    <t>フレンズ</t>
  </si>
  <si>
    <t>津田</t>
  </si>
  <si>
    <t>原樹</t>
  </si>
  <si>
    <t>フレンズ</t>
  </si>
  <si>
    <t>男</t>
  </si>
  <si>
    <t>F10</t>
  </si>
  <si>
    <t>F11</t>
  </si>
  <si>
    <t>男</t>
  </si>
  <si>
    <t>大丸</t>
  </si>
  <si>
    <t>和輝</t>
  </si>
  <si>
    <t>男</t>
  </si>
  <si>
    <t>F15</t>
  </si>
  <si>
    <t>脇野</t>
  </si>
  <si>
    <t>佳邦</t>
  </si>
  <si>
    <t>F17</t>
  </si>
  <si>
    <t>森本進太郎</t>
  </si>
  <si>
    <t>フレンズ</t>
  </si>
  <si>
    <t>男</t>
  </si>
  <si>
    <t>F18</t>
  </si>
  <si>
    <t>小路</t>
  </si>
  <si>
    <t>小路 貴</t>
  </si>
  <si>
    <t>F22</t>
  </si>
  <si>
    <t>F23</t>
  </si>
  <si>
    <t>伸子</t>
  </si>
  <si>
    <t>Jr</t>
  </si>
  <si>
    <t>フレンズ</t>
  </si>
  <si>
    <t>F29</t>
  </si>
  <si>
    <t>Ｆ31</t>
  </si>
  <si>
    <t>千秋</t>
  </si>
  <si>
    <t>西村千秋</t>
  </si>
  <si>
    <t>フレンズ</t>
  </si>
  <si>
    <t>g01</t>
  </si>
  <si>
    <t>g02</t>
  </si>
  <si>
    <t>グリフィンズ</t>
  </si>
  <si>
    <t>東近江グリフィンズ</t>
  </si>
  <si>
    <t>兵庫県</t>
  </si>
  <si>
    <t>グリフィンズ</t>
  </si>
  <si>
    <t>東近江グリフィンズ</t>
  </si>
  <si>
    <t>岩本</t>
  </si>
  <si>
    <t xml:space="preserve"> 龍</t>
  </si>
  <si>
    <t>岸本</t>
  </si>
  <si>
    <t>男</t>
  </si>
  <si>
    <t>北村　</t>
  </si>
  <si>
    <t>貴大</t>
  </si>
  <si>
    <t>松岡</t>
  </si>
  <si>
    <t xml:space="preserve"> 準</t>
  </si>
  <si>
    <t>京都府</t>
  </si>
  <si>
    <t>宮本</t>
  </si>
  <si>
    <t>悠佑</t>
  </si>
  <si>
    <t xml:space="preserve"> 卓</t>
  </si>
  <si>
    <t>久保</t>
  </si>
  <si>
    <t>侑暉</t>
  </si>
  <si>
    <t xml:space="preserve"> 恵</t>
  </si>
  <si>
    <t>東近江グリフィンズ</t>
  </si>
  <si>
    <t>莉紗</t>
  </si>
  <si>
    <t>あづさ</t>
  </si>
  <si>
    <t>梅森</t>
  </si>
  <si>
    <t>恵太</t>
  </si>
  <si>
    <t>g53</t>
  </si>
  <si>
    <t>中山</t>
  </si>
  <si>
    <t>幸典</t>
  </si>
  <si>
    <t>塩谷</t>
  </si>
  <si>
    <t>敦彦</t>
  </si>
  <si>
    <t>良人</t>
  </si>
  <si>
    <t>由子</t>
  </si>
  <si>
    <t>伊藤</t>
  </si>
  <si>
    <t>牧子</t>
  </si>
  <si>
    <t>悠介</t>
  </si>
  <si>
    <t>男</t>
  </si>
  <si>
    <t>貴代美</t>
  </si>
  <si>
    <t>武藤</t>
  </si>
  <si>
    <t>幸宏</t>
  </si>
  <si>
    <t>京都市</t>
  </si>
  <si>
    <t>小出</t>
  </si>
  <si>
    <t>周平</t>
  </si>
  <si>
    <t>中根</t>
  </si>
  <si>
    <t>啓伍</t>
  </si>
  <si>
    <t>森田</t>
  </si>
  <si>
    <t>千瑛</t>
  </si>
  <si>
    <t>安梨佐</t>
  </si>
  <si>
    <t>太田</t>
  </si>
  <si>
    <t>恵莉</t>
  </si>
  <si>
    <t>g67</t>
  </si>
  <si>
    <t>岡本</t>
  </si>
  <si>
    <t>良美</t>
  </si>
  <si>
    <t>g68</t>
  </si>
  <si>
    <t>赤谷</t>
  </si>
  <si>
    <t>恵理</t>
  </si>
  <si>
    <t>女</t>
  </si>
  <si>
    <t>g69</t>
  </si>
  <si>
    <t>長田</t>
  </si>
  <si>
    <t>g70</t>
  </si>
  <si>
    <t>晃輝</t>
  </si>
  <si>
    <t>g71</t>
  </si>
  <si>
    <t>岡島</t>
  </si>
  <si>
    <t>宇史</t>
  </si>
  <si>
    <t>g72</t>
  </si>
  <si>
    <t>小林</t>
  </si>
  <si>
    <t>一成</t>
  </si>
  <si>
    <t>g73</t>
  </si>
  <si>
    <t>寺山</t>
  </si>
  <si>
    <t>愛子</t>
  </si>
  <si>
    <t>健治</t>
  </si>
  <si>
    <t>川上</t>
  </si>
  <si>
    <t>政治</t>
  </si>
  <si>
    <t>K33</t>
  </si>
  <si>
    <t>小澤</t>
  </si>
  <si>
    <t>藤信</t>
  </si>
  <si>
    <t>K34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</si>
  <si>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</si>
  <si>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</si>
  <si>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</si>
  <si>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</si>
  <si>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</si>
  <si>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</si>
  <si>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</si>
  <si>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</si>
  <si>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</si>
  <si>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</si>
  <si>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　誠</t>
  </si>
  <si>
    <t>K39</t>
  </si>
  <si>
    <t>容子</t>
  </si>
  <si>
    <t>K40</t>
  </si>
  <si>
    <t>竜王町</t>
  </si>
  <si>
    <t>K41</t>
  </si>
  <si>
    <t>出縄</t>
  </si>
  <si>
    <t>久子</t>
  </si>
  <si>
    <t>K42</t>
  </si>
  <si>
    <t>稲岡</t>
  </si>
  <si>
    <t>和紀</t>
  </si>
  <si>
    <t>K43</t>
  </si>
  <si>
    <t>K44</t>
  </si>
  <si>
    <t>富永</t>
  </si>
  <si>
    <t>K45</t>
  </si>
  <si>
    <t>K46</t>
  </si>
  <si>
    <t>岩渕</t>
  </si>
  <si>
    <t>光紀</t>
  </si>
  <si>
    <t>K47</t>
  </si>
  <si>
    <t>悠花</t>
  </si>
  <si>
    <t>K48</t>
  </si>
  <si>
    <t>稲継</t>
  </si>
  <si>
    <t>馨</t>
  </si>
  <si>
    <t>K49</t>
  </si>
  <si>
    <t>梅津</t>
  </si>
  <si>
    <t>圭</t>
  </si>
  <si>
    <t>大阪市</t>
  </si>
  <si>
    <t>K50</t>
  </si>
  <si>
    <t>泰輝</t>
  </si>
  <si>
    <t>代表者　杉山邦夫</t>
  </si>
  <si>
    <t>M02</t>
  </si>
  <si>
    <t>稲泉　</t>
  </si>
  <si>
    <t>M03</t>
  </si>
  <si>
    <t>M04</t>
  </si>
  <si>
    <t xml:space="preserve"> 剛</t>
  </si>
  <si>
    <t>女</t>
  </si>
  <si>
    <t>岡川</t>
  </si>
  <si>
    <t>さおり</t>
  </si>
  <si>
    <t xml:space="preserve"> 大</t>
  </si>
  <si>
    <t>三神</t>
  </si>
  <si>
    <t>秀嗣</t>
  </si>
  <si>
    <t>村田</t>
  </si>
  <si>
    <t>杉山</t>
  </si>
  <si>
    <t>あずさ</t>
  </si>
  <si>
    <t>文代</t>
  </si>
  <si>
    <t>村田</t>
  </si>
  <si>
    <t>村川</t>
  </si>
  <si>
    <t>女</t>
  </si>
  <si>
    <t>洋平</t>
  </si>
  <si>
    <t>田淵</t>
  </si>
  <si>
    <t>敏史</t>
  </si>
  <si>
    <t>穐山</t>
  </si>
  <si>
    <t xml:space="preserve">  航</t>
  </si>
  <si>
    <t>国太郎</t>
  </si>
  <si>
    <t>M51</t>
  </si>
  <si>
    <t>南井</t>
  </si>
  <si>
    <t>まどか</t>
  </si>
  <si>
    <t>南井まどか</t>
  </si>
  <si>
    <t>M52</t>
  </si>
  <si>
    <t>多佳美</t>
  </si>
  <si>
    <t>澤田多佳美</t>
  </si>
  <si>
    <t>M53</t>
  </si>
  <si>
    <t>春澄</t>
  </si>
  <si>
    <t>杉山春澄</t>
  </si>
  <si>
    <t>男</t>
  </si>
  <si>
    <t>安田　和彦</t>
  </si>
  <si>
    <t>kazuyasu7674@yahoo.co.jp</t>
  </si>
  <si>
    <t>プラチナ</t>
  </si>
  <si>
    <t>P01</t>
  </si>
  <si>
    <t>P02</t>
  </si>
  <si>
    <t>P02</t>
  </si>
  <si>
    <t xml:space="preserve"> 潤</t>
  </si>
  <si>
    <t>堀江</t>
  </si>
  <si>
    <t>孝信</t>
  </si>
  <si>
    <t>プラチナ</t>
  </si>
  <si>
    <t>新屋</t>
  </si>
  <si>
    <t>正男</t>
  </si>
  <si>
    <t>青木</t>
  </si>
  <si>
    <t>保憲</t>
  </si>
  <si>
    <t>一男</t>
  </si>
  <si>
    <t>鶴田</t>
  </si>
  <si>
    <t xml:space="preserve"> 進</t>
  </si>
  <si>
    <t>P29</t>
  </si>
  <si>
    <t>P31</t>
  </si>
  <si>
    <t>苗村</t>
  </si>
  <si>
    <t>裕子</t>
  </si>
  <si>
    <t>P32</t>
  </si>
  <si>
    <t>五十嵐</t>
  </si>
  <si>
    <t>英毅</t>
  </si>
  <si>
    <t>宇尾数行</t>
  </si>
  <si>
    <t>サプラ　</t>
  </si>
  <si>
    <t>サプラ　</t>
  </si>
  <si>
    <t>サプラ</t>
  </si>
  <si>
    <t>那須</t>
  </si>
  <si>
    <t>且良</t>
  </si>
  <si>
    <t>S21</t>
  </si>
  <si>
    <t>高橋</t>
  </si>
  <si>
    <t>昌平</t>
  </si>
  <si>
    <t>湖南市</t>
  </si>
  <si>
    <t>one_0nly_clear_way@yahoo.co.jp</t>
  </si>
  <si>
    <t>フレンズA</t>
  </si>
  <si>
    <t>第8回　2016年</t>
  </si>
  <si>
    <t>T01</t>
  </si>
  <si>
    <t>　　　　　　　・男子４～10名、女子2～10名（補欠可）でエントリーしてください。このメンバーが試合に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</si>
  <si>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</si>
  <si>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</si>
  <si>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</si>
  <si>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</si>
  <si>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</si>
  <si>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</si>
  <si>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</si>
  <si>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勝治</t>
  </si>
  <si>
    <t>光紀</t>
  </si>
  <si>
    <t>能裕</t>
  </si>
  <si>
    <t>友二</t>
  </si>
  <si>
    <t>栄治</t>
  </si>
  <si>
    <t>B01</t>
  </si>
  <si>
    <t>B02</t>
  </si>
  <si>
    <t>ぼんズ</t>
  </si>
  <si>
    <t>京セラTC</t>
  </si>
  <si>
    <t>京セラTC</t>
  </si>
  <si>
    <t>橘　</t>
  </si>
  <si>
    <t>京セラ</t>
  </si>
  <si>
    <t>C52</t>
  </si>
  <si>
    <t>東近江市民</t>
  </si>
  <si>
    <t>東近江市民率</t>
  </si>
  <si>
    <t>F01</t>
  </si>
  <si>
    <t>F13</t>
  </si>
  <si>
    <t>フレンズ</t>
  </si>
  <si>
    <t>F19</t>
  </si>
  <si>
    <t>F20</t>
  </si>
  <si>
    <t>F21</t>
  </si>
  <si>
    <t>F24</t>
  </si>
  <si>
    <t>ひとみ</t>
  </si>
  <si>
    <t>F30</t>
  </si>
  <si>
    <t>グリフィンズ</t>
  </si>
  <si>
    <t>東近江グリフィンズ</t>
  </si>
  <si>
    <t>グリフィンズ</t>
  </si>
  <si>
    <t>東近江グリフィンズ</t>
  </si>
  <si>
    <t>グリフィンズ</t>
  </si>
  <si>
    <t>東近江グリフィンズ</t>
  </si>
  <si>
    <t>グリフィンズ</t>
  </si>
  <si>
    <t>東近江グリフィンズ</t>
  </si>
  <si>
    <t>グリフィンズ</t>
  </si>
  <si>
    <t>寿憲</t>
  </si>
  <si>
    <t>グリフィンズ</t>
  </si>
  <si>
    <t>東近江グリフィンズ</t>
  </si>
  <si>
    <t>グリフィンズ</t>
  </si>
  <si>
    <t>グリフィンズ</t>
  </si>
  <si>
    <t>東近江グリフィンズ</t>
  </si>
  <si>
    <t>グリフィンズ</t>
  </si>
  <si>
    <t>グリフィンズ</t>
  </si>
  <si>
    <t>グリフィンズ</t>
  </si>
  <si>
    <t>グリフィンズ</t>
  </si>
  <si>
    <t>グリフィンズ</t>
  </si>
  <si>
    <t>東近江グリフィンズ</t>
  </si>
  <si>
    <t>グリフィンズ</t>
  </si>
  <si>
    <t>男</t>
  </si>
  <si>
    <t>グリフィンズ</t>
  </si>
  <si>
    <t>東近江グリフィンズ</t>
  </si>
  <si>
    <t>グリフィンズ</t>
  </si>
  <si>
    <t>東近江グリフィンズ</t>
  </si>
  <si>
    <t>グリフィンズ</t>
  </si>
  <si>
    <t>東近江グリフィンズ</t>
  </si>
  <si>
    <t>グリフィンズ</t>
  </si>
  <si>
    <t>グリフィンズ</t>
  </si>
  <si>
    <t>東近江グリフィンズ</t>
  </si>
  <si>
    <t>東近江グリフィンズ</t>
  </si>
  <si>
    <t>東近江グリフィンズ</t>
  </si>
  <si>
    <t>グリフィンズ</t>
  </si>
  <si>
    <t>グリフィンズ</t>
  </si>
  <si>
    <t>東近江グリフィンズ</t>
  </si>
  <si>
    <t>グリフィンズ</t>
  </si>
  <si>
    <t>東近江グリフィンズ</t>
  </si>
  <si>
    <t>グリフィンズ</t>
  </si>
  <si>
    <t>g51</t>
  </si>
  <si>
    <t>グリフィンズ</t>
  </si>
  <si>
    <t>グリフィンズ</t>
  </si>
  <si>
    <t>グリフィンズ</t>
  </si>
  <si>
    <t>東近江グリフィンズ</t>
  </si>
  <si>
    <t>グリフィンズ</t>
  </si>
  <si>
    <t>グリフィンズ</t>
  </si>
  <si>
    <t>東近江グリフィンズ</t>
  </si>
  <si>
    <t>グリフィンズ</t>
  </si>
  <si>
    <t>東近江グリフィンズ</t>
  </si>
  <si>
    <t>グリフィンズ</t>
  </si>
  <si>
    <t>グリフィンズ</t>
  </si>
  <si>
    <t>グリフィンズ</t>
  </si>
  <si>
    <t>川並和之</t>
  </si>
  <si>
    <t>kawanami0930@yahoo.co.jp</t>
  </si>
  <si>
    <t>東近江市民</t>
  </si>
  <si>
    <t>東近江市民率</t>
  </si>
  <si>
    <t>東近江市</t>
  </si>
  <si>
    <t>川上</t>
  </si>
  <si>
    <t>悠作</t>
  </si>
  <si>
    <t>Jr</t>
  </si>
  <si>
    <t>近江八幡市</t>
  </si>
  <si>
    <t>犬上郡</t>
  </si>
  <si>
    <t>日野町</t>
  </si>
  <si>
    <t>三重県</t>
  </si>
  <si>
    <t>東近江市</t>
  </si>
  <si>
    <t>中村</t>
  </si>
  <si>
    <t>浩之</t>
  </si>
  <si>
    <t>近江八幡市</t>
  </si>
  <si>
    <t>東近江市</t>
  </si>
  <si>
    <t>彦根市</t>
  </si>
  <si>
    <t>東近江市</t>
  </si>
  <si>
    <t>山口</t>
  </si>
  <si>
    <t>美由希</t>
  </si>
  <si>
    <t>上村</t>
  </si>
  <si>
    <t>悠大</t>
  </si>
  <si>
    <t>彦根市</t>
  </si>
  <si>
    <t>中西</t>
  </si>
  <si>
    <t>勇夫</t>
  </si>
  <si>
    <t>大島</t>
  </si>
  <si>
    <t>浩範</t>
  </si>
  <si>
    <t>京都市</t>
  </si>
  <si>
    <t>　武</t>
  </si>
  <si>
    <t>田中</t>
  </si>
  <si>
    <t>近江八幡市</t>
  </si>
  <si>
    <t>　晶</t>
  </si>
  <si>
    <t>中西</t>
  </si>
  <si>
    <t>東近江市民</t>
  </si>
  <si>
    <t>東近江市民率</t>
  </si>
  <si>
    <t>男</t>
  </si>
  <si>
    <t>女</t>
  </si>
  <si>
    <t>男</t>
  </si>
  <si>
    <t>男</t>
  </si>
  <si>
    <t>男</t>
  </si>
  <si>
    <t>女</t>
  </si>
  <si>
    <t>男</t>
  </si>
  <si>
    <t>男</t>
  </si>
  <si>
    <t>女</t>
  </si>
  <si>
    <t>杉山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</si>
  <si>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</si>
  <si>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</si>
  <si>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</si>
  <si>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</si>
  <si>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</si>
  <si>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</si>
  <si>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</si>
  <si>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P28</t>
  </si>
  <si>
    <t>P30</t>
  </si>
  <si>
    <t>サプラ</t>
  </si>
  <si>
    <t>真佐子</t>
  </si>
  <si>
    <t>サプラ</t>
  </si>
  <si>
    <t>サプラ　</t>
  </si>
  <si>
    <t>TDC</t>
  </si>
  <si>
    <t>TDC</t>
  </si>
  <si>
    <t>TDC</t>
  </si>
  <si>
    <t>TDC</t>
  </si>
  <si>
    <t>TDC</t>
  </si>
  <si>
    <t>TDC</t>
  </si>
  <si>
    <t>TDC</t>
  </si>
  <si>
    <t>TDC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</si>
</sst>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\&quot;* #,##0.00_-\ ;\-&quot;\&quot;* #,##0.00_-\ ;_-&quot;\&quot;* &quot;-&quot;??_-\ ;_-@_-"/>
    <numFmt numFmtId="181" formatCode="_ * #,##0_ ;_ * \-#,##0_ ;_ * &quot;-&quot;??_ ;_ @_ "/>
    <numFmt numFmtId="182" formatCode="_-&quot;\&quot;* #,##0_-\ ;\-&quot;\&quot;* #,##0_-\ ;_-&quot;\&quot;* &quot;-&quot;??_-\ ;_-@_-"/>
    <numFmt numFmtId="183" formatCode="0&quot;人&quot;"/>
    <numFmt numFmtId="184" formatCode="0.000"/>
    <numFmt numFmtId="185" formatCode="#&quot;位&quot;"/>
    <numFmt numFmtId="186" formatCode="0&quot;勝&quot;"/>
    <numFmt numFmtId="187" formatCode="0&quot;敗&quot;"/>
    <numFmt numFmtId="188" formatCode="0&quot;セット&quot;"/>
    <numFmt numFmtId="189" formatCode="0_);[Red]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明朝"/>
      <family val="1"/>
    </font>
    <font>
      <sz val="6"/>
      <name val="MS PGothic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24"/>
      <name val="ＭＳ Ｐゴシック"/>
      <family val="3"/>
    </font>
    <font>
      <b/>
      <sz val="10"/>
      <color indexed="10"/>
      <name val="HGPｺﾞｼｯｸM"/>
      <family val="3"/>
    </font>
    <font>
      <b/>
      <sz val="18"/>
      <color indexed="10"/>
      <name val="HGPｺﾞｼｯｸM"/>
      <family val="3"/>
    </font>
    <font>
      <b/>
      <sz val="18"/>
      <name val="HGPｺﾞｼｯｸM"/>
      <family val="3"/>
    </font>
    <font>
      <b/>
      <sz val="12"/>
      <name val="HGPｺﾞｼｯｸM"/>
      <family val="3"/>
    </font>
    <font>
      <b/>
      <sz val="12"/>
      <color indexed="10"/>
      <name val="HGPｺﾞｼｯｸM"/>
      <family val="3"/>
    </font>
    <font>
      <b/>
      <sz val="7"/>
      <name val="HGPｺﾞｼｯｸM"/>
      <family val="3"/>
    </font>
    <font>
      <b/>
      <sz val="11"/>
      <color indexed="8"/>
      <name val="HGPｺﾞｼｯｸM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20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medium">
        <color indexed="8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>
        <color indexed="8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 applyProtection="0">
      <alignment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77" applyNumberFormat="1" applyFont="1" applyFill="1" applyBorder="1" applyAlignment="1">
      <alignment vertical="center"/>
    </xf>
    <xf numFmtId="0" fontId="3" fillId="0" borderId="0" xfId="77" applyNumberFormat="1" applyFont="1" applyFill="1" applyBorder="1" applyAlignment="1">
      <alignment horizontal="right" vertical="center"/>
    </xf>
    <xf numFmtId="0" fontId="6" fillId="0" borderId="0" xfId="70" applyNumberFormat="1" applyFont="1" applyFill="1" applyBorder="1" applyAlignment="1">
      <alignment horizontal="right" vertical="center"/>
    </xf>
    <xf numFmtId="0" fontId="6" fillId="0" borderId="0" xfId="77" applyNumberFormat="1" applyFont="1" applyFill="1" applyBorder="1" applyAlignment="1">
      <alignment horizontal="right" vertical="center"/>
    </xf>
    <xf numFmtId="0" fontId="6" fillId="0" borderId="0" xfId="77" applyNumberFormat="1" applyFont="1" applyFill="1" applyBorder="1" applyAlignment="1">
      <alignment horizontal="left" vertical="center"/>
    </xf>
    <xf numFmtId="0" fontId="3" fillId="0" borderId="0" xfId="77" applyNumberFormat="1" applyFont="1" applyFill="1" applyAlignment="1">
      <alignment vertical="center"/>
    </xf>
    <xf numFmtId="0" fontId="26" fillId="0" borderId="0" xfId="77" applyNumberFormat="1" applyFont="1" applyFill="1" applyBorder="1" applyAlignment="1">
      <alignment horizontal="left" vertical="center"/>
    </xf>
    <xf numFmtId="0" fontId="3" fillId="0" borderId="0" xfId="76" applyFont="1">
      <alignment vertical="center"/>
    </xf>
    <xf numFmtId="0" fontId="26" fillId="0" borderId="0" xfId="70" applyNumberFormat="1" applyFont="1" applyFill="1" applyBorder="1" applyAlignment="1">
      <alignment vertical="center"/>
    </xf>
    <xf numFmtId="0" fontId="3" fillId="0" borderId="0" xfId="79" applyNumberFormat="1" applyFont="1" applyFill="1" applyBorder="1" applyAlignment="1">
      <alignment/>
    </xf>
    <xf numFmtId="0" fontId="3" fillId="0" borderId="0" xfId="83" applyFont="1">
      <alignment vertical="center"/>
      <protection/>
    </xf>
    <xf numFmtId="0" fontId="3" fillId="0" borderId="0" xfId="83" applyFont="1" applyAlignment="1">
      <alignment vertical="center"/>
      <protection/>
    </xf>
    <xf numFmtId="0" fontId="3" fillId="0" borderId="0" xfId="83" applyFont="1" applyBorder="1">
      <alignment vertical="center"/>
      <protection/>
    </xf>
    <xf numFmtId="0" fontId="32" fillId="0" borderId="10" xfId="83" applyFont="1" applyBorder="1" applyAlignment="1">
      <alignment horizontal="center" vertical="center"/>
      <protection/>
    </xf>
    <xf numFmtId="0" fontId="3" fillId="0" borderId="11" xfId="83" applyFont="1" applyBorder="1">
      <alignment vertical="center"/>
      <protection/>
    </xf>
    <xf numFmtId="0" fontId="3" fillId="0" borderId="12" xfId="83" applyFont="1" applyBorder="1">
      <alignment vertical="center"/>
      <protection/>
    </xf>
    <xf numFmtId="0" fontId="4" fillId="0" borderId="13" xfId="83" applyFont="1" applyBorder="1" applyAlignment="1">
      <alignment horizontal="center" vertical="center" wrapText="1"/>
      <protection/>
    </xf>
    <xf numFmtId="0" fontId="4" fillId="0" borderId="12" xfId="83" applyFont="1" applyBorder="1" applyAlignment="1">
      <alignment horizontal="justify" vertical="center" wrapText="1"/>
      <protection/>
    </xf>
    <xf numFmtId="0" fontId="4" fillId="0" borderId="0" xfId="83" applyFont="1" applyAlignment="1">
      <alignment horizontal="justify" vertical="center"/>
      <protection/>
    </xf>
    <xf numFmtId="0" fontId="33" fillId="0" borderId="0" xfId="83" applyFont="1" applyBorder="1" applyAlignment="1">
      <alignment horizontal="center" vertical="center"/>
      <protection/>
    </xf>
    <xf numFmtId="0" fontId="34" fillId="0" borderId="0" xfId="83" applyFont="1" applyBorder="1" applyAlignment="1">
      <alignment horizontal="justify" vertical="center" wrapText="1"/>
      <protection/>
    </xf>
    <xf numFmtId="0" fontId="36" fillId="0" borderId="0" xfId="83" applyFont="1" applyBorder="1" applyAlignment="1">
      <alignment horizontal="center" vertical="center" wrapText="1"/>
      <protection/>
    </xf>
    <xf numFmtId="0" fontId="4" fillId="0" borderId="14" xfId="83" applyFont="1" applyBorder="1" applyAlignment="1">
      <alignment vertical="center" wrapText="1"/>
      <protection/>
    </xf>
    <xf numFmtId="0" fontId="4" fillId="0" borderId="15" xfId="83" applyFont="1" applyBorder="1" applyAlignment="1">
      <alignment vertical="center" wrapText="1"/>
      <protection/>
    </xf>
    <xf numFmtId="0" fontId="4" fillId="0" borderId="10" xfId="83" applyFont="1" applyBorder="1" applyAlignment="1">
      <alignment vertical="center" wrapText="1"/>
      <protection/>
    </xf>
    <xf numFmtId="0" fontId="34" fillId="0" borderId="10" xfId="83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37" fillId="0" borderId="0" xfId="83" applyFont="1" applyBorder="1" applyAlignment="1">
      <alignment horizontal="center" vertical="center"/>
      <protection/>
    </xf>
    <xf numFmtId="0" fontId="6" fillId="0" borderId="0" xfId="70" applyNumberFormat="1" applyFont="1" applyFill="1" applyBorder="1" applyAlignment="1">
      <alignment horizontal="left" vertical="center"/>
    </xf>
    <xf numFmtId="183" fontId="3" fillId="0" borderId="0" xfId="77" applyNumberFormat="1" applyFont="1" applyFill="1" applyBorder="1" applyAlignment="1">
      <alignment vertical="center"/>
    </xf>
    <xf numFmtId="10" fontId="3" fillId="0" borderId="0" xfId="77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6" fillId="0" borderId="0" xfId="69" applyFont="1" applyBorder="1">
      <alignment vertical="center"/>
      <protection/>
    </xf>
    <xf numFmtId="0" fontId="6" fillId="0" borderId="0" xfId="69" applyFont="1" applyFill="1" applyBorder="1">
      <alignment vertical="center"/>
      <protection/>
    </xf>
    <xf numFmtId="0" fontId="26" fillId="0" borderId="0" xfId="69" applyFont="1" applyBorder="1">
      <alignment vertical="center"/>
      <protection/>
    </xf>
    <xf numFmtId="0" fontId="26" fillId="0" borderId="0" xfId="69" applyFont="1" applyFill="1" applyBorder="1">
      <alignment vertical="center"/>
      <protection/>
    </xf>
    <xf numFmtId="0" fontId="6" fillId="0" borderId="0" xfId="0" applyFont="1" applyFill="1" applyBorder="1" applyAlignment="1">
      <alignment vertical="center"/>
    </xf>
    <xf numFmtId="0" fontId="26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/>
    </xf>
    <xf numFmtId="0" fontId="6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3" fillId="0" borderId="0" xfId="76" applyFont="1" applyBorder="1">
      <alignment vertical="center"/>
    </xf>
    <xf numFmtId="0" fontId="6" fillId="0" borderId="0" xfId="82" applyFont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71" applyNumberFormat="1" applyFont="1" applyFill="1" applyBorder="1" applyAlignment="1">
      <alignment horizontal="right"/>
      <protection/>
    </xf>
    <xf numFmtId="0" fontId="3" fillId="0" borderId="0" xfId="69" applyFont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left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29" fillId="0" borderId="0" xfId="71" applyFont="1" applyBorder="1" applyAlignment="1">
      <alignment horizontal="center" vertical="center"/>
      <protection/>
    </xf>
    <xf numFmtId="0" fontId="6" fillId="0" borderId="0" xfId="71" applyNumberFormat="1" applyFont="1" applyFill="1" applyBorder="1" applyAlignment="1">
      <alignment horizontal="left"/>
      <protection/>
    </xf>
    <xf numFmtId="0" fontId="6" fillId="0" borderId="0" xfId="71" applyFont="1" applyBorder="1" applyAlignment="1">
      <alignment horizontal="left" vertical="center"/>
      <protection/>
    </xf>
    <xf numFmtId="0" fontId="29" fillId="0" borderId="0" xfId="71" applyFont="1" applyFill="1" applyBorder="1" applyAlignment="1">
      <alignment horizontal="center" vertical="center"/>
      <protection/>
    </xf>
    <xf numFmtId="0" fontId="26" fillId="0" borderId="0" xfId="71" applyNumberFormat="1" applyFont="1" applyFill="1" applyBorder="1" applyAlignment="1">
      <alignment horizontal="left"/>
      <protection/>
    </xf>
    <xf numFmtId="0" fontId="3" fillId="0" borderId="0" xfId="69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6" fillId="0" borderId="0" xfId="73" applyNumberFormat="1" applyFont="1" applyFill="1" applyBorder="1" applyAlignment="1">
      <alignment/>
      <protection/>
    </xf>
    <xf numFmtId="0" fontId="6" fillId="0" borderId="0" xfId="73" applyFont="1">
      <alignment vertical="center"/>
      <protection/>
    </xf>
    <xf numFmtId="0" fontId="0" fillId="0" borderId="0" xfId="80">
      <alignment vertical="center"/>
      <protection/>
    </xf>
    <xf numFmtId="0" fontId="3" fillId="0" borderId="14" xfId="80" applyFont="1" applyBorder="1" applyAlignment="1">
      <alignment vertical="center"/>
      <protection/>
    </xf>
    <xf numFmtId="0" fontId="3" fillId="0" borderId="11" xfId="80" applyFont="1" applyBorder="1" applyAlignment="1">
      <alignment vertical="center"/>
      <protection/>
    </xf>
    <xf numFmtId="0" fontId="6" fillId="0" borderId="16" xfId="80" applyFont="1" applyBorder="1">
      <alignment vertical="center"/>
      <protection/>
    </xf>
    <xf numFmtId="0" fontId="3" fillId="0" borderId="17" xfId="80" applyFont="1" applyBorder="1" applyAlignment="1">
      <alignment vertical="center"/>
      <protection/>
    </xf>
    <xf numFmtId="0" fontId="3" fillId="0" borderId="18" xfId="80" applyFont="1" applyBorder="1" applyAlignment="1">
      <alignment vertical="center"/>
      <protection/>
    </xf>
    <xf numFmtId="0" fontId="6" fillId="0" borderId="17" xfId="80" applyFont="1" applyBorder="1">
      <alignment vertical="center"/>
      <protection/>
    </xf>
    <xf numFmtId="0" fontId="0" fillId="0" borderId="18" xfId="80" applyBorder="1">
      <alignment vertical="center"/>
      <protection/>
    </xf>
    <xf numFmtId="0" fontId="33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 indent="7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5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77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" fillId="0" borderId="0" xfId="7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77" applyNumberFormat="1" applyFont="1" applyFill="1" applyBorder="1" applyAlignment="1">
      <alignment horizontal="left" vertical="center" shrinkToFit="1"/>
    </xf>
    <xf numFmtId="0" fontId="26" fillId="0" borderId="0" xfId="77" applyNumberFormat="1" applyFont="1" applyFill="1" applyBorder="1" applyAlignment="1">
      <alignment horizontal="left" vertical="center" shrinkToFit="1"/>
    </xf>
    <xf numFmtId="0" fontId="3" fillId="0" borderId="0" xfId="77" applyNumberFormat="1" applyFont="1" applyFill="1" applyBorder="1" applyAlignment="1">
      <alignment horizontal="left" vertical="center" shrinkToFit="1"/>
    </xf>
    <xf numFmtId="0" fontId="3" fillId="0" borderId="0" xfId="81" applyFont="1" applyFill="1" applyBorder="1">
      <alignment vertical="center"/>
      <protection/>
    </xf>
    <xf numFmtId="0" fontId="3" fillId="0" borderId="0" xfId="81" applyFont="1" applyBorder="1">
      <alignment vertical="center"/>
      <protection/>
    </xf>
    <xf numFmtId="0" fontId="48" fillId="0" borderId="0" xfId="77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9" fillId="0" borderId="0" xfId="77" applyNumberFormat="1" applyFont="1" applyFill="1" applyBorder="1" applyAlignment="1">
      <alignment horizontal="right" vertical="center"/>
    </xf>
    <xf numFmtId="0" fontId="50" fillId="0" borderId="0" xfId="77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189" fontId="6" fillId="0" borderId="0" xfId="77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6" fillId="0" borderId="0" xfId="73" applyFont="1" applyAlignment="1">
      <alignment horizontal="center" vertical="center"/>
      <protection/>
    </xf>
    <xf numFmtId="0" fontId="6" fillId="0" borderId="0" xfId="75" applyNumberFormat="1" applyFont="1" applyFill="1" applyBorder="1" applyAlignment="1">
      <alignment vertical="center"/>
      <protection/>
    </xf>
    <xf numFmtId="0" fontId="6" fillId="0" borderId="0" xfId="75" applyFont="1" applyFill="1" applyBorder="1">
      <alignment vertical="center"/>
      <protection/>
    </xf>
    <xf numFmtId="0" fontId="6" fillId="0" borderId="0" xfId="75" applyFont="1">
      <alignment vertical="center"/>
      <protection/>
    </xf>
    <xf numFmtId="0" fontId="29" fillId="0" borderId="0" xfId="77" applyNumberFormat="1" applyFont="1" applyFill="1" applyBorder="1" applyAlignment="1">
      <alignment horizontal="center" vertical="center"/>
    </xf>
    <xf numFmtId="0" fontId="25" fillId="0" borderId="0" xfId="63" applyNumberFormat="1" applyFont="1" applyFill="1" applyBorder="1" applyAlignment="1">
      <alignment horizontal="left"/>
      <protection/>
    </xf>
    <xf numFmtId="0" fontId="26" fillId="0" borderId="0" xfId="63" applyNumberFormat="1" applyFont="1" applyFill="1" applyBorder="1" applyAlignment="1">
      <alignment horizontal="left"/>
      <protection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left"/>
      <protection/>
    </xf>
    <xf numFmtId="0" fontId="3" fillId="0" borderId="0" xfId="73" applyNumberFormat="1" applyFont="1" applyFill="1" applyBorder="1" applyAlignment="1">
      <alignment/>
      <protection/>
    </xf>
    <xf numFmtId="0" fontId="4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6" fillId="0" borderId="14" xfId="80" applyFont="1" applyBorder="1" applyAlignment="1">
      <alignment vertical="center"/>
      <protection/>
    </xf>
    <xf numFmtId="0" fontId="6" fillId="0" borderId="11" xfId="80" applyFont="1" applyBorder="1" applyAlignment="1">
      <alignment vertical="center"/>
      <protection/>
    </xf>
    <xf numFmtId="0" fontId="6" fillId="0" borderId="17" xfId="80" applyFont="1" applyBorder="1" applyAlignment="1">
      <alignment vertical="center"/>
      <protection/>
    </xf>
    <xf numFmtId="0" fontId="6" fillId="0" borderId="18" xfId="80" applyFont="1" applyBorder="1" applyAlignment="1">
      <alignment vertical="center"/>
      <protection/>
    </xf>
    <xf numFmtId="0" fontId="3" fillId="0" borderId="0" xfId="77" applyNumberFormat="1" applyFont="1" applyFill="1" applyBorder="1" applyAlignment="1">
      <alignment horizontal="center" vertical="center"/>
    </xf>
    <xf numFmtId="10" fontId="3" fillId="0" borderId="0" xfId="77" applyNumberFormat="1" applyFont="1" applyFill="1" applyBorder="1" applyAlignment="1">
      <alignment horizontal="center" vertical="center"/>
    </xf>
    <xf numFmtId="0" fontId="27" fillId="0" borderId="0" xfId="77" applyNumberFormat="1" applyFont="1" applyFill="1" applyBorder="1" applyAlignment="1">
      <alignment horizontal="left" vertical="center"/>
    </xf>
    <xf numFmtId="0" fontId="3" fillId="0" borderId="0" xfId="77" applyNumberFormat="1" applyFont="1" applyFill="1" applyBorder="1" applyAlignment="1">
      <alignment horizontal="left" vertical="center"/>
    </xf>
    <xf numFmtId="0" fontId="3" fillId="0" borderId="0" xfId="70" applyNumberFormat="1" applyFont="1" applyFill="1" applyBorder="1" applyAlignment="1">
      <alignment/>
    </xf>
    <xf numFmtId="0" fontId="27" fillId="0" borderId="0" xfId="77" applyNumberFormat="1" applyFont="1" applyFill="1" applyBorder="1" applyAlignment="1">
      <alignment vertical="center"/>
    </xf>
    <xf numFmtId="0" fontId="26" fillId="0" borderId="0" xfId="77" applyNumberFormat="1" applyFont="1" applyFill="1" applyBorder="1" applyAlignment="1">
      <alignment vertical="center"/>
    </xf>
    <xf numFmtId="0" fontId="27" fillId="0" borderId="0" xfId="77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77" applyNumberFormat="1" applyFont="1" applyFill="1" applyBorder="1" applyAlignment="1">
      <alignment vertical="center"/>
    </xf>
    <xf numFmtId="0" fontId="6" fillId="0" borderId="0" xfId="70" applyNumberFormat="1" applyFont="1" applyFill="1" applyBorder="1" applyAlignment="1">
      <alignment vertical="center"/>
    </xf>
    <xf numFmtId="0" fontId="26" fillId="0" borderId="0" xfId="76" applyFont="1" applyBorder="1">
      <alignment vertical="center"/>
    </xf>
    <xf numFmtId="0" fontId="6" fillId="0" borderId="0" xfId="76" applyFont="1" applyBorder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78" applyFont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70" applyNumberFormat="1" applyFont="1" applyFill="1" applyBorder="1" applyAlignment="1">
      <alignment vertical="center"/>
    </xf>
    <xf numFmtId="0" fontId="26" fillId="0" borderId="0" xfId="79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6" fillId="0" borderId="0" xfId="69" applyFont="1" applyFill="1" applyBorder="1" applyAlignment="1">
      <alignment horizontal="left" vertical="center"/>
      <protection/>
    </xf>
    <xf numFmtId="0" fontId="49" fillId="0" borderId="0" xfId="77" applyNumberFormat="1" applyFont="1" applyFill="1" applyBorder="1" applyAlignment="1">
      <alignment vertical="center"/>
    </xf>
    <xf numFmtId="0" fontId="6" fillId="0" borderId="0" xfId="71" applyFont="1" applyFill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70" applyNumberFormat="1" applyFont="1" applyFill="1" applyBorder="1" applyAlignment="1">
      <alignment/>
    </xf>
    <xf numFmtId="0" fontId="6" fillId="0" borderId="0" xfId="7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26" fillId="0" borderId="0" xfId="77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50" fillId="0" borderId="0" xfId="77" applyNumberFormat="1" applyFont="1" applyFill="1" applyBorder="1" applyAlignment="1">
      <alignment vertical="center"/>
    </xf>
    <xf numFmtId="0" fontId="48" fillId="0" borderId="0" xfId="77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27" fillId="0" borderId="0" xfId="77" applyNumberFormat="1" applyFont="1" applyFill="1" applyBorder="1" applyAlignment="1">
      <alignment vertical="center"/>
    </xf>
    <xf numFmtId="0" fontId="27" fillId="0" borderId="0" xfId="77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28" fillId="0" borderId="0" xfId="77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26" fillId="0" borderId="0" xfId="33" applyFont="1" applyBorder="1">
      <alignment vertical="center"/>
    </xf>
    <xf numFmtId="0" fontId="6" fillId="0" borderId="0" xfId="76" applyFont="1" applyBorder="1">
      <alignment vertical="center"/>
    </xf>
    <xf numFmtId="0" fontId="26" fillId="0" borderId="0" xfId="76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76" applyFont="1" applyFill="1" applyBorder="1">
      <alignment vertical="center"/>
    </xf>
    <xf numFmtId="0" fontId="3" fillId="0" borderId="0" xfId="33" applyFont="1" applyBorder="1">
      <alignment vertical="center"/>
    </xf>
    <xf numFmtId="0" fontId="3" fillId="0" borderId="0" xfId="76" applyFont="1" applyBorder="1">
      <alignment vertical="center"/>
    </xf>
    <xf numFmtId="0" fontId="26" fillId="0" borderId="0" xfId="33" applyFont="1" applyBorder="1">
      <alignment vertical="center"/>
    </xf>
    <xf numFmtId="0" fontId="6" fillId="0" borderId="0" xfId="70" applyNumberFormat="1" applyFont="1" applyFill="1" applyBorder="1" applyAlignment="1">
      <alignment vertical="center"/>
    </xf>
    <xf numFmtId="0" fontId="6" fillId="0" borderId="0" xfId="76" applyFont="1" applyBorder="1">
      <alignment vertical="center"/>
    </xf>
    <xf numFmtId="0" fontId="6" fillId="0" borderId="0" xfId="76" applyFont="1" applyFill="1" applyBorder="1">
      <alignment vertical="center"/>
    </xf>
    <xf numFmtId="0" fontId="26" fillId="0" borderId="0" xfId="76" applyFont="1" applyBorder="1">
      <alignment vertical="center"/>
    </xf>
    <xf numFmtId="0" fontId="6" fillId="0" borderId="0" xfId="76" applyFont="1" applyBorder="1">
      <alignment vertical="center"/>
    </xf>
    <xf numFmtId="0" fontId="28" fillId="0" borderId="0" xfId="78" applyFont="1" applyBorder="1">
      <alignment/>
      <protection/>
    </xf>
    <xf numFmtId="0" fontId="3" fillId="0" borderId="0" xfId="78" applyFont="1" applyBorder="1">
      <alignment/>
      <protection/>
    </xf>
    <xf numFmtId="0" fontId="26" fillId="0" borderId="0" xfId="76" applyFont="1" applyBorder="1">
      <alignment vertical="center"/>
    </xf>
    <xf numFmtId="0" fontId="26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26" fillId="0" borderId="0" xfId="78" applyFont="1" applyBorder="1">
      <alignment/>
      <protection/>
    </xf>
    <xf numFmtId="0" fontId="6" fillId="0" borderId="0" xfId="33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79" applyNumberFormat="1" applyFont="1" applyFill="1" applyBorder="1" applyAlignment="1">
      <alignment/>
    </xf>
    <xf numFmtId="0" fontId="3" fillId="0" borderId="0" xfId="77" applyNumberFormat="1" applyFont="1" applyFill="1" applyBorder="1" applyAlignment="1">
      <alignment vertical="center"/>
    </xf>
    <xf numFmtId="0" fontId="6" fillId="0" borderId="0" xfId="70" applyNumberFormat="1" applyFont="1" applyFill="1" applyBorder="1" applyAlignment="1">
      <alignment vertical="center"/>
    </xf>
    <xf numFmtId="0" fontId="6" fillId="0" borderId="0" xfId="7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26" fillId="0" borderId="0" xfId="79" applyNumberFormat="1" applyFont="1" applyFill="1" applyBorder="1" applyAlignment="1">
      <alignment/>
    </xf>
    <xf numFmtId="0" fontId="26" fillId="0" borderId="0" xfId="7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79" applyNumberFormat="1" applyFont="1" applyFill="1" applyBorder="1" applyAlignment="1">
      <alignment/>
    </xf>
    <xf numFmtId="0" fontId="6" fillId="0" borderId="0" xfId="76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44" applyFont="1" applyAlignment="1">
      <alignment vertical="center"/>
    </xf>
    <xf numFmtId="57" fontId="0" fillId="0" borderId="0" xfId="0" applyNumberFormat="1" applyAlignment="1">
      <alignment vertical="center"/>
    </xf>
    <xf numFmtId="0" fontId="3" fillId="0" borderId="0" xfId="77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77" applyNumberFormat="1" applyFont="1" applyFill="1" applyBorder="1" applyAlignment="1">
      <alignment horizontal="left" vertical="center"/>
    </xf>
    <xf numFmtId="189" fontId="6" fillId="0" borderId="0" xfId="77" applyNumberFormat="1" applyFont="1" applyFill="1" applyBorder="1" applyAlignment="1">
      <alignment horizontal="right" vertical="center"/>
    </xf>
    <xf numFmtId="0" fontId="3" fillId="0" borderId="0" xfId="77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26" fillId="0" borderId="0" xfId="77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73" applyFont="1">
      <alignment vertical="center"/>
      <protection/>
    </xf>
    <xf numFmtId="0" fontId="1" fillId="0" borderId="0" xfId="73">
      <alignment vertical="center"/>
      <protection/>
    </xf>
    <xf numFmtId="0" fontId="3" fillId="0" borderId="0" xfId="69" applyFont="1" applyBorder="1" applyAlignment="1">
      <alignment horizontal="left" vertical="center"/>
      <protection/>
    </xf>
    <xf numFmtId="0" fontId="26" fillId="0" borderId="0" xfId="71" applyNumberFormat="1" applyFont="1" applyFill="1" applyBorder="1" applyAlignment="1">
      <alignment horizontal="left"/>
      <protection/>
    </xf>
    <xf numFmtId="0" fontId="26" fillId="0" borderId="0" xfId="73" applyFont="1" applyFill="1">
      <alignment vertical="center"/>
      <protection/>
    </xf>
    <xf numFmtId="0" fontId="26" fillId="0" borderId="0" xfId="69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vertical="center"/>
    </xf>
    <xf numFmtId="0" fontId="26" fillId="0" borderId="0" xfId="71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6" fillId="0" borderId="0" xfId="73" applyNumberFormat="1" applyFont="1" applyFill="1" applyBorder="1" applyAlignment="1">
      <alignment horizontal="left"/>
      <protection/>
    </xf>
    <xf numFmtId="0" fontId="4" fillId="0" borderId="0" xfId="83" applyFont="1" applyBorder="1" applyAlignment="1">
      <alignment horizontal="left" vertical="center" wrapText="1"/>
      <protection/>
    </xf>
    <xf numFmtId="0" fontId="6" fillId="0" borderId="0" xfId="70" applyNumberFormat="1" applyFont="1" applyFill="1" applyBorder="1" applyAlignment="1">
      <alignment horizontal="center" vertical="center"/>
    </xf>
    <xf numFmtId="0" fontId="35" fillId="0" borderId="28" xfId="83" applyFont="1" applyBorder="1" applyAlignment="1">
      <alignment horizontal="center" vertical="center" wrapText="1"/>
      <protection/>
    </xf>
    <xf numFmtId="0" fontId="35" fillId="0" borderId="29" xfId="83" applyFont="1" applyBorder="1" applyAlignment="1">
      <alignment horizontal="center" vertical="center" wrapText="1"/>
      <protection/>
    </xf>
    <xf numFmtId="0" fontId="35" fillId="0" borderId="30" xfId="83" applyFont="1" applyBorder="1" applyAlignment="1">
      <alignment horizontal="center" vertical="center" wrapText="1"/>
      <protection/>
    </xf>
    <xf numFmtId="0" fontId="37" fillId="0" borderId="0" xfId="83" applyFont="1" applyBorder="1" applyAlignment="1">
      <alignment horizontal="center" vertical="center"/>
      <protection/>
    </xf>
    <xf numFmtId="0" fontId="5" fillId="0" borderId="0" xfId="83" applyFont="1" applyBorder="1" applyAlignment="1">
      <alignment horizontal="justify" vertical="center" wrapText="1"/>
      <protection/>
    </xf>
    <xf numFmtId="0" fontId="4" fillId="0" borderId="0" xfId="83" applyFont="1" applyBorder="1" applyAlignment="1">
      <alignment horizontal="justify" vertical="center" wrapText="1"/>
      <protection/>
    </xf>
    <xf numFmtId="0" fontId="33" fillId="0" borderId="28" xfId="83" applyFont="1" applyBorder="1" applyAlignment="1">
      <alignment horizontal="center" vertical="center"/>
      <protection/>
    </xf>
    <xf numFmtId="0" fontId="33" fillId="0" borderId="31" xfId="83" applyFont="1" applyBorder="1" applyAlignment="1">
      <alignment horizontal="center" vertical="center"/>
      <protection/>
    </xf>
    <xf numFmtId="0" fontId="34" fillId="0" borderId="32" xfId="83" applyFont="1" applyBorder="1" applyAlignment="1">
      <alignment horizontal="justify" vertical="center" wrapText="1"/>
      <protection/>
    </xf>
    <xf numFmtId="0" fontId="34" fillId="0" borderId="33" xfId="83" applyFont="1" applyBorder="1" applyAlignment="1">
      <alignment horizontal="justify" vertical="center" wrapText="1"/>
      <protection/>
    </xf>
    <xf numFmtId="0" fontId="36" fillId="0" borderId="34" xfId="83" applyFont="1" applyBorder="1" applyAlignment="1">
      <alignment horizontal="center" vertical="center" wrapText="1"/>
      <protection/>
    </xf>
    <xf numFmtId="0" fontId="36" fillId="0" borderId="28" xfId="83" applyFont="1" applyBorder="1" applyAlignment="1">
      <alignment horizontal="center" vertical="center" wrapText="1"/>
      <protection/>
    </xf>
    <xf numFmtId="0" fontId="36" fillId="0" borderId="31" xfId="83" applyFont="1" applyBorder="1" applyAlignment="1">
      <alignment horizontal="center" vertical="center" wrapText="1"/>
      <protection/>
    </xf>
    <xf numFmtId="0" fontId="33" fillId="0" borderId="34" xfId="83" applyFont="1" applyBorder="1" applyAlignment="1">
      <alignment horizontal="center" vertical="center"/>
      <protection/>
    </xf>
    <xf numFmtId="0" fontId="33" fillId="0" borderId="29" xfId="83" applyFont="1" applyBorder="1" applyAlignment="1">
      <alignment horizontal="center" vertical="center"/>
      <protection/>
    </xf>
    <xf numFmtId="0" fontId="34" fillId="0" borderId="35" xfId="83" applyFont="1" applyBorder="1" applyAlignment="1">
      <alignment horizontal="justify" vertical="center" wrapText="1"/>
      <protection/>
    </xf>
    <xf numFmtId="0" fontId="34" fillId="0" borderId="36" xfId="83" applyFont="1" applyBorder="1" applyAlignment="1">
      <alignment horizontal="justify" vertical="center" wrapText="1"/>
      <protection/>
    </xf>
    <xf numFmtId="0" fontId="36" fillId="0" borderId="29" xfId="83" applyFont="1" applyBorder="1" applyAlignment="1">
      <alignment horizontal="center" vertical="center" wrapText="1"/>
      <protection/>
    </xf>
    <xf numFmtId="0" fontId="30" fillId="0" borderId="0" xfId="83" applyFont="1" applyBorder="1" applyAlignment="1">
      <alignment horizontal="center" vertical="center" wrapText="1"/>
      <protection/>
    </xf>
    <xf numFmtId="0" fontId="33" fillId="0" borderId="30" xfId="83" applyFont="1" applyBorder="1" applyAlignment="1">
      <alignment horizontal="center" vertical="center"/>
      <protection/>
    </xf>
    <xf numFmtId="0" fontId="34" fillId="0" borderId="37" xfId="83" applyFont="1" applyBorder="1" applyAlignment="1">
      <alignment horizontal="justify" vertical="center" wrapText="1"/>
      <protection/>
    </xf>
    <xf numFmtId="0" fontId="4" fillId="0" borderId="10" xfId="83" applyFont="1" applyBorder="1" applyAlignment="1">
      <alignment horizontal="justify" vertical="center" wrapText="1"/>
      <protection/>
    </xf>
    <xf numFmtId="0" fontId="4" fillId="0" borderId="38" xfId="83" applyFont="1" applyBorder="1" applyAlignment="1">
      <alignment horizontal="center" wrapText="1"/>
      <protection/>
    </xf>
    <xf numFmtId="0" fontId="4" fillId="0" borderId="39" xfId="83" applyFont="1" applyBorder="1" applyAlignment="1">
      <alignment horizontal="center" wrapText="1"/>
      <protection/>
    </xf>
    <xf numFmtId="0" fontId="4" fillId="0" borderId="40" xfId="83" applyFont="1" applyBorder="1" applyAlignment="1">
      <alignment horizontal="center" wrapText="1"/>
      <protection/>
    </xf>
    <xf numFmtId="0" fontId="4" fillId="0" borderId="41" xfId="83" applyFont="1" applyBorder="1" applyAlignment="1">
      <alignment horizontal="center" wrapText="1"/>
      <protection/>
    </xf>
    <xf numFmtId="0" fontId="35" fillId="0" borderId="34" xfId="83" applyFont="1" applyBorder="1" applyAlignment="1">
      <alignment horizontal="center" vertical="center" wrapText="1"/>
      <protection/>
    </xf>
    <xf numFmtId="0" fontId="26" fillId="0" borderId="0" xfId="83" applyFont="1" applyBorder="1" applyAlignment="1">
      <alignment horizontal="left" vertical="center"/>
      <protection/>
    </xf>
    <xf numFmtId="0" fontId="5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56" fontId="6" fillId="0" borderId="14" xfId="80" applyNumberFormat="1" applyFont="1" applyBorder="1" applyAlignment="1">
      <alignment horizontal="center" vertical="center"/>
      <protection/>
    </xf>
    <xf numFmtId="0" fontId="6" fillId="0" borderId="11" xfId="80" applyFont="1" applyBorder="1" applyAlignment="1">
      <alignment horizontal="center" vertical="center"/>
      <protection/>
    </xf>
    <xf numFmtId="0" fontId="6" fillId="0" borderId="14" xfId="80" applyFont="1" applyBorder="1" applyAlignment="1">
      <alignment horizontal="center" vertical="center"/>
      <protection/>
    </xf>
    <xf numFmtId="0" fontId="6" fillId="0" borderId="17" xfId="80" applyFont="1" applyBorder="1" applyAlignment="1">
      <alignment horizontal="center" vertical="center"/>
      <protection/>
    </xf>
    <xf numFmtId="0" fontId="6" fillId="0" borderId="18" xfId="80" applyFont="1" applyBorder="1" applyAlignment="1">
      <alignment horizontal="center" vertical="center"/>
      <protection/>
    </xf>
    <xf numFmtId="0" fontId="6" fillId="0" borderId="46" xfId="80" applyFont="1" applyBorder="1" applyAlignment="1">
      <alignment horizontal="center" vertical="center"/>
      <protection/>
    </xf>
    <xf numFmtId="0" fontId="6" fillId="0" borderId="39" xfId="80" applyFont="1" applyBorder="1" applyAlignment="1">
      <alignment horizontal="center" vertical="center"/>
      <protection/>
    </xf>
    <xf numFmtId="0" fontId="26" fillId="0" borderId="46" xfId="80" applyFont="1" applyBorder="1" applyAlignment="1">
      <alignment horizontal="center" vertical="center"/>
      <protection/>
    </xf>
    <xf numFmtId="0" fontId="26" fillId="0" borderId="39" xfId="80" applyFont="1" applyBorder="1" applyAlignment="1">
      <alignment horizontal="center" vertical="center"/>
      <protection/>
    </xf>
    <xf numFmtId="0" fontId="26" fillId="0" borderId="14" xfId="80" applyFont="1" applyBorder="1" applyAlignment="1">
      <alignment horizontal="center" vertical="center"/>
      <protection/>
    </xf>
    <xf numFmtId="0" fontId="26" fillId="0" borderId="11" xfId="80" applyFont="1" applyBorder="1" applyAlignment="1">
      <alignment horizontal="center" vertical="center"/>
      <protection/>
    </xf>
    <xf numFmtId="0" fontId="3" fillId="0" borderId="46" xfId="80" applyFont="1" applyBorder="1" applyAlignment="1">
      <alignment horizontal="center" vertical="center"/>
      <protection/>
    </xf>
    <xf numFmtId="0" fontId="3" fillId="0" borderId="39" xfId="80" applyFont="1" applyBorder="1" applyAlignment="1">
      <alignment horizontal="center" vertical="center"/>
      <protection/>
    </xf>
    <xf numFmtId="0" fontId="3" fillId="0" borderId="14" xfId="80" applyFont="1" applyBorder="1" applyAlignment="1">
      <alignment horizontal="center" vertical="center"/>
      <protection/>
    </xf>
    <xf numFmtId="0" fontId="3" fillId="0" borderId="11" xfId="80" applyFont="1" applyBorder="1" applyAlignment="1">
      <alignment horizontal="center" vertical="center"/>
      <protection/>
    </xf>
    <xf numFmtId="56" fontId="3" fillId="0" borderId="14" xfId="80" applyNumberFormat="1" applyFont="1" applyBorder="1" applyAlignment="1">
      <alignment horizontal="center" vertical="center"/>
      <protection/>
    </xf>
    <xf numFmtId="0" fontId="3" fillId="0" borderId="17" xfId="80" applyFont="1" applyBorder="1" applyAlignment="1">
      <alignment horizontal="center" vertical="center"/>
      <protection/>
    </xf>
    <xf numFmtId="0" fontId="3" fillId="0" borderId="18" xfId="80" applyFont="1" applyBorder="1" applyAlignment="1">
      <alignment horizontal="center" vertical="center"/>
      <protection/>
    </xf>
    <xf numFmtId="0" fontId="38" fillId="0" borderId="0" xfId="80" applyFont="1" applyAlignment="1">
      <alignment horizontal="center" vertical="center"/>
      <protection/>
    </xf>
    <xf numFmtId="0" fontId="3" fillId="0" borderId="47" xfId="80" applyFont="1" applyBorder="1" applyAlignment="1">
      <alignment horizontal="center" vertical="center"/>
      <protection/>
    </xf>
    <xf numFmtId="0" fontId="39" fillId="0" borderId="47" xfId="80" applyFont="1" applyBorder="1" applyAlignment="1">
      <alignment horizontal="center" vertical="center"/>
      <protection/>
    </xf>
    <xf numFmtId="0" fontId="38" fillId="0" borderId="47" xfId="80" applyFont="1" applyBorder="1" applyAlignment="1">
      <alignment horizontal="center" vertical="center"/>
      <protection/>
    </xf>
    <xf numFmtId="183" fontId="3" fillId="0" borderId="0" xfId="77" applyNumberFormat="1" applyFont="1" applyFill="1" applyBorder="1" applyAlignment="1">
      <alignment horizontal="center" vertical="center"/>
    </xf>
    <xf numFmtId="183" fontId="26" fillId="0" borderId="0" xfId="70" applyNumberFormat="1" applyFont="1" applyFill="1" applyBorder="1" applyAlignment="1">
      <alignment horizontal="center"/>
    </xf>
    <xf numFmtId="49" fontId="3" fillId="0" borderId="0" xfId="77" applyNumberFormat="1" applyFont="1" applyFill="1" applyBorder="1" applyAlignment="1">
      <alignment horizontal="center" vertical="center"/>
    </xf>
    <xf numFmtId="0" fontId="3" fillId="0" borderId="0" xfId="77" applyNumberFormat="1" applyFont="1" applyFill="1" applyBorder="1" applyAlignment="1">
      <alignment horizontal="center" vertical="center"/>
    </xf>
    <xf numFmtId="0" fontId="26" fillId="0" borderId="0" xfId="70" applyNumberFormat="1" applyFont="1" applyFill="1" applyBorder="1" applyAlignment="1">
      <alignment horizontal="center"/>
    </xf>
    <xf numFmtId="10" fontId="26" fillId="0" borderId="0" xfId="70" applyNumberFormat="1" applyFont="1" applyFill="1" applyBorder="1" applyAlignment="1">
      <alignment horizontal="center"/>
    </xf>
    <xf numFmtId="10" fontId="3" fillId="0" borderId="0" xfId="77" applyNumberFormat="1" applyFont="1" applyFill="1" applyBorder="1" applyAlignment="1">
      <alignment horizontal="center" vertical="center"/>
    </xf>
    <xf numFmtId="0" fontId="27" fillId="0" borderId="0" xfId="77" applyNumberFormat="1" applyFont="1" applyFill="1" applyBorder="1" applyAlignment="1">
      <alignment horizontal="left" vertical="center"/>
    </xf>
    <xf numFmtId="0" fontId="6" fillId="0" borderId="0" xfId="77" applyNumberFormat="1" applyFont="1" applyFill="1" applyBorder="1" applyAlignment="1">
      <alignment horizontal="left" vertical="center"/>
    </xf>
    <xf numFmtId="0" fontId="6" fillId="0" borderId="0" xfId="77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77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69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6" fillId="0" borderId="0" xfId="77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70" applyNumberFormat="1" applyFont="1" applyFill="1" applyBorder="1" applyAlignment="1">
      <alignment horizontal="center" vertical="center"/>
    </xf>
    <xf numFmtId="0" fontId="6" fillId="0" borderId="0" xfId="70" applyNumberFormat="1" applyFont="1" applyFill="1" applyBorder="1" applyAlignment="1">
      <alignment horizontal="left" vertical="center"/>
    </xf>
    <xf numFmtId="183" fontId="6" fillId="0" borderId="0" xfId="73" applyNumberFormat="1" applyFont="1">
      <alignment vertical="center"/>
      <protection/>
    </xf>
    <xf numFmtId="10" fontId="6" fillId="0" borderId="0" xfId="73" applyNumberFormat="1" applyFont="1">
      <alignment vertical="center"/>
      <protection/>
    </xf>
    <xf numFmtId="0" fontId="3" fillId="0" borderId="0" xfId="71" applyNumberFormat="1" applyFont="1" applyFill="1" applyBorder="1" applyAlignment="1">
      <alignment horizontal="left"/>
      <protection/>
    </xf>
    <xf numFmtId="0" fontId="26" fillId="0" borderId="0" xfId="69" applyFont="1" applyBorder="1" applyAlignment="1">
      <alignment horizontal="left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 2_登録ナンバー　2012.9.3" xfId="67"/>
    <cellStyle name="標準 2_2012ouzadraw" xfId="68"/>
    <cellStyle name="標準 3" xfId="69"/>
    <cellStyle name="標準 3_登録ナンバー" xfId="70"/>
    <cellStyle name="標準 4" xfId="71"/>
    <cellStyle name="標準 5" xfId="72"/>
    <cellStyle name="標準 6" xfId="73"/>
    <cellStyle name="標準 7" xfId="74"/>
    <cellStyle name="標準 9" xfId="75"/>
    <cellStyle name="標準_Book2" xfId="76"/>
    <cellStyle name="標準_Book2_登録ナンバー" xfId="77"/>
    <cellStyle name="標準_Sheet1" xfId="78"/>
    <cellStyle name="標準_Sheet1_登録ナンバー" xfId="79"/>
    <cellStyle name="標準_スーパーカップ歴代入賞チーム" xfId="80"/>
    <cellStyle name="標準_登録ナンバー" xfId="81"/>
    <cellStyle name="標準_登録ナンバー　2013.06.07" xfId="82"/>
    <cellStyle name="標準_要項　東近江カップ　2012" xfId="83"/>
    <cellStyle name="Followed Hyperlink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559</xdr:row>
      <xdr:rowOff>114300</xdr:rowOff>
    </xdr:from>
    <xdr:to>
      <xdr:col>2</xdr:col>
      <xdr:colOff>28575</xdr:colOff>
      <xdr:row>559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61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446</xdr:row>
      <xdr:rowOff>114300</xdr:rowOff>
    </xdr:from>
    <xdr:to>
      <xdr:col>2</xdr:col>
      <xdr:colOff>28575</xdr:colOff>
      <xdr:row>446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559</xdr:row>
      <xdr:rowOff>114300</xdr:rowOff>
    </xdr:from>
    <xdr:to>
      <xdr:col>2</xdr:col>
      <xdr:colOff>28575</xdr:colOff>
      <xdr:row>559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23950" y="9617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446</xdr:row>
      <xdr:rowOff>114300</xdr:rowOff>
    </xdr:from>
    <xdr:to>
      <xdr:col>2</xdr:col>
      <xdr:colOff>28575</xdr:colOff>
      <xdr:row>446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12395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0"/>
  <sheetViews>
    <sheetView tabSelected="1" zoomScalePageLayoutView="0" workbookViewId="0" topLeftCell="A1">
      <selection activeCell="A25" sqref="A25"/>
    </sheetView>
  </sheetViews>
  <sheetFormatPr defaultColWidth="8.875" defaultRowHeight="30.75" customHeight="1"/>
  <cols>
    <col min="1" max="1" width="120.25390625" style="1" customWidth="1"/>
    <col min="2" max="16384" width="8.875" style="1" customWidth="1"/>
  </cols>
  <sheetData>
    <row r="1" ht="30.75" customHeight="1">
      <c r="A1" s="77" t="s">
        <v>1310</v>
      </c>
    </row>
    <row r="2" ht="8.25" customHeight="1">
      <c r="A2" s="78"/>
    </row>
    <row r="3" ht="21" customHeight="1">
      <c r="A3" s="79" t="s">
        <v>1311</v>
      </c>
    </row>
    <row r="4" ht="21" customHeight="1">
      <c r="A4" s="79" t="s">
        <v>911</v>
      </c>
    </row>
    <row r="5" ht="21" customHeight="1">
      <c r="A5" s="79" t="s">
        <v>1312</v>
      </c>
    </row>
    <row r="6" ht="21" customHeight="1">
      <c r="A6" s="79" t="s">
        <v>910</v>
      </c>
    </row>
    <row r="7" ht="21" customHeight="1">
      <c r="A7" s="79" t="s">
        <v>912</v>
      </c>
    </row>
    <row r="8" ht="21" customHeight="1">
      <c r="A8" s="79" t="s">
        <v>915</v>
      </c>
    </row>
    <row r="9" s="87" customFormat="1" ht="21" customHeight="1">
      <c r="A9" s="86" t="s">
        <v>916</v>
      </c>
    </row>
    <row r="10" ht="21" customHeight="1">
      <c r="A10" s="81" t="s">
        <v>923</v>
      </c>
    </row>
    <row r="11" ht="21" customHeight="1">
      <c r="A11" s="82" t="s">
        <v>1313</v>
      </c>
    </row>
    <row r="12" ht="21" customHeight="1">
      <c r="A12" s="80" t="s">
        <v>904</v>
      </c>
    </row>
    <row r="13" ht="21" customHeight="1">
      <c r="A13" s="80" t="s">
        <v>378</v>
      </c>
    </row>
    <row r="14" ht="6.75" customHeight="1">
      <c r="A14" s="79"/>
    </row>
    <row r="15" ht="21.75" customHeight="1">
      <c r="A15" s="79" t="s">
        <v>905</v>
      </c>
    </row>
    <row r="16" ht="21.75" customHeight="1">
      <c r="A16" s="79" t="s">
        <v>917</v>
      </c>
    </row>
    <row r="17" ht="21.75" customHeight="1">
      <c r="A17" s="79" t="s">
        <v>918</v>
      </c>
    </row>
    <row r="18" ht="21.75" customHeight="1">
      <c r="A18" s="83" t="s">
        <v>379</v>
      </c>
    </row>
    <row r="19" ht="21.75" customHeight="1">
      <c r="A19" s="83" t="s">
        <v>919</v>
      </c>
    </row>
    <row r="20" ht="21.75" customHeight="1">
      <c r="A20" s="83" t="s">
        <v>906</v>
      </c>
    </row>
    <row r="21" ht="21.75" customHeight="1">
      <c r="A21" s="83" t="s">
        <v>1314</v>
      </c>
    </row>
    <row r="22" ht="21.75" customHeight="1">
      <c r="A22" s="80" t="s">
        <v>928</v>
      </c>
    </row>
    <row r="23" ht="21.75" customHeight="1">
      <c r="A23" s="80" t="s">
        <v>1337</v>
      </c>
    </row>
    <row r="24" ht="21.75" customHeight="1">
      <c r="A24" s="88" t="s">
        <v>1315</v>
      </c>
    </row>
    <row r="25" ht="21.75" customHeight="1">
      <c r="A25" s="79" t="s">
        <v>907</v>
      </c>
    </row>
    <row r="26" ht="21.75" customHeight="1">
      <c r="A26" s="84" t="s">
        <v>1605</v>
      </c>
    </row>
    <row r="27" ht="21.75" customHeight="1">
      <c r="A27" s="84" t="s">
        <v>920</v>
      </c>
    </row>
    <row r="28" ht="21.75" customHeight="1">
      <c r="A28" s="84" t="s">
        <v>921</v>
      </c>
    </row>
    <row r="29" ht="21.75" customHeight="1">
      <c r="A29" s="84" t="s">
        <v>922</v>
      </c>
    </row>
    <row r="30" ht="21.75" customHeight="1">
      <c r="A30" s="79" t="s">
        <v>1316</v>
      </c>
    </row>
    <row r="31" ht="21.75" customHeight="1">
      <c r="A31" s="79" t="s">
        <v>908</v>
      </c>
    </row>
    <row r="32" ht="21.75" customHeight="1">
      <c r="A32" s="79" t="s">
        <v>913</v>
      </c>
    </row>
    <row r="33" ht="21.75" customHeight="1">
      <c r="A33" s="79" t="s">
        <v>909</v>
      </c>
    </row>
    <row r="34" ht="21.75" customHeight="1">
      <c r="A34" s="79" t="s">
        <v>914</v>
      </c>
    </row>
    <row r="35" ht="21.75" customHeight="1">
      <c r="A35" s="79" t="s">
        <v>1317</v>
      </c>
    </row>
    <row r="36" ht="21.75" customHeight="1">
      <c r="A36" s="84" t="s">
        <v>925</v>
      </c>
    </row>
    <row r="37" ht="21.75" customHeight="1">
      <c r="A37" s="79" t="s">
        <v>927</v>
      </c>
    </row>
    <row r="38" ht="21.75" customHeight="1">
      <c r="A38" s="79" t="s">
        <v>926</v>
      </c>
    </row>
    <row r="39" ht="21.75" customHeight="1">
      <c r="A39" s="85" t="s">
        <v>1318</v>
      </c>
    </row>
    <row r="40" ht="21.75" customHeight="1">
      <c r="A40" s="85" t="s">
        <v>924</v>
      </c>
    </row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77"/>
  <sheetViews>
    <sheetView zoomScalePageLayoutView="0" workbookViewId="0" topLeftCell="A1">
      <selection activeCell="C79" sqref="C79"/>
    </sheetView>
  </sheetViews>
  <sheetFormatPr defaultColWidth="9.00390625" defaultRowHeight="13.5"/>
  <cols>
    <col min="1" max="1" width="1.875" style="13" customWidth="1"/>
    <col min="2" max="2" width="12.625" style="13" customWidth="1"/>
    <col min="3" max="3" width="37.875" style="13" customWidth="1"/>
    <col min="4" max="4" width="15.25390625" style="13" customWidth="1"/>
    <col min="5" max="5" width="36.375" style="13" customWidth="1"/>
    <col min="6" max="7" width="18.875" style="13" customWidth="1"/>
    <col min="8" max="16384" width="9.00390625" style="13" customWidth="1"/>
  </cols>
  <sheetData>
    <row r="1" spans="1:5" ht="36" customHeight="1">
      <c r="A1" s="12"/>
      <c r="B1" s="252" t="s">
        <v>1319</v>
      </c>
      <c r="C1" s="252"/>
      <c r="D1" s="252"/>
      <c r="E1" s="252"/>
    </row>
    <row r="2" spans="1:5" ht="23.25" customHeight="1">
      <c r="A2" s="14"/>
      <c r="B2" s="14"/>
      <c r="C2" s="238" t="s">
        <v>838</v>
      </c>
      <c r="D2" s="238"/>
      <c r="E2" s="238"/>
    </row>
    <row r="3" spans="1:5" ht="23.25" customHeight="1">
      <c r="A3" s="14"/>
      <c r="B3" s="14"/>
      <c r="C3" s="239" t="s">
        <v>839</v>
      </c>
      <c r="D3" s="239"/>
      <c r="E3" s="239"/>
    </row>
    <row r="4" spans="1:5" ht="23.25" customHeight="1">
      <c r="A4" s="14"/>
      <c r="B4" s="14"/>
      <c r="C4" s="232" t="s">
        <v>840</v>
      </c>
      <c r="D4" s="232"/>
      <c r="E4" s="232"/>
    </row>
    <row r="5" spans="1:5" ht="29.25" customHeight="1">
      <c r="A5" s="12"/>
      <c r="B5" s="261" t="s">
        <v>842</v>
      </c>
      <c r="C5" s="261"/>
      <c r="D5" s="261"/>
      <c r="E5" s="261"/>
    </row>
    <row r="6" spans="1:5" ht="29.25" customHeight="1">
      <c r="A6" s="12"/>
      <c r="B6" s="237" t="s">
        <v>843</v>
      </c>
      <c r="C6" s="237"/>
      <c r="D6" s="237"/>
      <c r="E6" s="237"/>
    </row>
    <row r="7" spans="1:5" ht="10.5" customHeight="1">
      <c r="A7" s="12"/>
      <c r="B7" s="29"/>
      <c r="C7" s="29"/>
      <c r="D7" s="29"/>
      <c r="E7" s="29"/>
    </row>
    <row r="8" spans="1:5" ht="24" customHeight="1" thickBot="1">
      <c r="A8" s="12"/>
      <c r="B8" s="15" t="s">
        <v>375</v>
      </c>
      <c r="C8" s="26" t="s">
        <v>372</v>
      </c>
      <c r="D8" s="27" t="s">
        <v>376</v>
      </c>
      <c r="E8" s="26"/>
    </row>
    <row r="9" spans="1:5" ht="21.75" customHeight="1" thickBot="1">
      <c r="A9" s="16"/>
      <c r="B9" s="17" t="s">
        <v>841</v>
      </c>
      <c r="C9" s="18" t="s">
        <v>836</v>
      </c>
      <c r="D9" s="19" t="s">
        <v>841</v>
      </c>
      <c r="E9" s="18" t="s">
        <v>836</v>
      </c>
    </row>
    <row r="10" spans="1:5" ht="8.25" customHeight="1" thickTop="1">
      <c r="A10" s="16"/>
      <c r="B10" s="253"/>
      <c r="C10" s="254"/>
      <c r="D10" s="236"/>
      <c r="E10" s="254">
        <f>IF(D10="","",VLOOKUP(D10,'登録ナンバー'!$A$4:$I$600,7,1))</f>
      </c>
    </row>
    <row r="11" spans="1:5" ht="8.25" customHeight="1">
      <c r="A11" s="16"/>
      <c r="B11" s="240"/>
      <c r="C11" s="242"/>
      <c r="D11" s="234"/>
      <c r="E11" s="242"/>
    </row>
    <row r="12" spans="1:5" ht="8.25" customHeight="1">
      <c r="A12" s="16"/>
      <c r="B12" s="240"/>
      <c r="C12" s="242"/>
      <c r="D12" s="235"/>
      <c r="E12" s="250"/>
    </row>
    <row r="13" spans="1:5" ht="8.25" customHeight="1">
      <c r="A13" s="16"/>
      <c r="B13" s="247"/>
      <c r="C13" s="249">
        <f>IF(B13="","",VLOOKUP(B13,'登録ナンバー'!$A$4:$I$600,7,1))</f>
      </c>
      <c r="D13" s="244"/>
      <c r="E13" s="242">
        <f>IF(D13="","",VLOOKUP(D13,'登録ナンバー'!$A$4:$I$600,7,1))</f>
      </c>
    </row>
    <row r="14" spans="1:5" ht="8.25" customHeight="1">
      <c r="A14" s="16"/>
      <c r="B14" s="240"/>
      <c r="C14" s="242"/>
      <c r="D14" s="245"/>
      <c r="E14" s="242"/>
    </row>
    <row r="15" spans="1:5" ht="8.25" customHeight="1">
      <c r="A15" s="16"/>
      <c r="B15" s="248"/>
      <c r="C15" s="250"/>
      <c r="D15" s="251"/>
      <c r="E15" s="242"/>
    </row>
    <row r="16" spans="1:5" ht="8.25" customHeight="1">
      <c r="A16" s="16"/>
      <c r="B16" s="240"/>
      <c r="C16" s="249">
        <f>IF(B16="","",VLOOKUP(B16,'登録ナンバー'!$A$4:$I$600,7,1))</f>
      </c>
      <c r="D16" s="245"/>
      <c r="E16" s="249">
        <f>IF(D16="","",VLOOKUP(D16,'登録ナンバー'!$A$4:$I$600,7,1))</f>
      </c>
    </row>
    <row r="17" spans="1:5" ht="8.25" customHeight="1">
      <c r="A17" s="16"/>
      <c r="B17" s="240"/>
      <c r="C17" s="242"/>
      <c r="D17" s="245"/>
      <c r="E17" s="242"/>
    </row>
    <row r="18" spans="1:5" ht="8.25" customHeight="1">
      <c r="A18" s="16"/>
      <c r="B18" s="240"/>
      <c r="C18" s="250"/>
      <c r="D18" s="245"/>
      <c r="E18" s="242"/>
    </row>
    <row r="19" spans="1:5" ht="8.25" customHeight="1">
      <c r="A19" s="16"/>
      <c r="B19" s="247"/>
      <c r="C19" s="242">
        <f>IF(B19="","",VLOOKUP(B19,'登録ナンバー'!$A$4:$I$600,7,1))</f>
      </c>
      <c r="D19" s="244"/>
      <c r="E19" s="249">
        <f>IF(D19="","",VLOOKUP(D19,'登録ナンバー'!$A$4:$I$600,7,1))</f>
      </c>
    </row>
    <row r="20" spans="1:5" ht="8.25" customHeight="1">
      <c r="A20" s="16"/>
      <c r="B20" s="240"/>
      <c r="C20" s="242"/>
      <c r="D20" s="245"/>
      <c r="E20" s="242"/>
    </row>
    <row r="21" spans="1:5" ht="8.25" customHeight="1">
      <c r="A21" s="16"/>
      <c r="B21" s="248"/>
      <c r="C21" s="242"/>
      <c r="D21" s="251"/>
      <c r="E21" s="242"/>
    </row>
    <row r="22" spans="1:5" ht="8.25" customHeight="1">
      <c r="A22" s="16"/>
      <c r="B22" s="247"/>
      <c r="C22" s="249">
        <f>IF(B22="","",VLOOKUP(B22,'登録ナンバー'!$A$4:$I$600,7,1))</f>
      </c>
      <c r="D22" s="245"/>
      <c r="E22" s="249">
        <f>IF(D22="","",VLOOKUP(D22,'登録ナンバー'!$A$4:$I$600,7,1))</f>
      </c>
    </row>
    <row r="23" spans="1:5" ht="8.25" customHeight="1">
      <c r="A23" s="16"/>
      <c r="B23" s="240"/>
      <c r="C23" s="242"/>
      <c r="D23" s="245"/>
      <c r="E23" s="242"/>
    </row>
    <row r="24" spans="1:5" ht="8.25" customHeight="1">
      <c r="A24" s="16"/>
      <c r="B24" s="248"/>
      <c r="C24" s="250"/>
      <c r="D24" s="245"/>
      <c r="E24" s="250"/>
    </row>
    <row r="25" spans="1:5" ht="8.25" customHeight="1">
      <c r="A25" s="16"/>
      <c r="B25" s="247"/>
      <c r="C25" s="249">
        <f>IF(B25="","",VLOOKUP(B25,'登録ナンバー'!$A$4:$I$600,7,1))</f>
      </c>
      <c r="D25" s="244"/>
      <c r="E25" s="242">
        <f>IF(D25="","",VLOOKUP(D25,'登録ナンバー'!$A$4:$I$600,7,1))</f>
      </c>
    </row>
    <row r="26" spans="1:5" ht="8.25" customHeight="1">
      <c r="A26" s="16"/>
      <c r="B26" s="240"/>
      <c r="C26" s="242"/>
      <c r="D26" s="245"/>
      <c r="E26" s="242"/>
    </row>
    <row r="27" spans="1:5" ht="8.25" customHeight="1">
      <c r="A27" s="16"/>
      <c r="B27" s="248"/>
      <c r="C27" s="250"/>
      <c r="D27" s="245"/>
      <c r="E27" s="242"/>
    </row>
    <row r="28" spans="1:5" ht="8.25" customHeight="1">
      <c r="A28" s="16"/>
      <c r="B28" s="240"/>
      <c r="C28" s="242"/>
      <c r="D28" s="260"/>
      <c r="E28" s="249">
        <f>IF(D28="","",VLOOKUP(D28,'登録ナンバー'!$A$4:$I$600,7,1))</f>
      </c>
    </row>
    <row r="29" spans="1:5" ht="8.25" customHeight="1">
      <c r="A29" s="16"/>
      <c r="B29" s="240"/>
      <c r="C29" s="242"/>
      <c r="D29" s="234"/>
      <c r="E29" s="242"/>
    </row>
    <row r="30" spans="1:5" ht="8.25" customHeight="1">
      <c r="A30" s="16"/>
      <c r="B30" s="240"/>
      <c r="C30" s="242"/>
      <c r="D30" s="235"/>
      <c r="E30" s="250"/>
    </row>
    <row r="31" spans="1:5" ht="8.25" customHeight="1">
      <c r="A31" s="16"/>
      <c r="B31" s="247"/>
      <c r="C31" s="249">
        <f>IF(B31="","",VLOOKUP(B31,'登録ナンバー'!$A$4:$I$600,7,1))</f>
      </c>
      <c r="D31" s="244"/>
      <c r="E31" s="249">
        <f>IF(D31="","",VLOOKUP(D31,'登録ナンバー'!$A$4:$I$600,7,1))</f>
      </c>
    </row>
    <row r="32" spans="1:5" ht="8.25" customHeight="1">
      <c r="A32" s="16"/>
      <c r="B32" s="240"/>
      <c r="C32" s="242"/>
      <c r="D32" s="245"/>
      <c r="E32" s="242"/>
    </row>
    <row r="33" spans="1:5" ht="8.25" customHeight="1">
      <c r="A33" s="16"/>
      <c r="B33" s="248"/>
      <c r="C33" s="250"/>
      <c r="D33" s="251"/>
      <c r="E33" s="242"/>
    </row>
    <row r="34" spans="1:5" ht="8.25" customHeight="1">
      <c r="A34" s="16"/>
      <c r="B34" s="247"/>
      <c r="C34" s="249">
        <f>IF(B34="","",VLOOKUP(B34,'登録ナンバー'!$A$4:$I$600,7,1))</f>
      </c>
      <c r="D34" s="245"/>
      <c r="E34" s="249">
        <f>IF(D34="","",VLOOKUP(D34,'登録ナンバー'!$A$4:$I$600,7,1))</f>
      </c>
    </row>
    <row r="35" spans="1:5" ht="8.25" customHeight="1">
      <c r="A35" s="16"/>
      <c r="B35" s="240"/>
      <c r="C35" s="242"/>
      <c r="D35" s="245"/>
      <c r="E35" s="242"/>
    </row>
    <row r="36" spans="1:5" ht="8.25" customHeight="1">
      <c r="A36" s="16"/>
      <c r="B36" s="248"/>
      <c r="C36" s="250"/>
      <c r="D36" s="245"/>
      <c r="E36" s="250"/>
    </row>
    <row r="37" spans="1:5" ht="8.25" customHeight="1">
      <c r="A37" s="16"/>
      <c r="B37" s="240"/>
      <c r="C37" s="242">
        <f>IF(B37="","",VLOOKUP(B37,'登録ナンバー'!$A$4:$I$600,7,1))</f>
      </c>
      <c r="D37" s="244"/>
      <c r="E37" s="242">
        <f>IF(D37="","",VLOOKUP(D37,'登録ナンバー'!$A$4:$I$600,7,1))</f>
      </c>
    </row>
    <row r="38" spans="1:5" ht="8.25" customHeight="1">
      <c r="A38" s="16"/>
      <c r="B38" s="240"/>
      <c r="C38" s="242"/>
      <c r="D38" s="245"/>
      <c r="E38" s="242"/>
    </row>
    <row r="39" spans="1:5" ht="8.25" customHeight="1" thickBot="1">
      <c r="A39" s="16"/>
      <c r="B39" s="241"/>
      <c r="C39" s="243"/>
      <c r="D39" s="246"/>
      <c r="E39" s="243"/>
    </row>
    <row r="40" spans="1:5" ht="8.25" customHeight="1">
      <c r="A40" s="14"/>
      <c r="B40" s="14"/>
      <c r="C40" s="20"/>
      <c r="D40" s="14"/>
      <c r="E40" s="14"/>
    </row>
    <row r="41" spans="1:5" ht="35.25" customHeight="1" thickBot="1">
      <c r="A41" s="12"/>
      <c r="B41" s="15" t="s">
        <v>375</v>
      </c>
      <c r="C41" s="26" t="s">
        <v>372</v>
      </c>
      <c r="D41" s="27" t="s">
        <v>376</v>
      </c>
      <c r="E41" s="26"/>
    </row>
    <row r="42" spans="1:5" ht="21.75" customHeight="1" thickBot="1">
      <c r="A42" s="16"/>
      <c r="B42" s="17" t="s">
        <v>841</v>
      </c>
      <c r="C42" s="18" t="s">
        <v>836</v>
      </c>
      <c r="D42" s="19" t="s">
        <v>841</v>
      </c>
      <c r="E42" s="18" t="s">
        <v>836</v>
      </c>
    </row>
    <row r="43" spans="1:5" ht="8.25" customHeight="1" thickTop="1">
      <c r="A43" s="16"/>
      <c r="B43" s="253"/>
      <c r="C43" s="254"/>
      <c r="D43" s="236"/>
      <c r="E43" s="254">
        <f>IF(D43="","",VLOOKUP(D43,'登録ナンバー'!$A$4:$I$600,7,1))</f>
      </c>
    </row>
    <row r="44" spans="1:5" ht="8.25" customHeight="1">
      <c r="A44" s="16"/>
      <c r="B44" s="240"/>
      <c r="C44" s="242"/>
      <c r="D44" s="234"/>
      <c r="E44" s="242"/>
    </row>
    <row r="45" spans="1:5" ht="8.25" customHeight="1">
      <c r="A45" s="16"/>
      <c r="B45" s="240"/>
      <c r="C45" s="242"/>
      <c r="D45" s="235"/>
      <c r="E45" s="250"/>
    </row>
    <row r="46" spans="1:5" ht="8.25" customHeight="1">
      <c r="A46" s="16"/>
      <c r="B46" s="247"/>
      <c r="C46" s="249">
        <f>IF(B46="","",VLOOKUP(B46,'登録ナンバー'!$A$4:$I$600,7,1))</f>
      </c>
      <c r="D46" s="244"/>
      <c r="E46" s="242">
        <f>IF(D46="","",VLOOKUP(D46,'登録ナンバー'!$A$4:$I$600,7,1))</f>
      </c>
    </row>
    <row r="47" spans="1:5" ht="8.25" customHeight="1">
      <c r="A47" s="16"/>
      <c r="B47" s="240"/>
      <c r="C47" s="242"/>
      <c r="D47" s="245"/>
      <c r="E47" s="242"/>
    </row>
    <row r="48" spans="1:5" ht="8.25" customHeight="1">
      <c r="A48" s="16"/>
      <c r="B48" s="248"/>
      <c r="C48" s="250"/>
      <c r="D48" s="251"/>
      <c r="E48" s="242"/>
    </row>
    <row r="49" spans="1:5" ht="8.25" customHeight="1">
      <c r="A49" s="16"/>
      <c r="B49" s="240"/>
      <c r="C49" s="249">
        <f>IF(B49="","",VLOOKUP(B49,'登録ナンバー'!$A$4:$I$600,7,1))</f>
      </c>
      <c r="D49" s="245"/>
      <c r="E49" s="249">
        <f>IF(D49="","",VLOOKUP(D49,'登録ナンバー'!$A$4:$I$600,7,1))</f>
      </c>
    </row>
    <row r="50" spans="1:5" ht="8.25" customHeight="1">
      <c r="A50" s="16"/>
      <c r="B50" s="240"/>
      <c r="C50" s="242"/>
      <c r="D50" s="245"/>
      <c r="E50" s="242"/>
    </row>
    <row r="51" spans="1:5" ht="8.25" customHeight="1">
      <c r="A51" s="16"/>
      <c r="B51" s="240"/>
      <c r="C51" s="250"/>
      <c r="D51" s="245"/>
      <c r="E51" s="242"/>
    </row>
    <row r="52" spans="1:5" ht="8.25" customHeight="1">
      <c r="A52" s="16"/>
      <c r="B52" s="247"/>
      <c r="C52" s="242">
        <f>IF(B52="","",VLOOKUP(B52,'登録ナンバー'!$A$4:$I$600,7,1))</f>
      </c>
      <c r="D52" s="244"/>
      <c r="E52" s="249">
        <f>IF(D52="","",VLOOKUP(D52,'登録ナンバー'!$A$4:$I$600,7,1))</f>
      </c>
    </row>
    <row r="53" spans="1:5" ht="8.25" customHeight="1">
      <c r="A53" s="16"/>
      <c r="B53" s="240"/>
      <c r="C53" s="242"/>
      <c r="D53" s="245"/>
      <c r="E53" s="242"/>
    </row>
    <row r="54" spans="1:5" ht="8.25" customHeight="1">
      <c r="A54" s="16"/>
      <c r="B54" s="248"/>
      <c r="C54" s="242"/>
      <c r="D54" s="251"/>
      <c r="E54" s="242"/>
    </row>
    <row r="55" spans="1:5" ht="8.25" customHeight="1">
      <c r="A55" s="16"/>
      <c r="B55" s="247"/>
      <c r="C55" s="249">
        <f>IF(B55="","",VLOOKUP(B55,'登録ナンバー'!$A$4:$I$600,7,1))</f>
      </c>
      <c r="D55" s="245"/>
      <c r="E55" s="249">
        <f>IF(D55="","",VLOOKUP(D55,'登録ナンバー'!$A$4:$I$600,7,1))</f>
      </c>
    </row>
    <row r="56" spans="1:5" ht="8.25" customHeight="1">
      <c r="A56" s="16"/>
      <c r="B56" s="240"/>
      <c r="C56" s="242"/>
      <c r="D56" s="245"/>
      <c r="E56" s="242"/>
    </row>
    <row r="57" spans="1:5" ht="8.25" customHeight="1">
      <c r="A57" s="16"/>
      <c r="B57" s="248"/>
      <c r="C57" s="250"/>
      <c r="D57" s="245"/>
      <c r="E57" s="250"/>
    </row>
    <row r="58" spans="1:5" ht="8.25" customHeight="1">
      <c r="A58" s="16"/>
      <c r="B58" s="247"/>
      <c r="C58" s="249">
        <f>IF(B58="","",VLOOKUP(B58,'登録ナンバー'!$A$4:$I$600,7,1))</f>
      </c>
      <c r="D58" s="244"/>
      <c r="E58" s="242">
        <f>IF(D58="","",VLOOKUP(D58,'登録ナンバー'!$A$4:$I$600,7,1))</f>
      </c>
    </row>
    <row r="59" spans="1:5" ht="8.25" customHeight="1">
      <c r="A59" s="16"/>
      <c r="B59" s="240"/>
      <c r="C59" s="242"/>
      <c r="D59" s="245"/>
      <c r="E59" s="242"/>
    </row>
    <row r="60" spans="1:5" ht="8.25" customHeight="1">
      <c r="A60" s="16"/>
      <c r="B60" s="248"/>
      <c r="C60" s="250"/>
      <c r="D60" s="245"/>
      <c r="E60" s="242"/>
    </row>
    <row r="61" spans="1:5" ht="8.25" customHeight="1">
      <c r="A61" s="16"/>
      <c r="B61" s="240"/>
      <c r="C61" s="242"/>
      <c r="D61" s="260"/>
      <c r="E61" s="249">
        <f>IF(D61="","",VLOOKUP(D61,'登録ナンバー'!$A$4:$I$600,7,1))</f>
      </c>
    </row>
    <row r="62" spans="1:5" ht="8.25" customHeight="1">
      <c r="A62" s="16"/>
      <c r="B62" s="240"/>
      <c r="C62" s="242"/>
      <c r="D62" s="234"/>
      <c r="E62" s="242"/>
    </row>
    <row r="63" spans="1:5" ht="8.25" customHeight="1">
      <c r="A63" s="16"/>
      <c r="B63" s="240"/>
      <c r="C63" s="242"/>
      <c r="D63" s="235"/>
      <c r="E63" s="250"/>
    </row>
    <row r="64" spans="1:5" ht="8.25" customHeight="1">
      <c r="A64" s="16"/>
      <c r="B64" s="247"/>
      <c r="C64" s="249">
        <f>IF(B64="","",VLOOKUP(B64,'登録ナンバー'!$A$4:$I$600,7,1))</f>
      </c>
      <c r="D64" s="244"/>
      <c r="E64" s="249">
        <f>IF(D64="","",VLOOKUP(D64,'登録ナンバー'!$A$4:$I$600,7,1))</f>
      </c>
    </row>
    <row r="65" spans="1:5" ht="8.25" customHeight="1">
      <c r="A65" s="16"/>
      <c r="B65" s="240"/>
      <c r="C65" s="242"/>
      <c r="D65" s="245"/>
      <c r="E65" s="242"/>
    </row>
    <row r="66" spans="1:5" ht="8.25" customHeight="1">
      <c r="A66" s="16"/>
      <c r="B66" s="248"/>
      <c r="C66" s="250"/>
      <c r="D66" s="251"/>
      <c r="E66" s="242"/>
    </row>
    <row r="67" spans="1:5" ht="8.25" customHeight="1">
      <c r="A67" s="16"/>
      <c r="B67" s="247"/>
      <c r="C67" s="249">
        <f>IF(B67="","",VLOOKUP(B67,'登録ナンバー'!$A$4:$I$600,7,1))</f>
      </c>
      <c r="D67" s="245"/>
      <c r="E67" s="249">
        <f>IF(D67="","",VLOOKUP(D67,'登録ナンバー'!$A$4:$I$600,7,1))</f>
      </c>
    </row>
    <row r="68" spans="1:5" ht="8.25" customHeight="1">
      <c r="A68" s="16"/>
      <c r="B68" s="240"/>
      <c r="C68" s="242"/>
      <c r="D68" s="245"/>
      <c r="E68" s="242"/>
    </row>
    <row r="69" spans="1:5" ht="8.25" customHeight="1">
      <c r="A69" s="16"/>
      <c r="B69" s="248"/>
      <c r="C69" s="250"/>
      <c r="D69" s="245"/>
      <c r="E69" s="250"/>
    </row>
    <row r="70" spans="1:5" ht="8.25" customHeight="1">
      <c r="A70" s="16"/>
      <c r="B70" s="240"/>
      <c r="C70" s="242">
        <f>IF(B70="","",VLOOKUP(B70,'登録ナンバー'!$A$4:$I$600,7,1))</f>
      </c>
      <c r="D70" s="244"/>
      <c r="E70" s="242">
        <f>IF(D70="","",VLOOKUP(D70,'登録ナンバー'!$A$4:$I$600,7,1))</f>
      </c>
    </row>
    <row r="71" spans="1:5" ht="8.25" customHeight="1">
      <c r="A71" s="16"/>
      <c r="B71" s="240"/>
      <c r="C71" s="242"/>
      <c r="D71" s="245"/>
      <c r="E71" s="242"/>
    </row>
    <row r="72" spans="1:5" ht="8.25" customHeight="1" thickBot="1">
      <c r="A72" s="16"/>
      <c r="B72" s="241"/>
      <c r="C72" s="243"/>
      <c r="D72" s="246"/>
      <c r="E72" s="243"/>
    </row>
    <row r="73" spans="1:5" ht="8.25" customHeight="1">
      <c r="A73" s="14"/>
      <c r="B73" s="21"/>
      <c r="C73" s="22"/>
      <c r="D73" s="23"/>
      <c r="E73" s="22"/>
    </row>
    <row r="74" spans="1:5" ht="19.5" customHeight="1" thickBot="1">
      <c r="A74" s="14"/>
      <c r="B74" s="14"/>
      <c r="C74" s="255" t="s">
        <v>837</v>
      </c>
      <c r="D74" s="255"/>
      <c r="E74" s="255"/>
    </row>
    <row r="75" spans="1:5" ht="19.5" customHeight="1">
      <c r="A75" s="14"/>
      <c r="B75" s="14"/>
      <c r="C75" s="24" t="s">
        <v>373</v>
      </c>
      <c r="D75" s="256" t="s">
        <v>374</v>
      </c>
      <c r="E75" s="257"/>
    </row>
    <row r="76" spans="1:5" ht="19.5" customHeight="1" thickBot="1">
      <c r="A76" s="14"/>
      <c r="B76" s="14"/>
      <c r="C76" s="25" t="s">
        <v>377</v>
      </c>
      <c r="D76" s="258"/>
      <c r="E76" s="259"/>
    </row>
    <row r="77" spans="1:5" ht="19.5" customHeight="1">
      <c r="A77" s="14"/>
      <c r="B77" s="14"/>
      <c r="C77" s="20"/>
      <c r="D77" s="14"/>
      <c r="E77" s="14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88">
    <mergeCell ref="C2:E2"/>
    <mergeCell ref="C3:E3"/>
    <mergeCell ref="C4:E4"/>
    <mergeCell ref="B5:E5"/>
    <mergeCell ref="B6:E6"/>
    <mergeCell ref="B22:B24"/>
    <mergeCell ref="C22:C24"/>
    <mergeCell ref="B10:B12"/>
    <mergeCell ref="B13:B15"/>
    <mergeCell ref="C13:C15"/>
    <mergeCell ref="D13:D15"/>
    <mergeCell ref="D16:D18"/>
    <mergeCell ref="D19:D21"/>
    <mergeCell ref="B25:B27"/>
    <mergeCell ref="C25:C27"/>
    <mergeCell ref="D43:D45"/>
    <mergeCell ref="E43:E45"/>
    <mergeCell ref="D28:D30"/>
    <mergeCell ref="E28:E30"/>
    <mergeCell ref="E13:E15"/>
    <mergeCell ref="C10:C12"/>
    <mergeCell ref="D10:D12"/>
    <mergeCell ref="D25:D27"/>
    <mergeCell ref="E25:E27"/>
    <mergeCell ref="C16:C18"/>
    <mergeCell ref="E16:E18"/>
    <mergeCell ref="E19:E21"/>
    <mergeCell ref="E10:E12"/>
    <mergeCell ref="D52:D54"/>
    <mergeCell ref="E52:E54"/>
    <mergeCell ref="B46:B48"/>
    <mergeCell ref="C46:C48"/>
    <mergeCell ref="D46:D48"/>
    <mergeCell ref="E46:E48"/>
    <mergeCell ref="C74:E74"/>
    <mergeCell ref="D75:E76"/>
    <mergeCell ref="B58:B60"/>
    <mergeCell ref="C58:C60"/>
    <mergeCell ref="D58:D60"/>
    <mergeCell ref="E58:E60"/>
    <mergeCell ref="B61:B63"/>
    <mergeCell ref="C61:C63"/>
    <mergeCell ref="D61:D63"/>
    <mergeCell ref="E61:E63"/>
    <mergeCell ref="B55:B57"/>
    <mergeCell ref="C55:C57"/>
    <mergeCell ref="B19:B21"/>
    <mergeCell ref="C19:C21"/>
    <mergeCell ref="B52:B54"/>
    <mergeCell ref="C52:C54"/>
    <mergeCell ref="B43:B45"/>
    <mergeCell ref="C43:C45"/>
    <mergeCell ref="B28:B30"/>
    <mergeCell ref="C28:C30"/>
    <mergeCell ref="B1:E1"/>
    <mergeCell ref="D55:D57"/>
    <mergeCell ref="E55:E57"/>
    <mergeCell ref="D22:D24"/>
    <mergeCell ref="E22:E24"/>
    <mergeCell ref="B49:B51"/>
    <mergeCell ref="C49:C51"/>
    <mergeCell ref="D49:D51"/>
    <mergeCell ref="E49:E51"/>
    <mergeCell ref="B16:B18"/>
    <mergeCell ref="B31:B33"/>
    <mergeCell ref="C31:C33"/>
    <mergeCell ref="D31:D33"/>
    <mergeCell ref="E31:E33"/>
    <mergeCell ref="B34:B36"/>
    <mergeCell ref="C34:C36"/>
    <mergeCell ref="D34:D36"/>
    <mergeCell ref="E34:E36"/>
    <mergeCell ref="B37:B39"/>
    <mergeCell ref="C37:C39"/>
    <mergeCell ref="D37:D39"/>
    <mergeCell ref="E37:E39"/>
    <mergeCell ref="B64:B66"/>
    <mergeCell ref="C64:C66"/>
    <mergeCell ref="D64:D66"/>
    <mergeCell ref="E64:E66"/>
    <mergeCell ref="B67:B69"/>
    <mergeCell ref="C67:C69"/>
    <mergeCell ref="D67:D69"/>
    <mergeCell ref="E67:E69"/>
    <mergeCell ref="B70:B72"/>
    <mergeCell ref="C70:C72"/>
    <mergeCell ref="D70:D72"/>
    <mergeCell ref="E70:E72"/>
  </mergeCells>
  <printOptions/>
  <pageMargins left="0" right="0" top="0" bottom="0" header="0.31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B1:L31"/>
  <sheetViews>
    <sheetView zoomScalePageLayoutView="0" workbookViewId="0" topLeftCell="A1">
      <selection activeCell="K7" sqref="K7"/>
    </sheetView>
  </sheetViews>
  <sheetFormatPr defaultColWidth="8.875" defaultRowHeight="13.5"/>
  <cols>
    <col min="1" max="1" width="3.00390625" style="1" customWidth="1"/>
    <col min="2" max="2" width="19.625" style="1" customWidth="1"/>
    <col min="3" max="3" width="12.25390625" style="1" customWidth="1"/>
    <col min="4" max="4" width="4.625" style="1" customWidth="1"/>
    <col min="5" max="5" width="12.25390625" style="1" customWidth="1"/>
    <col min="6" max="6" width="3.25390625" style="1" customWidth="1"/>
    <col min="7" max="7" width="19.50390625" style="1" customWidth="1"/>
    <col min="8" max="8" width="11.875" style="1" customWidth="1"/>
    <col min="9" max="9" width="4.75390625" style="1" customWidth="1"/>
    <col min="10" max="10" width="12.25390625" style="1" customWidth="1"/>
    <col min="11" max="16384" width="8.875" style="1" customWidth="1"/>
  </cols>
  <sheetData>
    <row r="1" spans="2:10" ht="26.25" customHeight="1">
      <c r="B1" s="263" t="s">
        <v>844</v>
      </c>
      <c r="C1" s="263"/>
      <c r="D1" s="263"/>
      <c r="E1" s="263"/>
      <c r="F1" s="263"/>
      <c r="G1" s="263"/>
      <c r="H1" s="263"/>
      <c r="I1" s="263"/>
      <c r="J1" s="263"/>
    </row>
    <row r="2" spans="2:10" ht="26.25" customHeight="1">
      <c r="B2" s="68"/>
      <c r="C2" s="68"/>
      <c r="D2" s="68"/>
      <c r="E2" s="68"/>
      <c r="F2" s="68"/>
      <c r="G2" s="68"/>
      <c r="H2" s="68"/>
      <c r="I2" s="68"/>
      <c r="J2" s="68"/>
    </row>
    <row r="3" spans="2:10" ht="26.25" customHeight="1">
      <c r="B3" s="262" t="s">
        <v>1227</v>
      </c>
      <c r="C3" s="262"/>
      <c r="D3" s="262"/>
      <c r="E3" s="262"/>
      <c r="F3" s="262"/>
      <c r="G3" s="262"/>
      <c r="H3" s="262"/>
      <c r="I3" s="262"/>
      <c r="J3" s="262"/>
    </row>
    <row r="4" spans="2:10" ht="32.25" customHeight="1" thickBot="1">
      <c r="B4" s="263" t="s">
        <v>1228</v>
      </c>
      <c r="C4" s="263"/>
      <c r="D4" s="263"/>
      <c r="E4" s="263"/>
      <c r="F4" s="263"/>
      <c r="G4" s="263"/>
      <c r="H4" s="263"/>
      <c r="I4" s="263"/>
      <c r="J4" s="263"/>
    </row>
    <row r="5" spans="2:10" ht="25.5" customHeight="1">
      <c r="B5" s="69" t="s">
        <v>845</v>
      </c>
      <c r="C5" s="269"/>
      <c r="D5" s="269"/>
      <c r="E5" s="270"/>
      <c r="G5" s="69" t="s">
        <v>845</v>
      </c>
      <c r="H5" s="269"/>
      <c r="I5" s="269"/>
      <c r="J5" s="270"/>
    </row>
    <row r="6" spans="2:10" ht="25.5" customHeight="1">
      <c r="B6" s="70" t="s">
        <v>369</v>
      </c>
      <c r="C6" s="267"/>
      <c r="D6" s="267"/>
      <c r="E6" s="268"/>
      <c r="G6" s="70" t="s">
        <v>369</v>
      </c>
      <c r="H6" s="267"/>
      <c r="I6" s="267"/>
      <c r="J6" s="268"/>
    </row>
    <row r="7" spans="2:10" ht="25.5" customHeight="1">
      <c r="B7" s="70" t="s">
        <v>1222</v>
      </c>
      <c r="C7" s="72"/>
      <c r="D7" s="120" t="s">
        <v>1053</v>
      </c>
      <c r="E7" s="73"/>
      <c r="G7" s="70" t="s">
        <v>1222</v>
      </c>
      <c r="H7" s="72"/>
      <c r="I7" s="120" t="s">
        <v>1053</v>
      </c>
      <c r="J7" s="73"/>
    </row>
    <row r="8" spans="2:10" ht="25.5" customHeight="1">
      <c r="B8" s="70" t="s">
        <v>1223</v>
      </c>
      <c r="C8" s="72"/>
      <c r="D8" s="120" t="s">
        <v>370</v>
      </c>
      <c r="E8" s="73"/>
      <c r="G8" s="70" t="s">
        <v>1223</v>
      </c>
      <c r="H8" s="72"/>
      <c r="I8" s="120" t="s">
        <v>370</v>
      </c>
      <c r="J8" s="73"/>
    </row>
    <row r="9" spans="2:10" ht="25.5" customHeight="1">
      <c r="B9" s="70" t="s">
        <v>1224</v>
      </c>
      <c r="C9" s="264"/>
      <c r="D9" s="265"/>
      <c r="E9" s="266"/>
      <c r="G9" s="70" t="s">
        <v>1224</v>
      </c>
      <c r="H9" s="264"/>
      <c r="I9" s="265"/>
      <c r="J9" s="266"/>
    </row>
    <row r="10" spans="2:10" ht="25.5" customHeight="1">
      <c r="B10" s="70" t="s">
        <v>1225</v>
      </c>
      <c r="C10" s="264"/>
      <c r="D10" s="265"/>
      <c r="E10" s="266"/>
      <c r="G10" s="70" t="s">
        <v>1225</v>
      </c>
      <c r="H10" s="264"/>
      <c r="I10" s="265"/>
      <c r="J10" s="266"/>
    </row>
    <row r="11" spans="2:10" ht="25.5" customHeight="1" thickBot="1">
      <c r="B11" s="71" t="s">
        <v>1226</v>
      </c>
      <c r="C11" s="121"/>
      <c r="D11" s="122" t="s">
        <v>371</v>
      </c>
      <c r="E11" s="123"/>
      <c r="G11" s="71" t="s">
        <v>1226</v>
      </c>
      <c r="H11" s="121"/>
      <c r="I11" s="122" t="s">
        <v>370</v>
      </c>
      <c r="J11" s="123"/>
    </row>
    <row r="14" ht="14.25" thickBot="1"/>
    <row r="15" spans="2:10" ht="25.5" customHeight="1">
      <c r="B15" s="69" t="s">
        <v>845</v>
      </c>
      <c r="C15" s="269"/>
      <c r="D15" s="269"/>
      <c r="E15" s="270"/>
      <c r="G15" s="69" t="s">
        <v>845</v>
      </c>
      <c r="H15" s="269"/>
      <c r="I15" s="269"/>
      <c r="J15" s="270"/>
    </row>
    <row r="16" spans="2:10" ht="25.5" customHeight="1">
      <c r="B16" s="70" t="s">
        <v>369</v>
      </c>
      <c r="C16" s="267"/>
      <c r="D16" s="267"/>
      <c r="E16" s="268"/>
      <c r="G16" s="70" t="s">
        <v>369</v>
      </c>
      <c r="H16" s="267"/>
      <c r="I16" s="267"/>
      <c r="J16" s="268"/>
    </row>
    <row r="17" spans="2:10" ht="25.5" customHeight="1">
      <c r="B17" s="70" t="s">
        <v>1222</v>
      </c>
      <c r="C17" s="72"/>
      <c r="D17" s="120" t="s">
        <v>1053</v>
      </c>
      <c r="E17" s="73"/>
      <c r="G17" s="70" t="s">
        <v>1222</v>
      </c>
      <c r="H17" s="72"/>
      <c r="I17" s="120" t="s">
        <v>1053</v>
      </c>
      <c r="J17" s="73"/>
    </row>
    <row r="18" spans="2:10" ht="25.5" customHeight="1">
      <c r="B18" s="70" t="s">
        <v>1223</v>
      </c>
      <c r="C18" s="72"/>
      <c r="D18" s="120" t="s">
        <v>370</v>
      </c>
      <c r="E18" s="73"/>
      <c r="G18" s="70" t="s">
        <v>1223</v>
      </c>
      <c r="H18" s="72"/>
      <c r="I18" s="120" t="s">
        <v>370</v>
      </c>
      <c r="J18" s="73"/>
    </row>
    <row r="19" spans="2:10" ht="25.5" customHeight="1">
      <c r="B19" s="70" t="s">
        <v>1224</v>
      </c>
      <c r="C19" s="264"/>
      <c r="D19" s="265"/>
      <c r="E19" s="266"/>
      <c r="G19" s="70" t="s">
        <v>1224</v>
      </c>
      <c r="H19" s="264"/>
      <c r="I19" s="265"/>
      <c r="J19" s="266"/>
    </row>
    <row r="20" spans="2:10" ht="25.5" customHeight="1">
      <c r="B20" s="70" t="s">
        <v>1225</v>
      </c>
      <c r="C20" s="264"/>
      <c r="D20" s="265"/>
      <c r="E20" s="266"/>
      <c r="G20" s="70" t="s">
        <v>1225</v>
      </c>
      <c r="H20" s="264"/>
      <c r="I20" s="265"/>
      <c r="J20" s="266"/>
    </row>
    <row r="21" spans="2:10" ht="25.5" customHeight="1" thickBot="1">
      <c r="B21" s="71" t="s">
        <v>1226</v>
      </c>
      <c r="C21" s="121"/>
      <c r="D21" s="122" t="s">
        <v>370</v>
      </c>
      <c r="E21" s="123"/>
      <c r="G21" s="71" t="s">
        <v>1226</v>
      </c>
      <c r="H21" s="121"/>
      <c r="I21" s="122" t="s">
        <v>370</v>
      </c>
      <c r="J21" s="123"/>
    </row>
    <row r="23" ht="13.5">
      <c r="L23" s="74"/>
    </row>
    <row r="24" ht="14.25" thickBot="1">
      <c r="L24" s="74"/>
    </row>
    <row r="25" spans="2:12" ht="25.5" customHeight="1">
      <c r="B25" s="69" t="s">
        <v>845</v>
      </c>
      <c r="C25" s="269"/>
      <c r="D25" s="269"/>
      <c r="E25" s="270"/>
      <c r="G25" s="69" t="s">
        <v>845</v>
      </c>
      <c r="H25" s="269"/>
      <c r="I25" s="269"/>
      <c r="J25" s="270"/>
      <c r="K25" s="76"/>
      <c r="L25" s="74"/>
    </row>
    <row r="26" spans="2:12" ht="25.5" customHeight="1">
      <c r="B26" s="70" t="s">
        <v>369</v>
      </c>
      <c r="C26" s="267"/>
      <c r="D26" s="267"/>
      <c r="E26" s="268"/>
      <c r="G26" s="70" t="s">
        <v>369</v>
      </c>
      <c r="H26" s="267"/>
      <c r="I26" s="267"/>
      <c r="J26" s="268"/>
      <c r="K26" s="76"/>
      <c r="L26" s="75"/>
    </row>
    <row r="27" spans="2:10" ht="25.5" customHeight="1">
      <c r="B27" s="70" t="s">
        <v>1222</v>
      </c>
      <c r="C27" s="72"/>
      <c r="D27" s="120" t="s">
        <v>1053</v>
      </c>
      <c r="E27" s="73"/>
      <c r="G27" s="70" t="s">
        <v>1222</v>
      </c>
      <c r="H27" s="72"/>
      <c r="I27" s="120" t="s">
        <v>1053</v>
      </c>
      <c r="J27" s="73"/>
    </row>
    <row r="28" spans="2:10" ht="25.5" customHeight="1">
      <c r="B28" s="70" t="s">
        <v>1223</v>
      </c>
      <c r="C28" s="72"/>
      <c r="D28" s="120" t="s">
        <v>370</v>
      </c>
      <c r="E28" s="73"/>
      <c r="G28" s="70" t="s">
        <v>1223</v>
      </c>
      <c r="H28" s="72"/>
      <c r="I28" s="120" t="s">
        <v>370</v>
      </c>
      <c r="J28" s="73"/>
    </row>
    <row r="29" spans="2:10" ht="25.5" customHeight="1">
      <c r="B29" s="70" t="s">
        <v>1224</v>
      </c>
      <c r="C29" s="264"/>
      <c r="D29" s="265"/>
      <c r="E29" s="266"/>
      <c r="G29" s="70" t="s">
        <v>1224</v>
      </c>
      <c r="H29" s="264"/>
      <c r="I29" s="265"/>
      <c r="J29" s="266"/>
    </row>
    <row r="30" spans="2:10" ht="25.5" customHeight="1">
      <c r="B30" s="70" t="s">
        <v>1225</v>
      </c>
      <c r="C30" s="264"/>
      <c r="D30" s="265"/>
      <c r="E30" s="266"/>
      <c r="G30" s="70" t="s">
        <v>1225</v>
      </c>
      <c r="H30" s="264"/>
      <c r="I30" s="265"/>
      <c r="J30" s="266"/>
    </row>
    <row r="31" spans="2:10" ht="25.5" customHeight="1" thickBot="1">
      <c r="B31" s="71" t="s">
        <v>1226</v>
      </c>
      <c r="C31" s="121"/>
      <c r="D31" s="122" t="s">
        <v>370</v>
      </c>
      <c r="E31" s="123"/>
      <c r="G31" s="71" t="s">
        <v>1226</v>
      </c>
      <c r="H31" s="121"/>
      <c r="I31" s="122" t="s">
        <v>370</v>
      </c>
      <c r="J31" s="123"/>
    </row>
  </sheetData>
  <sheetProtection/>
  <mergeCells count="27">
    <mergeCell ref="B1:J1"/>
    <mergeCell ref="C6:E6"/>
    <mergeCell ref="C5:E5"/>
    <mergeCell ref="C15:E15"/>
    <mergeCell ref="H5:J5"/>
    <mergeCell ref="H6:J6"/>
    <mergeCell ref="H15:J15"/>
    <mergeCell ref="C9:E9"/>
    <mergeCell ref="C10:E10"/>
    <mergeCell ref="H9:J9"/>
    <mergeCell ref="C20:E20"/>
    <mergeCell ref="H16:J16"/>
    <mergeCell ref="H25:J25"/>
    <mergeCell ref="H26:J26"/>
    <mergeCell ref="C16:E16"/>
    <mergeCell ref="C25:E25"/>
    <mergeCell ref="C26:E26"/>
    <mergeCell ref="B3:J3"/>
    <mergeCell ref="B4:J4"/>
    <mergeCell ref="C29:E29"/>
    <mergeCell ref="C30:E30"/>
    <mergeCell ref="H29:J29"/>
    <mergeCell ref="H30:J30"/>
    <mergeCell ref="H10:J10"/>
    <mergeCell ref="H19:J19"/>
    <mergeCell ref="H20:J20"/>
    <mergeCell ref="C19:E19"/>
  </mergeCells>
  <printOptions/>
  <pageMargins left="0" right="0" top="1.3779527559055118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B2:I55"/>
  <sheetViews>
    <sheetView zoomScalePageLayoutView="0" workbookViewId="0" topLeftCell="A31">
      <selection activeCell="K51" sqref="K51"/>
    </sheetView>
  </sheetViews>
  <sheetFormatPr defaultColWidth="8.875" defaultRowHeight="13.5"/>
  <cols>
    <col min="1" max="3" width="8.875" style="60" customWidth="1"/>
    <col min="4" max="4" width="11.25390625" style="60" customWidth="1"/>
    <col min="5" max="5" width="12.75390625" style="60" customWidth="1"/>
    <col min="6" max="6" width="10.50390625" style="60" customWidth="1"/>
    <col min="7" max="7" width="10.625" style="60" customWidth="1"/>
    <col min="8" max="8" width="12.125" style="60" customWidth="1"/>
    <col min="9" max="9" width="12.25390625" style="60" customWidth="1"/>
    <col min="10" max="16384" width="8.875" style="60" customWidth="1"/>
  </cols>
  <sheetData>
    <row r="2" spans="2:8" ht="13.5">
      <c r="B2" s="289" t="s">
        <v>311</v>
      </c>
      <c r="C2" s="289"/>
      <c r="D2" s="289"/>
      <c r="E2" s="289"/>
      <c r="F2" s="289"/>
      <c r="G2" s="289"/>
      <c r="H2" s="289"/>
    </row>
    <row r="3" spans="2:8" ht="13.5">
      <c r="B3" s="289"/>
      <c r="C3" s="289"/>
      <c r="D3" s="289"/>
      <c r="E3" s="289"/>
      <c r="F3" s="289"/>
      <c r="G3" s="289"/>
      <c r="H3" s="289"/>
    </row>
    <row r="5" ht="14.25" thickBot="1"/>
    <row r="6" spans="2:9" ht="14.25" thickBot="1">
      <c r="B6" s="290"/>
      <c r="C6" s="290"/>
      <c r="D6" s="291" t="s">
        <v>312</v>
      </c>
      <c r="E6" s="291"/>
      <c r="F6" s="292" t="s">
        <v>313</v>
      </c>
      <c r="G6" s="292"/>
      <c r="H6" s="292" t="s">
        <v>314</v>
      </c>
      <c r="I6" s="292"/>
    </row>
    <row r="7" spans="2:9" ht="14.25" thickBot="1">
      <c r="B7" s="290"/>
      <c r="C7" s="290"/>
      <c r="D7" s="291"/>
      <c r="E7" s="291"/>
      <c r="F7" s="292"/>
      <c r="G7" s="292"/>
      <c r="H7" s="292"/>
      <c r="I7" s="292"/>
    </row>
    <row r="8" spans="2:9" ht="13.5">
      <c r="B8" s="282" t="s">
        <v>315</v>
      </c>
      <c r="C8" s="283"/>
      <c r="D8" s="278" t="s">
        <v>316</v>
      </c>
      <c r="E8" s="279"/>
      <c r="F8" s="282" t="s">
        <v>317</v>
      </c>
      <c r="G8" s="283"/>
      <c r="H8" s="282" t="s">
        <v>318</v>
      </c>
      <c r="I8" s="283"/>
    </row>
    <row r="9" spans="2:9" ht="13.5">
      <c r="B9" s="284"/>
      <c r="C9" s="285"/>
      <c r="D9" s="280"/>
      <c r="E9" s="281"/>
      <c r="F9" s="284"/>
      <c r="G9" s="285"/>
      <c r="H9" s="284"/>
      <c r="I9" s="285"/>
    </row>
    <row r="10" spans="2:9" ht="15" customHeight="1">
      <c r="B10" s="284"/>
      <c r="C10" s="285"/>
      <c r="D10" s="61" t="s">
        <v>319</v>
      </c>
      <c r="E10" s="62" t="s">
        <v>320</v>
      </c>
      <c r="F10" s="63" t="s">
        <v>321</v>
      </c>
      <c r="G10" s="62" t="s">
        <v>322</v>
      </c>
      <c r="H10" s="61" t="s">
        <v>323</v>
      </c>
      <c r="I10" s="62" t="s">
        <v>324</v>
      </c>
    </row>
    <row r="11" spans="2:9" ht="15" customHeight="1">
      <c r="B11" s="286">
        <v>40897</v>
      </c>
      <c r="C11" s="285"/>
      <c r="D11" s="61" t="s">
        <v>750</v>
      </c>
      <c r="E11" s="62" t="s">
        <v>750</v>
      </c>
      <c r="F11" s="61" t="s">
        <v>325</v>
      </c>
      <c r="G11" s="62" t="s">
        <v>326</v>
      </c>
      <c r="H11" s="61" t="s">
        <v>327</v>
      </c>
      <c r="I11" s="62" t="s">
        <v>328</v>
      </c>
    </row>
    <row r="12" spans="2:9" ht="15" customHeight="1">
      <c r="B12" s="284"/>
      <c r="C12" s="285"/>
      <c r="D12" s="61" t="s">
        <v>329</v>
      </c>
      <c r="E12" s="62" t="s">
        <v>330</v>
      </c>
      <c r="F12" s="61" t="s">
        <v>331</v>
      </c>
      <c r="G12" s="62" t="s">
        <v>332</v>
      </c>
      <c r="H12" s="61" t="s">
        <v>333</v>
      </c>
      <c r="I12" s="62" t="s">
        <v>334</v>
      </c>
    </row>
    <row r="13" spans="2:9" ht="15" customHeight="1" thickBot="1">
      <c r="B13" s="287"/>
      <c r="C13" s="288"/>
      <c r="D13" s="64" t="s">
        <v>335</v>
      </c>
      <c r="E13" s="65" t="s">
        <v>336</v>
      </c>
      <c r="F13" s="66"/>
      <c r="G13" s="67"/>
      <c r="H13" s="64" t="s">
        <v>337</v>
      </c>
      <c r="I13" s="65" t="s">
        <v>338</v>
      </c>
    </row>
    <row r="14" spans="2:9" ht="14.25" thickBot="1">
      <c r="B14" s="290" t="s">
        <v>339</v>
      </c>
      <c r="C14" s="290"/>
      <c r="D14" s="278" t="s">
        <v>340</v>
      </c>
      <c r="E14" s="279"/>
      <c r="F14" s="282" t="s">
        <v>341</v>
      </c>
      <c r="G14" s="283"/>
      <c r="H14" s="282" t="s">
        <v>342</v>
      </c>
      <c r="I14" s="283"/>
    </row>
    <row r="15" spans="2:9" ht="14.25" thickBot="1">
      <c r="B15" s="290"/>
      <c r="C15" s="290"/>
      <c r="D15" s="280"/>
      <c r="E15" s="281"/>
      <c r="F15" s="284"/>
      <c r="G15" s="285"/>
      <c r="H15" s="284"/>
      <c r="I15" s="285"/>
    </row>
    <row r="16" spans="2:9" ht="17.25" customHeight="1" thickBot="1">
      <c r="B16" s="290"/>
      <c r="C16" s="290"/>
      <c r="D16" s="61" t="s">
        <v>323</v>
      </c>
      <c r="E16" s="62" t="s">
        <v>324</v>
      </c>
      <c r="F16" s="61" t="s">
        <v>319</v>
      </c>
      <c r="G16" s="62" t="s">
        <v>320</v>
      </c>
      <c r="H16" s="63" t="s">
        <v>321</v>
      </c>
      <c r="I16" s="62" t="s">
        <v>343</v>
      </c>
    </row>
    <row r="17" spans="2:9" ht="17.25" customHeight="1" thickBot="1">
      <c r="B17" s="290"/>
      <c r="C17" s="290"/>
      <c r="D17" s="61" t="s">
        <v>327</v>
      </c>
      <c r="E17" s="62" t="s">
        <v>328</v>
      </c>
      <c r="F17" s="61" t="s">
        <v>344</v>
      </c>
      <c r="G17" s="62" t="s">
        <v>345</v>
      </c>
      <c r="H17" s="61" t="s">
        <v>325</v>
      </c>
      <c r="I17" s="62" t="s">
        <v>326</v>
      </c>
    </row>
    <row r="18" spans="2:9" ht="17.25" customHeight="1" thickBot="1">
      <c r="B18" s="290"/>
      <c r="C18" s="290"/>
      <c r="D18" s="61" t="s">
        <v>346</v>
      </c>
      <c r="E18" s="62" t="s">
        <v>334</v>
      </c>
      <c r="F18" s="61" t="s">
        <v>329</v>
      </c>
      <c r="G18" s="62" t="s">
        <v>330</v>
      </c>
      <c r="H18" s="61" t="s">
        <v>347</v>
      </c>
      <c r="I18" s="62" t="s">
        <v>348</v>
      </c>
    </row>
    <row r="19" spans="2:9" ht="17.25" customHeight="1" thickBot="1">
      <c r="B19" s="290"/>
      <c r="C19" s="290"/>
      <c r="D19" s="64" t="s">
        <v>349</v>
      </c>
      <c r="E19" s="65" t="s">
        <v>350</v>
      </c>
      <c r="F19" s="64" t="s">
        <v>335</v>
      </c>
      <c r="G19" s="65" t="s">
        <v>336</v>
      </c>
      <c r="H19" s="64" t="s">
        <v>351</v>
      </c>
      <c r="I19" s="65"/>
    </row>
    <row r="20" spans="2:9" ht="13.5">
      <c r="B20" s="282" t="s">
        <v>352</v>
      </c>
      <c r="C20" s="283"/>
      <c r="D20" s="278" t="s">
        <v>340</v>
      </c>
      <c r="E20" s="279"/>
      <c r="F20" s="282" t="s">
        <v>353</v>
      </c>
      <c r="G20" s="283"/>
      <c r="H20" s="282" t="s">
        <v>354</v>
      </c>
      <c r="I20" s="283"/>
    </row>
    <row r="21" spans="2:9" ht="13.5">
      <c r="B21" s="284"/>
      <c r="C21" s="285"/>
      <c r="D21" s="280"/>
      <c r="E21" s="281"/>
      <c r="F21" s="284"/>
      <c r="G21" s="285"/>
      <c r="H21" s="284"/>
      <c r="I21" s="285"/>
    </row>
    <row r="22" spans="2:9" ht="17.25" customHeight="1">
      <c r="B22" s="284"/>
      <c r="C22" s="285"/>
      <c r="D22" s="61" t="s">
        <v>323</v>
      </c>
      <c r="E22" s="62" t="s">
        <v>324</v>
      </c>
      <c r="F22" s="63" t="s">
        <v>355</v>
      </c>
      <c r="G22" s="62" t="s">
        <v>332</v>
      </c>
      <c r="H22" s="61" t="s">
        <v>319</v>
      </c>
      <c r="I22" s="62" t="s">
        <v>320</v>
      </c>
    </row>
    <row r="23" spans="2:9" ht="17.25" customHeight="1">
      <c r="B23" s="286">
        <v>40874</v>
      </c>
      <c r="C23" s="285"/>
      <c r="D23" s="61" t="s">
        <v>327</v>
      </c>
      <c r="E23" s="62" t="s">
        <v>328</v>
      </c>
      <c r="F23" s="61" t="s">
        <v>356</v>
      </c>
      <c r="G23" s="62" t="s">
        <v>326</v>
      </c>
      <c r="H23" s="61" t="s">
        <v>357</v>
      </c>
      <c r="I23" s="62" t="s">
        <v>345</v>
      </c>
    </row>
    <row r="24" spans="2:9" ht="17.25" customHeight="1">
      <c r="B24" s="284"/>
      <c r="C24" s="285"/>
      <c r="D24" s="61" t="s">
        <v>358</v>
      </c>
      <c r="E24" s="62" t="s">
        <v>334</v>
      </c>
      <c r="F24" s="61" t="s">
        <v>347</v>
      </c>
      <c r="G24" s="62" t="s">
        <v>348</v>
      </c>
      <c r="H24" s="61" t="s">
        <v>329</v>
      </c>
      <c r="I24" s="62" t="s">
        <v>330</v>
      </c>
    </row>
    <row r="25" spans="2:9" ht="17.25" customHeight="1" thickBot="1">
      <c r="B25" s="287"/>
      <c r="C25" s="288"/>
      <c r="D25" s="64" t="s">
        <v>359</v>
      </c>
      <c r="E25" s="65" t="s">
        <v>350</v>
      </c>
      <c r="F25" s="64" t="s">
        <v>360</v>
      </c>
      <c r="G25" s="65"/>
      <c r="H25" s="64" t="s">
        <v>335</v>
      </c>
      <c r="I25" s="65" t="s">
        <v>1230</v>
      </c>
    </row>
    <row r="26" spans="2:9" ht="13.5">
      <c r="B26" s="282" t="s">
        <v>361</v>
      </c>
      <c r="C26" s="283"/>
      <c r="D26" s="278" t="s">
        <v>340</v>
      </c>
      <c r="E26" s="279"/>
      <c r="F26" s="282" t="s">
        <v>341</v>
      </c>
      <c r="G26" s="283"/>
      <c r="H26" s="282" t="s">
        <v>353</v>
      </c>
      <c r="I26" s="283"/>
    </row>
    <row r="27" spans="2:9" ht="13.5">
      <c r="B27" s="284"/>
      <c r="C27" s="285"/>
      <c r="D27" s="280"/>
      <c r="E27" s="281"/>
      <c r="F27" s="284"/>
      <c r="G27" s="285"/>
      <c r="H27" s="284"/>
      <c r="I27" s="285"/>
    </row>
    <row r="28" spans="2:9" ht="17.25" customHeight="1">
      <c r="B28" s="284"/>
      <c r="C28" s="285"/>
      <c r="D28" s="61" t="s">
        <v>323</v>
      </c>
      <c r="E28" s="62" t="s">
        <v>324</v>
      </c>
      <c r="F28" s="61" t="s">
        <v>319</v>
      </c>
      <c r="G28" s="62" t="s">
        <v>320</v>
      </c>
      <c r="H28" s="63" t="s">
        <v>355</v>
      </c>
      <c r="I28" s="62" t="s">
        <v>332</v>
      </c>
    </row>
    <row r="29" spans="2:9" ht="17.25" customHeight="1">
      <c r="B29" s="286">
        <v>40872</v>
      </c>
      <c r="C29" s="285"/>
      <c r="D29" s="61" t="s">
        <v>327</v>
      </c>
      <c r="E29" s="62" t="s">
        <v>328</v>
      </c>
      <c r="F29" s="61" t="s">
        <v>357</v>
      </c>
      <c r="G29" s="62" t="s">
        <v>362</v>
      </c>
      <c r="H29" s="61" t="s">
        <v>356</v>
      </c>
      <c r="I29" s="62" t="s">
        <v>326</v>
      </c>
    </row>
    <row r="30" spans="2:9" ht="17.25" customHeight="1">
      <c r="B30" s="284"/>
      <c r="C30" s="285"/>
      <c r="D30" s="61" t="s">
        <v>358</v>
      </c>
      <c r="E30" s="62" t="s">
        <v>334</v>
      </c>
      <c r="F30" s="61" t="s">
        <v>329</v>
      </c>
      <c r="G30" s="62" t="s">
        <v>330</v>
      </c>
      <c r="H30" s="61" t="s">
        <v>363</v>
      </c>
      <c r="I30" s="62" t="s">
        <v>348</v>
      </c>
    </row>
    <row r="31" spans="2:9" ht="17.25" customHeight="1" thickBot="1">
      <c r="B31" s="287"/>
      <c r="C31" s="288"/>
      <c r="D31" s="64" t="s">
        <v>364</v>
      </c>
      <c r="E31" s="65" t="s">
        <v>365</v>
      </c>
      <c r="F31" s="64" t="s">
        <v>366</v>
      </c>
      <c r="G31" s="65" t="s">
        <v>367</v>
      </c>
      <c r="H31" s="64" t="s">
        <v>360</v>
      </c>
      <c r="I31" s="65"/>
    </row>
    <row r="32" spans="2:9" ht="13.5">
      <c r="B32" s="276" t="s">
        <v>368</v>
      </c>
      <c r="C32" s="277"/>
      <c r="D32" s="278" t="s">
        <v>1602</v>
      </c>
      <c r="E32" s="279"/>
      <c r="F32" s="282" t="s">
        <v>1036</v>
      </c>
      <c r="G32" s="283"/>
      <c r="H32" s="282" t="s">
        <v>1044</v>
      </c>
      <c r="I32" s="283"/>
    </row>
    <row r="33" spans="2:9" ht="13.5">
      <c r="B33" s="273"/>
      <c r="C33" s="272"/>
      <c r="D33" s="280"/>
      <c r="E33" s="281"/>
      <c r="F33" s="284"/>
      <c r="G33" s="285"/>
      <c r="H33" s="284"/>
      <c r="I33" s="285"/>
    </row>
    <row r="34" spans="2:9" ht="17.25" customHeight="1">
      <c r="B34" s="273"/>
      <c r="C34" s="272"/>
      <c r="D34" s="124" t="s">
        <v>1055</v>
      </c>
      <c r="E34" s="125" t="s">
        <v>1056</v>
      </c>
      <c r="F34" s="61" t="s">
        <v>1037</v>
      </c>
      <c r="G34" s="62" t="s">
        <v>1041</v>
      </c>
      <c r="H34" s="63" t="s">
        <v>1045</v>
      </c>
      <c r="I34" s="62" t="s">
        <v>1049</v>
      </c>
    </row>
    <row r="35" spans="2:9" ht="17.25" customHeight="1">
      <c r="B35" s="271">
        <v>40871</v>
      </c>
      <c r="C35" s="272"/>
      <c r="D35" s="124" t="s">
        <v>1057</v>
      </c>
      <c r="E35" s="125" t="s">
        <v>1058</v>
      </c>
      <c r="F35" s="61" t="s">
        <v>1038</v>
      </c>
      <c r="G35" s="62" t="s">
        <v>1042</v>
      </c>
      <c r="H35" s="61" t="s">
        <v>1046</v>
      </c>
      <c r="I35" s="62" t="s">
        <v>1050</v>
      </c>
    </row>
    <row r="36" spans="2:9" ht="17.25" customHeight="1">
      <c r="B36" s="273"/>
      <c r="C36" s="272"/>
      <c r="D36" s="124" t="s">
        <v>1059</v>
      </c>
      <c r="E36" s="125" t="s">
        <v>1060</v>
      </c>
      <c r="F36" s="61" t="s">
        <v>1039</v>
      </c>
      <c r="G36" s="62" t="s">
        <v>1043</v>
      </c>
      <c r="H36" s="61" t="s">
        <v>1047</v>
      </c>
      <c r="I36" s="62" t="s">
        <v>1051</v>
      </c>
    </row>
    <row r="37" spans="2:9" ht="17.25" customHeight="1" thickBot="1">
      <c r="B37" s="274"/>
      <c r="C37" s="275"/>
      <c r="D37" s="126" t="s">
        <v>1061</v>
      </c>
      <c r="E37" s="127"/>
      <c r="F37" s="64" t="s">
        <v>1040</v>
      </c>
      <c r="G37" s="65"/>
      <c r="H37" s="64" t="s">
        <v>1048</v>
      </c>
      <c r="I37" s="65" t="s">
        <v>1052</v>
      </c>
    </row>
    <row r="38" spans="2:9" ht="13.5">
      <c r="B38" s="276" t="s">
        <v>1062</v>
      </c>
      <c r="C38" s="277"/>
      <c r="D38" s="278" t="s">
        <v>1229</v>
      </c>
      <c r="E38" s="279"/>
      <c r="F38" s="276" t="s">
        <v>1054</v>
      </c>
      <c r="G38" s="277"/>
      <c r="H38" s="282" t="s">
        <v>1331</v>
      </c>
      <c r="I38" s="283"/>
    </row>
    <row r="39" spans="2:9" ht="13.5">
      <c r="B39" s="273"/>
      <c r="C39" s="272"/>
      <c r="D39" s="280"/>
      <c r="E39" s="281"/>
      <c r="F39" s="273"/>
      <c r="G39" s="272"/>
      <c r="H39" s="284"/>
      <c r="I39" s="285"/>
    </row>
    <row r="40" spans="2:9" ht="17.25" customHeight="1">
      <c r="B40" s="273"/>
      <c r="C40" s="272"/>
      <c r="D40" s="61" t="s">
        <v>1037</v>
      </c>
      <c r="E40" s="62" t="s">
        <v>1041</v>
      </c>
      <c r="F40" s="124" t="s">
        <v>1055</v>
      </c>
      <c r="G40" s="125" t="s">
        <v>1056</v>
      </c>
      <c r="H40" s="63" t="s">
        <v>1045</v>
      </c>
      <c r="I40" s="62" t="s">
        <v>330</v>
      </c>
    </row>
    <row r="41" spans="2:9" ht="17.25" customHeight="1">
      <c r="B41" s="271">
        <v>40870</v>
      </c>
      <c r="C41" s="272"/>
      <c r="D41" s="61" t="s">
        <v>1236</v>
      </c>
      <c r="E41" s="62" t="s">
        <v>1042</v>
      </c>
      <c r="F41" s="124" t="s">
        <v>1057</v>
      </c>
      <c r="G41" s="125" t="s">
        <v>1058</v>
      </c>
      <c r="H41" s="61" t="s">
        <v>1046</v>
      </c>
      <c r="I41" s="62" t="s">
        <v>1230</v>
      </c>
    </row>
    <row r="42" spans="2:9" ht="17.25" customHeight="1">
      <c r="B42" s="273"/>
      <c r="C42" s="272"/>
      <c r="D42" s="61" t="s">
        <v>1237</v>
      </c>
      <c r="E42" s="62" t="s">
        <v>1043</v>
      </c>
      <c r="F42" s="124" t="s">
        <v>1059</v>
      </c>
      <c r="G42" s="125" t="s">
        <v>1060</v>
      </c>
      <c r="H42" s="61" t="s">
        <v>1234</v>
      </c>
      <c r="I42" s="62" t="s">
        <v>1232</v>
      </c>
    </row>
    <row r="43" spans="2:9" ht="17.25" customHeight="1" thickBot="1">
      <c r="B43" s="274"/>
      <c r="C43" s="275"/>
      <c r="D43" s="61" t="s">
        <v>1038</v>
      </c>
      <c r="E43" s="65"/>
      <c r="F43" s="126" t="s">
        <v>1061</v>
      </c>
      <c r="G43" s="127" t="s">
        <v>1238</v>
      </c>
      <c r="H43" s="64" t="s">
        <v>1235</v>
      </c>
      <c r="I43" s="65" t="s">
        <v>1233</v>
      </c>
    </row>
    <row r="44" spans="2:9" ht="13.5">
      <c r="B44" s="276" t="s">
        <v>1231</v>
      </c>
      <c r="C44" s="277"/>
      <c r="D44" s="278" t="s">
        <v>1322</v>
      </c>
      <c r="E44" s="279"/>
      <c r="F44" s="276" t="s">
        <v>1330</v>
      </c>
      <c r="G44" s="277"/>
      <c r="H44" s="282" t="s">
        <v>1332</v>
      </c>
      <c r="I44" s="283"/>
    </row>
    <row r="45" spans="2:9" ht="13.5">
      <c r="B45" s="273"/>
      <c r="C45" s="272"/>
      <c r="D45" s="280"/>
      <c r="E45" s="281"/>
      <c r="F45" s="273"/>
      <c r="G45" s="272"/>
      <c r="H45" s="284"/>
      <c r="I45" s="285"/>
    </row>
    <row r="46" spans="2:9" ht="17.25" customHeight="1">
      <c r="B46" s="273"/>
      <c r="C46" s="272"/>
      <c r="D46" s="61" t="s">
        <v>1323</v>
      </c>
      <c r="E46" s="62" t="s">
        <v>1327</v>
      </c>
      <c r="F46" s="124" t="s">
        <v>1055</v>
      </c>
      <c r="G46" s="125" t="s">
        <v>1056</v>
      </c>
      <c r="H46" s="61" t="s">
        <v>1046</v>
      </c>
      <c r="I46" s="62" t="s">
        <v>330</v>
      </c>
    </row>
    <row r="47" spans="2:9" ht="17.25" customHeight="1">
      <c r="B47" s="271">
        <v>40869</v>
      </c>
      <c r="C47" s="272"/>
      <c r="D47" s="61" t="s">
        <v>1324</v>
      </c>
      <c r="E47" s="62" t="s">
        <v>1328</v>
      </c>
      <c r="F47" s="124" t="s">
        <v>1057</v>
      </c>
      <c r="G47" s="125" t="s">
        <v>1058</v>
      </c>
      <c r="H47" s="61" t="s">
        <v>1333</v>
      </c>
      <c r="I47" s="62" t="s">
        <v>1230</v>
      </c>
    </row>
    <row r="48" spans="2:9" ht="17.25" customHeight="1">
      <c r="B48" s="273"/>
      <c r="C48" s="272"/>
      <c r="D48" s="61" t="s">
        <v>1325</v>
      </c>
      <c r="E48" s="62" t="s">
        <v>1329</v>
      </c>
      <c r="F48" s="124" t="s">
        <v>1320</v>
      </c>
      <c r="G48" s="125" t="s">
        <v>1060</v>
      </c>
      <c r="H48" s="61" t="s">
        <v>1334</v>
      </c>
      <c r="I48" s="62" t="s">
        <v>1232</v>
      </c>
    </row>
    <row r="49" spans="2:9" ht="17.25" customHeight="1" thickBot="1">
      <c r="B49" s="274"/>
      <c r="C49" s="275"/>
      <c r="D49" s="64" t="s">
        <v>1326</v>
      </c>
      <c r="E49" s="65"/>
      <c r="F49" s="126" t="s">
        <v>360</v>
      </c>
      <c r="G49" s="127" t="s">
        <v>1321</v>
      </c>
      <c r="H49" s="64" t="s">
        <v>1335</v>
      </c>
      <c r="I49" s="65" t="s">
        <v>1336</v>
      </c>
    </row>
    <row r="50" spans="2:9" ht="13.5">
      <c r="B50" s="276" t="s">
        <v>1603</v>
      </c>
      <c r="C50" s="277"/>
      <c r="D50" s="278"/>
      <c r="E50" s="279"/>
      <c r="F50" s="276"/>
      <c r="G50" s="277"/>
      <c r="H50" s="282"/>
      <c r="I50" s="283"/>
    </row>
    <row r="51" spans="2:9" ht="13.5">
      <c r="B51" s="273"/>
      <c r="C51" s="272"/>
      <c r="D51" s="280"/>
      <c r="E51" s="281"/>
      <c r="F51" s="273"/>
      <c r="G51" s="272"/>
      <c r="H51" s="284"/>
      <c r="I51" s="285"/>
    </row>
    <row r="52" spans="2:9" ht="17.25" customHeight="1">
      <c r="B52" s="273"/>
      <c r="C52" s="272"/>
      <c r="D52" s="61"/>
      <c r="E52" s="62"/>
      <c r="F52" s="124"/>
      <c r="G52" s="125"/>
      <c r="H52" s="61"/>
      <c r="I52" s="62"/>
    </row>
    <row r="53" spans="2:9" ht="17.25" customHeight="1">
      <c r="B53" s="271">
        <v>42701</v>
      </c>
      <c r="C53" s="272"/>
      <c r="D53" s="61"/>
      <c r="E53" s="62"/>
      <c r="F53" s="124"/>
      <c r="G53" s="125"/>
      <c r="H53" s="61"/>
      <c r="I53" s="62"/>
    </row>
    <row r="54" spans="2:9" ht="17.25" customHeight="1">
      <c r="B54" s="273"/>
      <c r="C54" s="272"/>
      <c r="D54" s="61"/>
      <c r="E54" s="62"/>
      <c r="F54" s="124"/>
      <c r="G54" s="125"/>
      <c r="H54" s="61"/>
      <c r="I54" s="62"/>
    </row>
    <row r="55" spans="2:9" ht="17.25" customHeight="1" thickBot="1">
      <c r="B55" s="274"/>
      <c r="C55" s="275"/>
      <c r="D55" s="64"/>
      <c r="E55" s="65"/>
      <c r="F55" s="126"/>
      <c r="G55" s="127"/>
      <c r="H55" s="64"/>
      <c r="I55" s="65"/>
    </row>
  </sheetData>
  <sheetProtection/>
  <mergeCells count="44">
    <mergeCell ref="B53:C55"/>
    <mergeCell ref="B50:C52"/>
    <mergeCell ref="D50:E51"/>
    <mergeCell ref="F50:G51"/>
    <mergeCell ref="H50:I51"/>
    <mergeCell ref="F8:G9"/>
    <mergeCell ref="H8:I9"/>
    <mergeCell ref="H20:I21"/>
    <mergeCell ref="H14:I15"/>
    <mergeCell ref="F20:G21"/>
    <mergeCell ref="F14:G15"/>
    <mergeCell ref="H32:I33"/>
    <mergeCell ref="F26:G27"/>
    <mergeCell ref="D14:E15"/>
    <mergeCell ref="B20:C22"/>
    <mergeCell ref="B14:C19"/>
    <mergeCell ref="D20:E21"/>
    <mergeCell ref="B38:C40"/>
    <mergeCell ref="D38:E39"/>
    <mergeCell ref="B2:H3"/>
    <mergeCell ref="B6:C7"/>
    <mergeCell ref="D6:E7"/>
    <mergeCell ref="F6:G7"/>
    <mergeCell ref="H6:I7"/>
    <mergeCell ref="D8:E9"/>
    <mergeCell ref="D32:E33"/>
    <mergeCell ref="F32:G33"/>
    <mergeCell ref="B35:C37"/>
    <mergeCell ref="B32:C34"/>
    <mergeCell ref="B23:C25"/>
    <mergeCell ref="B8:C10"/>
    <mergeCell ref="B29:C31"/>
    <mergeCell ref="B26:C28"/>
    <mergeCell ref="B11:C13"/>
    <mergeCell ref="D26:E27"/>
    <mergeCell ref="H26:I27"/>
    <mergeCell ref="F44:G45"/>
    <mergeCell ref="H44:I45"/>
    <mergeCell ref="F38:G39"/>
    <mergeCell ref="H38:I39"/>
    <mergeCell ref="B47:C49"/>
    <mergeCell ref="B41:C43"/>
    <mergeCell ref="B44:C46"/>
    <mergeCell ref="D44:E45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603"/>
  <sheetViews>
    <sheetView zoomScaleSheetLayoutView="100" zoomScalePageLayoutView="0" workbookViewId="0" topLeftCell="A470">
      <selection activeCell="N473" sqref="C1:N16384"/>
    </sheetView>
  </sheetViews>
  <sheetFormatPr defaultColWidth="9.00390625" defaultRowHeight="13.5" customHeight="1"/>
  <cols>
    <col min="1" max="1" width="8.00390625" style="2" customWidth="1"/>
    <col min="2" max="2" width="6.75390625" style="2" customWidth="1"/>
    <col min="3" max="9" width="0.37109375" style="2" hidden="1" customWidth="1"/>
    <col min="10" max="11" width="0.37109375" style="3" hidden="1" customWidth="1"/>
    <col min="12" max="14" width="0.37109375" style="2" hidden="1" customWidth="1"/>
    <col min="15" max="16384" width="16.125" style="2" customWidth="1"/>
  </cols>
  <sheetData>
    <row r="2" spans="2:8" ht="13.5" customHeight="1">
      <c r="B2" s="311" t="s">
        <v>1606</v>
      </c>
      <c r="C2" s="311"/>
      <c r="D2" s="305" t="s">
        <v>1607</v>
      </c>
      <c r="E2" s="305"/>
      <c r="F2" s="305"/>
      <c r="G2" s="305"/>
      <c r="H2" s="305"/>
    </row>
    <row r="3" spans="2:8" ht="13.5" customHeight="1">
      <c r="B3" s="311"/>
      <c r="C3" s="311"/>
      <c r="D3" s="305"/>
      <c r="E3" s="305"/>
      <c r="F3" s="305"/>
      <c r="G3" s="305"/>
      <c r="H3" s="305"/>
    </row>
    <row r="4" spans="2:8" ht="13.5" customHeight="1">
      <c r="B4" s="146" t="s">
        <v>929</v>
      </c>
      <c r="G4" s="2" t="s">
        <v>1608</v>
      </c>
      <c r="H4" s="2" t="s">
        <v>1609</v>
      </c>
    </row>
    <row r="5" spans="2:8" ht="13.5" customHeight="1">
      <c r="B5" s="146" t="s">
        <v>929</v>
      </c>
      <c r="G5" s="31">
        <f>COUNTIF(M4:M15,"東近江市")</f>
        <v>0</v>
      </c>
      <c r="H5" s="32">
        <f>(G5/RIGHT(A15,2))</f>
        <v>0</v>
      </c>
    </row>
    <row r="6" spans="1:13" ht="13.5" customHeight="1">
      <c r="A6" s="153" t="s">
        <v>1610</v>
      </c>
      <c r="B6" s="90" t="s">
        <v>1611</v>
      </c>
      <c r="C6" s="2" t="s">
        <v>1612</v>
      </c>
      <c r="D6" s="146" t="s">
        <v>929</v>
      </c>
      <c r="F6" s="91" t="str">
        <f>A6</f>
        <v>A01</v>
      </c>
      <c r="G6" s="146" t="str">
        <f>B6&amp;C6</f>
        <v>塩田浩三</v>
      </c>
      <c r="H6" s="2" t="str">
        <f>D6</f>
        <v>安土ＴＣ</v>
      </c>
      <c r="I6" s="146" t="s">
        <v>310</v>
      </c>
      <c r="J6" s="146">
        <v>1956</v>
      </c>
      <c r="K6" s="146">
        <f>2016-J6</f>
        <v>60</v>
      </c>
      <c r="L6" s="141" t="str">
        <f aca="true" t="shared" si="0" ref="L6:L65">IF(G6="","",IF(COUNTIF($G$6:$G$593,G6)&gt;1,"2重登録","OK"))</f>
        <v>OK</v>
      </c>
      <c r="M6" s="146" t="s">
        <v>930</v>
      </c>
    </row>
    <row r="7" spans="1:13" ht="13.5" customHeight="1">
      <c r="A7" s="153" t="s">
        <v>382</v>
      </c>
      <c r="B7" s="90" t="s">
        <v>931</v>
      </c>
      <c r="C7" s="2" t="s">
        <v>1338</v>
      </c>
      <c r="D7" s="146" t="s">
        <v>929</v>
      </c>
      <c r="F7" s="91" t="str">
        <f aca="true" t="shared" si="1" ref="F7:F15">A7</f>
        <v>A02</v>
      </c>
      <c r="G7" s="146" t="str">
        <f aca="true" t="shared" si="2" ref="G7:G15">B7&amp;C7</f>
        <v>寺田昌登</v>
      </c>
      <c r="H7" s="2" t="str">
        <f aca="true" t="shared" si="3" ref="H7:H15">D7</f>
        <v>安土ＴＣ</v>
      </c>
      <c r="I7" s="146" t="s">
        <v>310</v>
      </c>
      <c r="J7" s="146">
        <v>1947</v>
      </c>
      <c r="K7" s="146">
        <f aca="true" t="shared" si="4" ref="K7:K15">2016-J7</f>
        <v>69</v>
      </c>
      <c r="L7" s="141" t="str">
        <f t="shared" si="0"/>
        <v>OK</v>
      </c>
      <c r="M7" s="146" t="s">
        <v>930</v>
      </c>
    </row>
    <row r="8" spans="1:13" ht="13.5" customHeight="1">
      <c r="A8" s="153" t="s">
        <v>383</v>
      </c>
      <c r="B8" s="90" t="s">
        <v>932</v>
      </c>
      <c r="C8" s="2" t="s">
        <v>1613</v>
      </c>
      <c r="D8" s="146" t="s">
        <v>929</v>
      </c>
      <c r="F8" s="91" t="str">
        <f t="shared" si="1"/>
        <v>A03</v>
      </c>
      <c r="G8" s="146" t="str">
        <f t="shared" si="2"/>
        <v>神山勝治</v>
      </c>
      <c r="H8" s="2" t="str">
        <f t="shared" si="3"/>
        <v>安土ＴＣ</v>
      </c>
      <c r="I8" s="146" t="s">
        <v>310</v>
      </c>
      <c r="J8" s="146">
        <v>1964</v>
      </c>
      <c r="K8" s="146">
        <f t="shared" si="4"/>
        <v>52</v>
      </c>
      <c r="L8" s="141" t="str">
        <f t="shared" si="0"/>
        <v>OK</v>
      </c>
      <c r="M8" s="146" t="s">
        <v>930</v>
      </c>
    </row>
    <row r="9" spans="1:13" ht="13.5" customHeight="1">
      <c r="A9" s="153" t="s">
        <v>385</v>
      </c>
      <c r="B9" s="90" t="s">
        <v>933</v>
      </c>
      <c r="C9" s="2" t="s">
        <v>1614</v>
      </c>
      <c r="D9" s="146" t="s">
        <v>929</v>
      </c>
      <c r="F9" s="91" t="str">
        <f t="shared" si="1"/>
        <v>A04</v>
      </c>
      <c r="G9" s="146" t="str">
        <f t="shared" si="2"/>
        <v>片山光紀</v>
      </c>
      <c r="H9" s="2" t="str">
        <f t="shared" si="3"/>
        <v>安土ＴＣ</v>
      </c>
      <c r="I9" s="146" t="s">
        <v>310</v>
      </c>
      <c r="J9" s="146">
        <v>1965</v>
      </c>
      <c r="K9" s="146">
        <f t="shared" si="4"/>
        <v>51</v>
      </c>
      <c r="L9" s="141" t="str">
        <f t="shared" si="0"/>
        <v>OK</v>
      </c>
      <c r="M9" s="146" t="s">
        <v>930</v>
      </c>
    </row>
    <row r="10" spans="1:13" ht="13.5" customHeight="1">
      <c r="A10" s="153" t="s">
        <v>388</v>
      </c>
      <c r="B10" s="90" t="s">
        <v>1339</v>
      </c>
      <c r="C10" s="2" t="s">
        <v>1340</v>
      </c>
      <c r="D10" s="146" t="s">
        <v>929</v>
      </c>
      <c r="F10" s="91" t="str">
        <f t="shared" si="1"/>
        <v>A05</v>
      </c>
      <c r="G10" s="146" t="str">
        <f t="shared" si="2"/>
        <v>濱邊皓彦</v>
      </c>
      <c r="H10" s="2" t="str">
        <f t="shared" si="3"/>
        <v>安土ＴＣ</v>
      </c>
      <c r="I10" s="146" t="s">
        <v>310</v>
      </c>
      <c r="J10" s="146">
        <v>1941</v>
      </c>
      <c r="K10" s="146">
        <f t="shared" si="4"/>
        <v>75</v>
      </c>
      <c r="L10" s="141" t="str">
        <f t="shared" si="0"/>
        <v>OK</v>
      </c>
      <c r="M10" s="146" t="s">
        <v>930</v>
      </c>
    </row>
    <row r="11" spans="1:13" ht="13.5" customHeight="1">
      <c r="A11" s="153" t="s">
        <v>390</v>
      </c>
      <c r="B11" s="90" t="s">
        <v>934</v>
      </c>
      <c r="C11" s="2" t="s">
        <v>1615</v>
      </c>
      <c r="D11" s="146" t="s">
        <v>929</v>
      </c>
      <c r="F11" s="91" t="str">
        <f t="shared" si="1"/>
        <v>A06</v>
      </c>
      <c r="G11" s="146" t="str">
        <f t="shared" si="2"/>
        <v>河村能裕</v>
      </c>
      <c r="H11" s="2" t="str">
        <f t="shared" si="3"/>
        <v>安土ＴＣ</v>
      </c>
      <c r="I11" s="146" t="s">
        <v>310</v>
      </c>
      <c r="J11" s="146">
        <v>1969</v>
      </c>
      <c r="K11" s="146">
        <f t="shared" si="4"/>
        <v>47</v>
      </c>
      <c r="L11" s="141" t="str">
        <f t="shared" si="0"/>
        <v>OK</v>
      </c>
      <c r="M11" s="146" t="s">
        <v>291</v>
      </c>
    </row>
    <row r="12" spans="1:13" ht="13.5" customHeight="1">
      <c r="A12" s="153" t="s">
        <v>391</v>
      </c>
      <c r="B12" s="92" t="s">
        <v>935</v>
      </c>
      <c r="C12" s="2" t="s">
        <v>1616</v>
      </c>
      <c r="D12" s="146" t="s">
        <v>929</v>
      </c>
      <c r="F12" s="91" t="str">
        <f t="shared" si="1"/>
        <v>A07</v>
      </c>
      <c r="G12" s="146" t="str">
        <f t="shared" si="2"/>
        <v>松村友二</v>
      </c>
      <c r="H12" s="2" t="str">
        <f t="shared" si="3"/>
        <v>安土ＴＣ</v>
      </c>
      <c r="I12" s="146" t="s">
        <v>310</v>
      </c>
      <c r="J12" s="146">
        <v>1965</v>
      </c>
      <c r="K12" s="146">
        <f t="shared" si="4"/>
        <v>51</v>
      </c>
      <c r="L12" s="141" t="str">
        <f t="shared" si="0"/>
        <v>OK</v>
      </c>
      <c r="M12" s="146" t="s">
        <v>930</v>
      </c>
    </row>
    <row r="13" spans="1:13" ht="13.5" customHeight="1">
      <c r="A13" s="153" t="s">
        <v>394</v>
      </c>
      <c r="B13" s="92" t="s">
        <v>936</v>
      </c>
      <c r="C13" s="2" t="s">
        <v>1341</v>
      </c>
      <c r="D13" s="146" t="s">
        <v>929</v>
      </c>
      <c r="F13" s="91" t="str">
        <f t="shared" si="1"/>
        <v>A08</v>
      </c>
      <c r="G13" s="146" t="str">
        <f t="shared" si="2"/>
        <v>住田安司</v>
      </c>
      <c r="H13" s="2" t="str">
        <f t="shared" si="3"/>
        <v>安土ＴＣ</v>
      </c>
      <c r="I13" s="146" t="s">
        <v>310</v>
      </c>
      <c r="J13" s="146">
        <v>1977</v>
      </c>
      <c r="K13" s="146">
        <f t="shared" si="4"/>
        <v>39</v>
      </c>
      <c r="L13" s="141" t="str">
        <f t="shared" si="0"/>
        <v>OK</v>
      </c>
      <c r="M13" s="146" t="s">
        <v>930</v>
      </c>
    </row>
    <row r="14" spans="1:13" ht="13.5" customHeight="1">
      <c r="A14" s="153" t="s">
        <v>397</v>
      </c>
      <c r="B14" s="92" t="s">
        <v>937</v>
      </c>
      <c r="C14" s="2" t="s">
        <v>1617</v>
      </c>
      <c r="D14" s="146" t="s">
        <v>929</v>
      </c>
      <c r="F14" s="91" t="str">
        <f t="shared" si="1"/>
        <v>A09</v>
      </c>
      <c r="G14" s="146" t="str">
        <f t="shared" si="2"/>
        <v>北川栄治</v>
      </c>
      <c r="H14" s="2" t="str">
        <f t="shared" si="3"/>
        <v>安土ＴＣ</v>
      </c>
      <c r="I14" s="146" t="s">
        <v>310</v>
      </c>
      <c r="J14" s="146">
        <v>1971</v>
      </c>
      <c r="K14" s="146">
        <f t="shared" si="4"/>
        <v>45</v>
      </c>
      <c r="L14" s="141" t="str">
        <f t="shared" si="0"/>
        <v>OK</v>
      </c>
      <c r="M14" s="146" t="s">
        <v>930</v>
      </c>
    </row>
    <row r="15" spans="1:13" ht="13.5" customHeight="1">
      <c r="A15" s="153" t="s">
        <v>399</v>
      </c>
      <c r="B15" s="146" t="s">
        <v>1342</v>
      </c>
      <c r="C15" s="137" t="s">
        <v>990</v>
      </c>
      <c r="D15" s="146" t="s">
        <v>929</v>
      </c>
      <c r="F15" s="91" t="str">
        <f t="shared" si="1"/>
        <v>A10</v>
      </c>
      <c r="G15" s="146" t="str">
        <f t="shared" si="2"/>
        <v>友政文雄</v>
      </c>
      <c r="H15" s="2" t="str">
        <f t="shared" si="3"/>
        <v>安土ＴＣ</v>
      </c>
      <c r="I15" s="146" t="s">
        <v>310</v>
      </c>
      <c r="J15" s="146">
        <v>1947</v>
      </c>
      <c r="K15" s="146">
        <f t="shared" si="4"/>
        <v>69</v>
      </c>
      <c r="L15" s="141" t="str">
        <f t="shared" si="0"/>
        <v>OK</v>
      </c>
      <c r="M15" s="146" t="s">
        <v>930</v>
      </c>
    </row>
    <row r="16" ht="13.5">
      <c r="L16" s="141">
        <f t="shared" si="0"/>
      </c>
    </row>
    <row r="17" ht="13.5">
      <c r="L17" s="141">
        <f t="shared" si="0"/>
      </c>
    </row>
    <row r="18" ht="13.5">
      <c r="L18" s="141">
        <f t="shared" si="0"/>
      </c>
    </row>
    <row r="19" spans="2:12" s="1" customFormat="1" ht="13.5">
      <c r="B19" s="312" t="s">
        <v>1343</v>
      </c>
      <c r="C19" s="312"/>
      <c r="D19" s="313" t="s">
        <v>1063</v>
      </c>
      <c r="E19" s="303"/>
      <c r="F19" s="303"/>
      <c r="G19" s="303"/>
      <c r="H19" s="2" t="s">
        <v>307</v>
      </c>
      <c r="I19" s="296" t="s">
        <v>308</v>
      </c>
      <c r="J19" s="296"/>
      <c r="K19" s="296"/>
      <c r="L19" s="141">
        <f t="shared" si="0"/>
      </c>
    </row>
    <row r="20" spans="2:12" s="1" customFormat="1" ht="13.5">
      <c r="B20" s="312"/>
      <c r="C20" s="312"/>
      <c r="D20" s="303"/>
      <c r="E20" s="303"/>
      <c r="F20" s="303"/>
      <c r="G20" s="303"/>
      <c r="H20" s="31">
        <f>COUNTIF(M23:M54,"東近江市")</f>
        <v>0</v>
      </c>
      <c r="L20" s="141">
        <f t="shared" si="0"/>
      </c>
    </row>
    <row r="21" spans="2:12" s="1" customFormat="1" ht="13.5">
      <c r="B21" s="312" t="s">
        <v>316</v>
      </c>
      <c r="C21" s="312"/>
      <c r="L21" s="141">
        <f t="shared" si="0"/>
      </c>
    </row>
    <row r="22" spans="2:12" s="1" customFormat="1" ht="13.5">
      <c r="B22" s="312" t="s">
        <v>316</v>
      </c>
      <c r="C22" s="312"/>
      <c r="L22" s="141">
        <f t="shared" si="0"/>
      </c>
    </row>
    <row r="23" spans="1:13" s="1" customFormat="1" ht="13.5">
      <c r="A23" s="1" t="s">
        <v>1618</v>
      </c>
      <c r="B23" s="35" t="s">
        <v>737</v>
      </c>
      <c r="C23" s="1" t="s">
        <v>738</v>
      </c>
      <c r="D23" s="1" t="s">
        <v>1345</v>
      </c>
      <c r="F23" s="1" t="str">
        <f>A23</f>
        <v>B01</v>
      </c>
      <c r="G23" s="1" t="str">
        <f>B23&amp;C23</f>
        <v>池端誠治</v>
      </c>
      <c r="H23" s="1" t="s">
        <v>1345</v>
      </c>
      <c r="I23" s="1" t="s">
        <v>310</v>
      </c>
      <c r="J23" s="1">
        <v>1972</v>
      </c>
      <c r="K23" s="136">
        <f>IF(J23="","",(2016-J23))</f>
        <v>44</v>
      </c>
      <c r="L23" s="141" t="str">
        <f t="shared" si="0"/>
        <v>OK</v>
      </c>
      <c r="M23" s="1" t="s">
        <v>850</v>
      </c>
    </row>
    <row r="24" spans="1:17" s="1" customFormat="1" ht="13.5">
      <c r="A24" s="1" t="s">
        <v>1619</v>
      </c>
      <c r="B24" s="1" t="s">
        <v>740</v>
      </c>
      <c r="C24" s="1" t="s">
        <v>741</v>
      </c>
      <c r="D24" s="1" t="s">
        <v>1345</v>
      </c>
      <c r="F24" s="1" t="str">
        <f aca="true" t="shared" si="5" ref="F24:F50">A24</f>
        <v>B02</v>
      </c>
      <c r="G24" s="1" t="str">
        <f aca="true" t="shared" si="6" ref="G24:G50">B24&amp;C24</f>
        <v>押谷繁樹</v>
      </c>
      <c r="H24" s="1" t="s">
        <v>1345</v>
      </c>
      <c r="I24" s="1" t="s">
        <v>310</v>
      </c>
      <c r="J24" s="1">
        <v>1981</v>
      </c>
      <c r="K24" s="136">
        <f aca="true" t="shared" si="7" ref="K24:K50">IF(J24="","",(2016-J24))</f>
        <v>35</v>
      </c>
      <c r="L24" s="141" t="str">
        <f t="shared" si="0"/>
        <v>OK</v>
      </c>
      <c r="M24" s="1" t="s">
        <v>853</v>
      </c>
      <c r="Q24" s="35"/>
    </row>
    <row r="25" spans="1:17" s="1" customFormat="1" ht="13.5">
      <c r="A25" s="1" t="s">
        <v>415</v>
      </c>
      <c r="B25" s="1" t="s">
        <v>1066</v>
      </c>
      <c r="C25" s="1" t="s">
        <v>742</v>
      </c>
      <c r="D25" s="1" t="s">
        <v>1345</v>
      </c>
      <c r="F25" s="1" t="str">
        <f t="shared" si="5"/>
        <v>B03</v>
      </c>
      <c r="G25" s="1" t="str">
        <f t="shared" si="6"/>
        <v>金谷太郎</v>
      </c>
      <c r="H25" s="1" t="s">
        <v>1345</v>
      </c>
      <c r="I25" s="1" t="s">
        <v>310</v>
      </c>
      <c r="J25" s="1">
        <v>1976</v>
      </c>
      <c r="K25" s="136">
        <f t="shared" si="7"/>
        <v>40</v>
      </c>
      <c r="L25" s="141" t="str">
        <f t="shared" si="0"/>
        <v>OK</v>
      </c>
      <c r="M25" s="1" t="s">
        <v>850</v>
      </c>
      <c r="Q25" s="35"/>
    </row>
    <row r="26" spans="1:17" s="1" customFormat="1" ht="13.5">
      <c r="A26" s="1" t="s">
        <v>416</v>
      </c>
      <c r="B26" s="1" t="s">
        <v>851</v>
      </c>
      <c r="C26" s="1" t="s">
        <v>1346</v>
      </c>
      <c r="D26" s="1" t="s">
        <v>1620</v>
      </c>
      <c r="F26" s="1" t="str">
        <f t="shared" si="5"/>
        <v>B04</v>
      </c>
      <c r="G26" s="1" t="str">
        <f t="shared" si="6"/>
        <v>佐野 望</v>
      </c>
      <c r="H26" s="1" t="s">
        <v>1620</v>
      </c>
      <c r="I26" s="1" t="s">
        <v>310</v>
      </c>
      <c r="J26" s="1">
        <v>1982</v>
      </c>
      <c r="K26" s="136">
        <f t="shared" si="7"/>
        <v>34</v>
      </c>
      <c r="L26" s="141" t="str">
        <f t="shared" si="0"/>
        <v>OK</v>
      </c>
      <c r="M26" s="1" t="s">
        <v>850</v>
      </c>
      <c r="Q26" s="35"/>
    </row>
    <row r="27" spans="1:13" s="1" customFormat="1" ht="13.5">
      <c r="A27" s="1" t="s">
        <v>417</v>
      </c>
      <c r="B27" s="1" t="s">
        <v>743</v>
      </c>
      <c r="C27" s="1" t="s">
        <v>744</v>
      </c>
      <c r="D27" s="1" t="s">
        <v>1620</v>
      </c>
      <c r="F27" s="1" t="str">
        <f t="shared" si="5"/>
        <v>B05</v>
      </c>
      <c r="G27" s="1" t="str">
        <f t="shared" si="6"/>
        <v>谷口友宏</v>
      </c>
      <c r="H27" s="1" t="s">
        <v>1620</v>
      </c>
      <c r="I27" s="1" t="s">
        <v>310</v>
      </c>
      <c r="J27" s="1">
        <v>1980</v>
      </c>
      <c r="K27" s="136">
        <f t="shared" si="7"/>
        <v>36</v>
      </c>
      <c r="L27" s="141" t="str">
        <f t="shared" si="0"/>
        <v>OK</v>
      </c>
      <c r="M27" s="1" t="s">
        <v>850</v>
      </c>
    </row>
    <row r="28" spans="1:13" s="1" customFormat="1" ht="13.5">
      <c r="A28" s="1" t="s">
        <v>418</v>
      </c>
      <c r="B28" s="1" t="s">
        <v>1347</v>
      </c>
      <c r="C28" s="1" t="s">
        <v>745</v>
      </c>
      <c r="D28" s="1" t="s">
        <v>1620</v>
      </c>
      <c r="F28" s="1" t="str">
        <f t="shared" si="5"/>
        <v>B06</v>
      </c>
      <c r="G28" s="1" t="str">
        <f t="shared" si="6"/>
        <v>辻 義規</v>
      </c>
      <c r="H28" s="1" t="s">
        <v>1620</v>
      </c>
      <c r="I28" s="1" t="s">
        <v>310</v>
      </c>
      <c r="J28" s="1">
        <v>1973</v>
      </c>
      <c r="K28" s="136">
        <f t="shared" si="7"/>
        <v>43</v>
      </c>
      <c r="L28" s="141" t="str">
        <f t="shared" si="0"/>
        <v>OK</v>
      </c>
      <c r="M28" s="1" t="s">
        <v>850</v>
      </c>
    </row>
    <row r="29" spans="1:13" s="1" customFormat="1" ht="13.5">
      <c r="A29" s="1" t="s">
        <v>419</v>
      </c>
      <c r="B29" s="1" t="s">
        <v>267</v>
      </c>
      <c r="C29" s="1" t="s">
        <v>801</v>
      </c>
      <c r="D29" s="1" t="s">
        <v>1345</v>
      </c>
      <c r="F29" s="1" t="str">
        <f t="shared" si="5"/>
        <v>B07</v>
      </c>
      <c r="G29" s="1" t="str">
        <f t="shared" si="6"/>
        <v>土田哲也</v>
      </c>
      <c r="H29" s="1" t="s">
        <v>1345</v>
      </c>
      <c r="I29" s="1" t="s">
        <v>310</v>
      </c>
      <c r="J29" s="1">
        <v>1990</v>
      </c>
      <c r="K29" s="136">
        <f t="shared" si="7"/>
        <v>26</v>
      </c>
      <c r="L29" s="141" t="str">
        <f t="shared" si="0"/>
        <v>OK</v>
      </c>
      <c r="M29" s="1" t="s">
        <v>853</v>
      </c>
    </row>
    <row r="30" spans="1:13" s="1" customFormat="1" ht="13.5">
      <c r="A30" s="1" t="s">
        <v>420</v>
      </c>
      <c r="B30" s="1" t="s">
        <v>746</v>
      </c>
      <c r="C30" s="1" t="s">
        <v>747</v>
      </c>
      <c r="D30" s="1" t="s">
        <v>1620</v>
      </c>
      <c r="F30" s="1" t="str">
        <f t="shared" si="5"/>
        <v>B08</v>
      </c>
      <c r="G30" s="1" t="str">
        <f t="shared" si="6"/>
        <v>成宮康弘</v>
      </c>
      <c r="H30" s="1" t="s">
        <v>1620</v>
      </c>
      <c r="I30" s="1" t="s">
        <v>310</v>
      </c>
      <c r="J30" s="1">
        <v>1970</v>
      </c>
      <c r="K30" s="136">
        <f t="shared" si="7"/>
        <v>46</v>
      </c>
      <c r="L30" s="141" t="str">
        <f t="shared" si="0"/>
        <v>OK</v>
      </c>
      <c r="M30" s="1" t="s">
        <v>850</v>
      </c>
    </row>
    <row r="31" spans="1:13" s="1" customFormat="1" ht="13.5">
      <c r="A31" s="1" t="s">
        <v>421</v>
      </c>
      <c r="B31" s="1" t="s">
        <v>748</v>
      </c>
      <c r="C31" s="1" t="s">
        <v>1067</v>
      </c>
      <c r="D31" s="1" t="s">
        <v>1620</v>
      </c>
      <c r="F31" s="1" t="str">
        <f t="shared" si="5"/>
        <v>B09</v>
      </c>
      <c r="G31" s="1" t="str">
        <f t="shared" si="6"/>
        <v>西川昌一</v>
      </c>
      <c r="H31" s="1" t="s">
        <v>1620</v>
      </c>
      <c r="I31" s="1" t="s">
        <v>310</v>
      </c>
      <c r="J31" s="1">
        <v>1970</v>
      </c>
      <c r="K31" s="136">
        <f t="shared" si="7"/>
        <v>46</v>
      </c>
      <c r="L31" s="141" t="str">
        <f t="shared" si="0"/>
        <v>OK</v>
      </c>
      <c r="M31" s="1" t="s">
        <v>938</v>
      </c>
    </row>
    <row r="32" spans="1:13" s="1" customFormat="1" ht="13.5">
      <c r="A32" s="1" t="s">
        <v>422</v>
      </c>
      <c r="B32" s="1" t="s">
        <v>939</v>
      </c>
      <c r="C32" s="1" t="s">
        <v>1348</v>
      </c>
      <c r="D32" s="1" t="s">
        <v>1620</v>
      </c>
      <c r="F32" s="1" t="str">
        <f t="shared" si="5"/>
        <v>B10</v>
      </c>
      <c r="G32" s="1" t="str">
        <f t="shared" si="6"/>
        <v>平塚 聡</v>
      </c>
      <c r="H32" s="1" t="s">
        <v>1620</v>
      </c>
      <c r="I32" s="1" t="s">
        <v>310</v>
      </c>
      <c r="J32" s="1">
        <v>1960</v>
      </c>
      <c r="K32" s="136">
        <f t="shared" si="7"/>
        <v>56</v>
      </c>
      <c r="L32" s="141" t="str">
        <f t="shared" si="0"/>
        <v>OK</v>
      </c>
      <c r="M32" s="1" t="s">
        <v>850</v>
      </c>
    </row>
    <row r="33" spans="1:13" s="1" customFormat="1" ht="13.5">
      <c r="A33" s="1" t="s">
        <v>423</v>
      </c>
      <c r="B33" s="1" t="s">
        <v>939</v>
      </c>
      <c r="C33" s="1" t="s">
        <v>1068</v>
      </c>
      <c r="D33" s="1" t="s">
        <v>1349</v>
      </c>
      <c r="E33" s="1" t="s">
        <v>1350</v>
      </c>
      <c r="F33" s="1" t="str">
        <f t="shared" si="5"/>
        <v>B11</v>
      </c>
      <c r="G33" s="1" t="str">
        <f t="shared" si="6"/>
        <v>平塚好真</v>
      </c>
      <c r="H33" s="1" t="s">
        <v>1349</v>
      </c>
      <c r="I33" s="1" t="s">
        <v>310</v>
      </c>
      <c r="J33" s="1">
        <v>2004</v>
      </c>
      <c r="K33" s="136">
        <f t="shared" si="7"/>
        <v>12</v>
      </c>
      <c r="L33" s="141" t="str">
        <f t="shared" si="0"/>
        <v>OK</v>
      </c>
      <c r="M33" s="1" t="s">
        <v>850</v>
      </c>
    </row>
    <row r="34" spans="1:17" s="1" customFormat="1" ht="13.5">
      <c r="A34" s="1" t="s">
        <v>424</v>
      </c>
      <c r="B34" s="1" t="s">
        <v>751</v>
      </c>
      <c r="C34" s="1" t="s">
        <v>1069</v>
      </c>
      <c r="D34" s="1" t="s">
        <v>1345</v>
      </c>
      <c r="F34" s="1" t="str">
        <f t="shared" si="5"/>
        <v>B12</v>
      </c>
      <c r="G34" s="1" t="str">
        <f t="shared" si="6"/>
        <v>古市卓志</v>
      </c>
      <c r="H34" s="1" t="s">
        <v>1345</v>
      </c>
      <c r="I34" s="1" t="s">
        <v>310</v>
      </c>
      <c r="J34" s="1">
        <v>1974</v>
      </c>
      <c r="K34" s="136">
        <f t="shared" si="7"/>
        <v>42</v>
      </c>
      <c r="L34" s="141" t="str">
        <f t="shared" si="0"/>
        <v>OK</v>
      </c>
      <c r="M34" s="1" t="s">
        <v>850</v>
      </c>
      <c r="Q34" s="35"/>
    </row>
    <row r="35" spans="1:17" s="1" customFormat="1" ht="13.5">
      <c r="A35" s="1" t="s">
        <v>425</v>
      </c>
      <c r="B35" s="1" t="s">
        <v>752</v>
      </c>
      <c r="C35" s="1" t="s">
        <v>1070</v>
      </c>
      <c r="D35" s="1" t="s">
        <v>1620</v>
      </c>
      <c r="F35" s="1" t="str">
        <f t="shared" si="5"/>
        <v>B13</v>
      </c>
      <c r="G35" s="1" t="str">
        <f t="shared" si="6"/>
        <v>村上知孝</v>
      </c>
      <c r="H35" s="1" t="s">
        <v>1620</v>
      </c>
      <c r="I35" s="1" t="s">
        <v>310</v>
      </c>
      <c r="J35" s="1">
        <v>1980</v>
      </c>
      <c r="K35" s="136">
        <f t="shared" si="7"/>
        <v>36</v>
      </c>
      <c r="L35" s="141" t="str">
        <f t="shared" si="0"/>
        <v>OK</v>
      </c>
      <c r="M35" s="1" t="s">
        <v>856</v>
      </c>
      <c r="Q35" s="35"/>
    </row>
    <row r="36" spans="1:17" s="1" customFormat="1" ht="13.5">
      <c r="A36" s="1" t="s">
        <v>426</v>
      </c>
      <c r="B36" s="1" t="s">
        <v>753</v>
      </c>
      <c r="C36" s="1" t="s">
        <v>754</v>
      </c>
      <c r="D36" s="1" t="s">
        <v>1345</v>
      </c>
      <c r="F36" s="1" t="str">
        <f t="shared" si="5"/>
        <v>B14</v>
      </c>
      <c r="G36" s="1" t="str">
        <f t="shared" si="6"/>
        <v>八木篤司</v>
      </c>
      <c r="H36" s="1" t="s">
        <v>1345</v>
      </c>
      <c r="I36" s="1" t="s">
        <v>310</v>
      </c>
      <c r="J36" s="1">
        <v>1973</v>
      </c>
      <c r="K36" s="136">
        <f t="shared" si="7"/>
        <v>43</v>
      </c>
      <c r="L36" s="141" t="str">
        <f t="shared" si="0"/>
        <v>OK</v>
      </c>
      <c r="M36" s="1" t="s">
        <v>850</v>
      </c>
      <c r="Q36" s="35"/>
    </row>
    <row r="37" spans="1:17" s="1" customFormat="1" ht="13.5">
      <c r="A37" s="1" t="s">
        <v>427</v>
      </c>
      <c r="B37" s="1" t="s">
        <v>1071</v>
      </c>
      <c r="C37" s="1" t="s">
        <v>755</v>
      </c>
      <c r="D37" s="1" t="s">
        <v>1345</v>
      </c>
      <c r="F37" s="1" t="str">
        <f t="shared" si="5"/>
        <v>B15</v>
      </c>
      <c r="G37" s="1" t="str">
        <f t="shared" si="6"/>
        <v>山崎正雄</v>
      </c>
      <c r="H37" s="1" t="s">
        <v>1345</v>
      </c>
      <c r="I37" s="1" t="s">
        <v>310</v>
      </c>
      <c r="J37" s="1">
        <v>1982</v>
      </c>
      <c r="K37" s="136">
        <f t="shared" si="7"/>
        <v>34</v>
      </c>
      <c r="L37" s="141" t="str">
        <f t="shared" si="0"/>
        <v>OK</v>
      </c>
      <c r="M37" s="1" t="s">
        <v>853</v>
      </c>
      <c r="Q37" s="35"/>
    </row>
    <row r="38" spans="1:17" s="1" customFormat="1" ht="13.5">
      <c r="A38" s="1" t="s">
        <v>428</v>
      </c>
      <c r="B38" s="147" t="s">
        <v>757</v>
      </c>
      <c r="C38" s="147" t="s">
        <v>758</v>
      </c>
      <c r="D38" s="1" t="s">
        <v>1345</v>
      </c>
      <c r="F38" s="1" t="str">
        <f t="shared" si="5"/>
        <v>B16</v>
      </c>
      <c r="G38" s="1" t="str">
        <f t="shared" si="6"/>
        <v>伊吹邦子</v>
      </c>
      <c r="H38" s="1" t="s">
        <v>1345</v>
      </c>
      <c r="I38" s="147" t="s">
        <v>940</v>
      </c>
      <c r="J38" s="1">
        <v>1969</v>
      </c>
      <c r="K38" s="136">
        <f t="shared" si="7"/>
        <v>47</v>
      </c>
      <c r="L38" s="141" t="str">
        <f t="shared" si="0"/>
        <v>OK</v>
      </c>
      <c r="M38" s="1" t="s">
        <v>850</v>
      </c>
      <c r="Q38" s="35"/>
    </row>
    <row r="39" spans="1:17" s="1" customFormat="1" ht="13.5">
      <c r="A39" s="1" t="s">
        <v>429</v>
      </c>
      <c r="B39" s="147" t="s">
        <v>759</v>
      </c>
      <c r="C39" s="147" t="s">
        <v>760</v>
      </c>
      <c r="D39" s="1" t="s">
        <v>1344</v>
      </c>
      <c r="F39" s="1" t="str">
        <f t="shared" si="5"/>
        <v>B17</v>
      </c>
      <c r="G39" s="1" t="str">
        <f t="shared" si="6"/>
        <v>木村美香</v>
      </c>
      <c r="H39" s="1" t="s">
        <v>1344</v>
      </c>
      <c r="I39" s="147" t="s">
        <v>940</v>
      </c>
      <c r="J39" s="1">
        <v>1962</v>
      </c>
      <c r="K39" s="136">
        <f t="shared" si="7"/>
        <v>54</v>
      </c>
      <c r="L39" s="141" t="str">
        <f t="shared" si="0"/>
        <v>OK</v>
      </c>
      <c r="M39" s="1" t="s">
        <v>938</v>
      </c>
      <c r="Q39" s="35"/>
    </row>
    <row r="40" spans="1:17" s="1" customFormat="1" ht="13.5">
      <c r="A40" s="1" t="s">
        <v>430</v>
      </c>
      <c r="B40" s="147" t="s">
        <v>761</v>
      </c>
      <c r="C40" s="147" t="s">
        <v>762</v>
      </c>
      <c r="D40" s="1" t="s">
        <v>1345</v>
      </c>
      <c r="F40" s="1" t="str">
        <f t="shared" si="5"/>
        <v>B18</v>
      </c>
      <c r="G40" s="1" t="str">
        <f t="shared" si="6"/>
        <v>近藤直美</v>
      </c>
      <c r="H40" s="1" t="s">
        <v>1345</v>
      </c>
      <c r="I40" s="147" t="s">
        <v>940</v>
      </c>
      <c r="J40" s="1">
        <v>1963</v>
      </c>
      <c r="K40" s="136">
        <f t="shared" si="7"/>
        <v>53</v>
      </c>
      <c r="L40" s="141" t="str">
        <f t="shared" si="0"/>
        <v>OK</v>
      </c>
      <c r="M40" s="1" t="s">
        <v>850</v>
      </c>
      <c r="Q40" s="35"/>
    </row>
    <row r="41" spans="1:17" s="1" customFormat="1" ht="13.5">
      <c r="A41" s="1" t="s">
        <v>431</v>
      </c>
      <c r="B41" s="147" t="s">
        <v>763</v>
      </c>
      <c r="C41" s="147" t="s">
        <v>764</v>
      </c>
      <c r="D41" s="1" t="s">
        <v>1345</v>
      </c>
      <c r="F41" s="1" t="str">
        <f t="shared" si="5"/>
        <v>B19</v>
      </c>
      <c r="G41" s="1" t="str">
        <f t="shared" si="6"/>
        <v>佐竹昌子</v>
      </c>
      <c r="H41" s="1" t="s">
        <v>1345</v>
      </c>
      <c r="I41" s="147" t="s">
        <v>940</v>
      </c>
      <c r="J41" s="1">
        <v>1958</v>
      </c>
      <c r="K41" s="136">
        <f t="shared" si="7"/>
        <v>58</v>
      </c>
      <c r="L41" s="141" t="str">
        <f t="shared" si="0"/>
        <v>OK</v>
      </c>
      <c r="M41" s="1" t="s">
        <v>850</v>
      </c>
      <c r="Q41" s="35"/>
    </row>
    <row r="42" spans="1:17" s="1" customFormat="1" ht="13.5">
      <c r="A42" s="1" t="s">
        <v>432</v>
      </c>
      <c r="B42" s="147" t="s">
        <v>833</v>
      </c>
      <c r="C42" s="147" t="s">
        <v>1351</v>
      </c>
      <c r="D42" s="1" t="s">
        <v>1345</v>
      </c>
      <c r="F42" s="1" t="str">
        <f t="shared" si="5"/>
        <v>B20</v>
      </c>
      <c r="G42" s="1" t="str">
        <f t="shared" si="6"/>
        <v>田中 都</v>
      </c>
      <c r="H42" s="1" t="s">
        <v>1345</v>
      </c>
      <c r="I42" s="147" t="s">
        <v>940</v>
      </c>
      <c r="J42" s="1">
        <v>1970</v>
      </c>
      <c r="K42" s="136">
        <f t="shared" si="7"/>
        <v>46</v>
      </c>
      <c r="L42" s="141" t="str">
        <f t="shared" si="0"/>
        <v>OK</v>
      </c>
      <c r="M42" s="1" t="s">
        <v>938</v>
      </c>
      <c r="Q42" s="35"/>
    </row>
    <row r="43" spans="1:17" s="1" customFormat="1" ht="13.5">
      <c r="A43" s="1" t="s">
        <v>433</v>
      </c>
      <c r="B43" s="147" t="s">
        <v>861</v>
      </c>
      <c r="C43" s="147" t="s">
        <v>1072</v>
      </c>
      <c r="D43" s="1" t="s">
        <v>1345</v>
      </c>
      <c r="F43" s="1" t="str">
        <f t="shared" si="5"/>
        <v>B21</v>
      </c>
      <c r="G43" s="1" t="str">
        <f t="shared" si="6"/>
        <v>田端加津子</v>
      </c>
      <c r="H43" s="1" t="s">
        <v>1345</v>
      </c>
      <c r="I43" s="147" t="s">
        <v>940</v>
      </c>
      <c r="J43" s="1">
        <v>1972</v>
      </c>
      <c r="K43" s="136">
        <f t="shared" si="7"/>
        <v>44</v>
      </c>
      <c r="L43" s="141" t="str">
        <f t="shared" si="0"/>
        <v>OK</v>
      </c>
      <c r="M43" s="1" t="s">
        <v>850</v>
      </c>
      <c r="Q43" s="35"/>
    </row>
    <row r="44" spans="1:17" s="1" customFormat="1" ht="13.5">
      <c r="A44" s="1" t="s">
        <v>434</v>
      </c>
      <c r="B44" s="147" t="s">
        <v>780</v>
      </c>
      <c r="C44" s="147" t="s">
        <v>1073</v>
      </c>
      <c r="D44" s="1" t="s">
        <v>1345</v>
      </c>
      <c r="F44" s="1" t="str">
        <f t="shared" si="5"/>
        <v>B22</v>
      </c>
      <c r="G44" s="1" t="str">
        <f t="shared" si="6"/>
        <v>筒井珠世</v>
      </c>
      <c r="H44" s="1" t="s">
        <v>1345</v>
      </c>
      <c r="I44" s="147" t="s">
        <v>940</v>
      </c>
      <c r="J44" s="1">
        <v>1967</v>
      </c>
      <c r="K44" s="136">
        <f t="shared" si="7"/>
        <v>49</v>
      </c>
      <c r="L44" s="141" t="str">
        <f t="shared" si="0"/>
        <v>OK</v>
      </c>
      <c r="M44" s="1" t="s">
        <v>850</v>
      </c>
      <c r="Q44" s="37"/>
    </row>
    <row r="45" spans="1:17" s="1" customFormat="1" ht="13.5">
      <c r="A45" s="1" t="s">
        <v>435</v>
      </c>
      <c r="B45" s="147" t="s">
        <v>765</v>
      </c>
      <c r="C45" s="147" t="s">
        <v>766</v>
      </c>
      <c r="D45" s="1" t="s">
        <v>1345</v>
      </c>
      <c r="F45" s="1" t="str">
        <f t="shared" si="5"/>
        <v>B23</v>
      </c>
      <c r="G45" s="1" t="str">
        <f t="shared" si="6"/>
        <v>中村千春</v>
      </c>
      <c r="H45" s="1" t="s">
        <v>1345</v>
      </c>
      <c r="I45" s="147" t="s">
        <v>940</v>
      </c>
      <c r="J45" s="1">
        <v>1961</v>
      </c>
      <c r="K45" s="136">
        <f t="shared" si="7"/>
        <v>55</v>
      </c>
      <c r="L45" s="141" t="str">
        <f t="shared" si="0"/>
        <v>OK</v>
      </c>
      <c r="M45" s="1" t="s">
        <v>852</v>
      </c>
      <c r="Q45" s="37"/>
    </row>
    <row r="46" spans="1:17" s="1" customFormat="1" ht="13.5">
      <c r="A46" s="1" t="s">
        <v>436</v>
      </c>
      <c r="B46" s="147" t="s">
        <v>750</v>
      </c>
      <c r="C46" s="147" t="s">
        <v>1074</v>
      </c>
      <c r="D46" s="1" t="s">
        <v>1344</v>
      </c>
      <c r="F46" s="1" t="str">
        <f t="shared" si="5"/>
        <v>B24</v>
      </c>
      <c r="G46" s="1" t="str">
        <f t="shared" si="6"/>
        <v>橋本真理</v>
      </c>
      <c r="H46" s="1" t="s">
        <v>1344</v>
      </c>
      <c r="I46" s="147" t="s">
        <v>940</v>
      </c>
      <c r="J46" s="1">
        <v>1977</v>
      </c>
      <c r="K46" s="136">
        <f t="shared" si="7"/>
        <v>39</v>
      </c>
      <c r="L46" s="141" t="str">
        <f t="shared" si="0"/>
        <v>OK</v>
      </c>
      <c r="M46" s="1" t="s">
        <v>853</v>
      </c>
      <c r="Q46" s="37"/>
    </row>
    <row r="47" spans="1:17" s="1" customFormat="1" ht="13.5">
      <c r="A47" s="1" t="s">
        <v>437</v>
      </c>
      <c r="B47" s="147" t="s">
        <v>768</v>
      </c>
      <c r="C47" s="147" t="s">
        <v>769</v>
      </c>
      <c r="D47" s="1" t="s">
        <v>1345</v>
      </c>
      <c r="F47" s="1" t="str">
        <f t="shared" si="5"/>
        <v>B25</v>
      </c>
      <c r="G47" s="1" t="str">
        <f t="shared" si="6"/>
        <v>藤田博美</v>
      </c>
      <c r="H47" s="1" t="s">
        <v>1345</v>
      </c>
      <c r="I47" s="147" t="s">
        <v>940</v>
      </c>
      <c r="J47" s="1">
        <v>1970</v>
      </c>
      <c r="K47" s="136">
        <f t="shared" si="7"/>
        <v>46</v>
      </c>
      <c r="L47" s="141" t="str">
        <f t="shared" si="0"/>
        <v>OK</v>
      </c>
      <c r="M47" s="1" t="s">
        <v>850</v>
      </c>
      <c r="Q47" s="37"/>
    </row>
    <row r="48" spans="1:17" s="1" customFormat="1" ht="13.5">
      <c r="A48" s="1" t="s">
        <v>438</v>
      </c>
      <c r="B48" s="147" t="s">
        <v>770</v>
      </c>
      <c r="C48" s="147" t="s">
        <v>771</v>
      </c>
      <c r="D48" s="1" t="s">
        <v>1345</v>
      </c>
      <c r="F48" s="1" t="str">
        <f t="shared" si="5"/>
        <v>B26</v>
      </c>
      <c r="G48" s="1" t="str">
        <f t="shared" si="6"/>
        <v>藤原泰子</v>
      </c>
      <c r="H48" s="1" t="s">
        <v>1345</v>
      </c>
      <c r="I48" s="147" t="s">
        <v>940</v>
      </c>
      <c r="J48" s="1">
        <v>1965</v>
      </c>
      <c r="K48" s="136">
        <f t="shared" si="7"/>
        <v>51</v>
      </c>
      <c r="L48" s="141" t="str">
        <f t="shared" si="0"/>
        <v>OK</v>
      </c>
      <c r="M48" s="1" t="s">
        <v>852</v>
      </c>
      <c r="Q48" s="37"/>
    </row>
    <row r="49" spans="1:17" s="1" customFormat="1" ht="13.5">
      <c r="A49" s="1" t="s">
        <v>439</v>
      </c>
      <c r="B49" s="147" t="s">
        <v>1352</v>
      </c>
      <c r="C49" s="147" t="s">
        <v>1075</v>
      </c>
      <c r="D49" s="1" t="s">
        <v>1349</v>
      </c>
      <c r="F49" s="1" t="str">
        <f t="shared" si="5"/>
        <v>B27</v>
      </c>
      <c r="G49" s="1" t="str">
        <f t="shared" si="6"/>
        <v>森 薫吏</v>
      </c>
      <c r="H49" s="1" t="s">
        <v>1349</v>
      </c>
      <c r="I49" s="147" t="s">
        <v>940</v>
      </c>
      <c r="J49" s="1">
        <v>1964</v>
      </c>
      <c r="K49" s="136">
        <f t="shared" si="7"/>
        <v>52</v>
      </c>
      <c r="L49" s="141" t="str">
        <f t="shared" si="0"/>
        <v>OK</v>
      </c>
      <c r="M49" s="1" t="s">
        <v>938</v>
      </c>
      <c r="Q49" s="37"/>
    </row>
    <row r="50" spans="1:17" s="1" customFormat="1" ht="13.5">
      <c r="A50" s="1" t="s">
        <v>440</v>
      </c>
      <c r="B50" s="147" t="s">
        <v>1076</v>
      </c>
      <c r="C50" s="147" t="s">
        <v>1077</v>
      </c>
      <c r="D50" s="1" t="s">
        <v>1345</v>
      </c>
      <c r="F50" s="1" t="str">
        <f t="shared" si="5"/>
        <v>B28</v>
      </c>
      <c r="G50" s="1" t="str">
        <f t="shared" si="6"/>
        <v>日髙眞規子</v>
      </c>
      <c r="H50" s="1" t="s">
        <v>1345</v>
      </c>
      <c r="I50" s="147" t="s">
        <v>940</v>
      </c>
      <c r="J50" s="1">
        <v>1963</v>
      </c>
      <c r="K50" s="136">
        <f t="shared" si="7"/>
        <v>53</v>
      </c>
      <c r="L50" s="141" t="str">
        <f t="shared" si="0"/>
        <v>OK</v>
      </c>
      <c r="M50" s="1" t="s">
        <v>853</v>
      </c>
      <c r="Q50" s="37"/>
    </row>
    <row r="51" spans="12:17" s="1" customFormat="1" ht="13.5">
      <c r="L51" s="141">
        <f t="shared" si="0"/>
      </c>
      <c r="Q51" s="37"/>
    </row>
    <row r="52" spans="12:17" ht="13.5">
      <c r="L52" s="141">
        <f t="shared" si="0"/>
      </c>
      <c r="Q52" s="37"/>
    </row>
    <row r="53" spans="2:17" s="1" customFormat="1" ht="13.5">
      <c r="B53" s="147"/>
      <c r="C53" s="147"/>
      <c r="K53" s="136"/>
      <c r="L53" s="141">
        <f t="shared" si="0"/>
      </c>
      <c r="Q53" s="37"/>
    </row>
    <row r="54" spans="2:17" s="1" customFormat="1" ht="13.5">
      <c r="B54" s="147"/>
      <c r="C54" s="147"/>
      <c r="K54" s="136"/>
      <c r="L54" s="141">
        <f t="shared" si="0"/>
      </c>
      <c r="Q54" s="37"/>
    </row>
    <row r="55" spans="2:17" s="1" customFormat="1" ht="13.5">
      <c r="B55" s="147"/>
      <c r="C55" s="147"/>
      <c r="K55" s="136"/>
      <c r="L55" s="141">
        <f t="shared" si="0"/>
      </c>
      <c r="Q55" s="37"/>
    </row>
    <row r="56" spans="2:17" s="1" customFormat="1" ht="13.5">
      <c r="B56" s="147"/>
      <c r="C56" s="147"/>
      <c r="K56" s="136"/>
      <c r="L56" s="141">
        <f t="shared" si="0"/>
      </c>
      <c r="Q56" s="37"/>
    </row>
    <row r="57" spans="2:17" s="1" customFormat="1" ht="13.5">
      <c r="B57" s="147"/>
      <c r="C57" s="147"/>
      <c r="K57" s="136"/>
      <c r="L57" s="141">
        <f t="shared" si="0"/>
      </c>
      <c r="Q57" s="37"/>
    </row>
    <row r="58" spans="2:17" s="1" customFormat="1" ht="13.5">
      <c r="B58" s="147"/>
      <c r="C58" s="147"/>
      <c r="K58" s="136"/>
      <c r="L58" s="141">
        <f t="shared" si="0"/>
      </c>
      <c r="Q58" s="37"/>
    </row>
    <row r="59" spans="2:17" s="1" customFormat="1" ht="13.5">
      <c r="B59" s="147"/>
      <c r="C59" s="147"/>
      <c r="K59" s="136"/>
      <c r="L59" s="141">
        <f t="shared" si="0"/>
      </c>
      <c r="Q59" s="37"/>
    </row>
    <row r="60" spans="2:17" s="1" customFormat="1" ht="13.5">
      <c r="B60" s="147"/>
      <c r="C60" s="147"/>
      <c r="K60" s="136"/>
      <c r="L60" s="141">
        <f t="shared" si="0"/>
      </c>
      <c r="Q60" s="37"/>
    </row>
    <row r="61" spans="1:15" s="28" customFormat="1" ht="13.5">
      <c r="A61" s="36"/>
      <c r="B61" s="38"/>
      <c r="C61" s="38"/>
      <c r="D61" s="36"/>
      <c r="E61" s="146"/>
      <c r="F61" s="141"/>
      <c r="G61" s="134"/>
      <c r="H61" s="36"/>
      <c r="I61" s="141"/>
      <c r="J61" s="146"/>
      <c r="K61" s="136"/>
      <c r="L61" s="141">
        <f t="shared" si="0"/>
      </c>
      <c r="N61" s="2"/>
      <c r="O61" s="2"/>
    </row>
    <row r="62" spans="1:15" s="28" customFormat="1" ht="13.5">
      <c r="A62" s="36"/>
      <c r="B62" s="38"/>
      <c r="C62" s="38"/>
      <c r="D62" s="36"/>
      <c r="E62" s="146"/>
      <c r="F62" s="141"/>
      <c r="G62" s="134"/>
      <c r="H62" s="36"/>
      <c r="I62" s="141"/>
      <c r="J62" s="146"/>
      <c r="K62" s="136"/>
      <c r="L62" s="141">
        <f t="shared" si="0"/>
      </c>
      <c r="N62" s="2"/>
      <c r="O62" s="2"/>
    </row>
    <row r="63" spans="1:15" s="28" customFormat="1" ht="13.5">
      <c r="A63" s="36"/>
      <c r="B63" s="38"/>
      <c r="C63" s="38"/>
      <c r="D63" s="36"/>
      <c r="E63" s="146"/>
      <c r="F63" s="141"/>
      <c r="G63" s="134"/>
      <c r="H63" s="36"/>
      <c r="I63" s="141"/>
      <c r="J63" s="146"/>
      <c r="K63" s="136"/>
      <c r="L63" s="141">
        <f t="shared" si="0"/>
      </c>
      <c r="N63" s="2"/>
      <c r="O63" s="2"/>
    </row>
    <row r="64" spans="1:12" s="155" customFormat="1" ht="13.5">
      <c r="A64" s="35"/>
      <c r="B64" s="37"/>
      <c r="C64" s="307" t="s">
        <v>1353</v>
      </c>
      <c r="D64" s="307"/>
      <c r="E64" s="308"/>
      <c r="F64" s="308"/>
      <c r="G64" s="308"/>
      <c r="H64" s="308"/>
      <c r="I64" s="308"/>
      <c r="J64" s="146"/>
      <c r="K64" s="136"/>
      <c r="L64" s="141">
        <f t="shared" si="0"/>
      </c>
    </row>
    <row r="65" spans="1:12" s="155" customFormat="1" ht="13.5">
      <c r="A65" s="35"/>
      <c r="B65" s="37"/>
      <c r="C65" s="307"/>
      <c r="D65" s="307"/>
      <c r="E65" s="308"/>
      <c r="F65" s="308"/>
      <c r="G65" s="308"/>
      <c r="H65" s="308"/>
      <c r="I65" s="308"/>
      <c r="J65" s="146"/>
      <c r="K65" s="136"/>
      <c r="L65" s="141">
        <f t="shared" si="0"/>
      </c>
    </row>
    <row r="66" spans="2:12" ht="13.5">
      <c r="B66" s="309" t="s">
        <v>1354</v>
      </c>
      <c r="C66" s="309"/>
      <c r="D66" s="137"/>
      <c r="F66" s="141"/>
      <c r="G66" s="2" t="s">
        <v>1355</v>
      </c>
      <c r="H66" s="2" t="s">
        <v>1356</v>
      </c>
      <c r="K66" s="136"/>
      <c r="L66" s="141"/>
    </row>
    <row r="67" spans="2:12" ht="13.5">
      <c r="B67" s="309"/>
      <c r="C67" s="309"/>
      <c r="D67" s="137"/>
      <c r="F67" s="141"/>
      <c r="G67" s="31">
        <f>COUNTIF(M68:M123,"東近江市")</f>
        <v>25</v>
      </c>
      <c r="H67" s="32">
        <f>(G67/RIGHT(A123,2))</f>
        <v>0.44642857142857145</v>
      </c>
      <c r="K67" s="136"/>
      <c r="L67" s="141"/>
    </row>
    <row r="68" spans="1:13" s="41" customFormat="1" ht="13.5">
      <c r="A68" s="2" t="s">
        <v>442</v>
      </c>
      <c r="B68" s="93" t="s">
        <v>389</v>
      </c>
      <c r="C68" s="93" t="s">
        <v>443</v>
      </c>
      <c r="D68" s="137" t="s">
        <v>444</v>
      </c>
      <c r="E68" s="2"/>
      <c r="F68" s="141" t="str">
        <f aca="true" t="shared" si="8" ref="F68:F107">A68</f>
        <v>C01</v>
      </c>
      <c r="G68" s="2" t="str">
        <f aca="true" t="shared" si="9" ref="G68:G107">B68&amp;C68</f>
        <v>片岡春己</v>
      </c>
      <c r="H68" s="137" t="s">
        <v>1621</v>
      </c>
      <c r="I68" s="137" t="s">
        <v>381</v>
      </c>
      <c r="J68" s="5">
        <v>1953</v>
      </c>
      <c r="K68" s="136">
        <f>IF(J68="","",(2016-J68))</f>
        <v>63</v>
      </c>
      <c r="L68" s="141" t="str">
        <f aca="true" t="shared" si="10" ref="L68:L131">IF(G68="","",IF(COUNTIF($G$6:$G$593,G68)&gt;1,"2重登録","OK"))</f>
        <v>OK</v>
      </c>
      <c r="M68" s="40" t="s">
        <v>854</v>
      </c>
    </row>
    <row r="69" spans="1:13" s="41" customFormat="1" ht="13.5">
      <c r="A69" s="2" t="s">
        <v>445</v>
      </c>
      <c r="B69" s="93" t="s">
        <v>453</v>
      </c>
      <c r="C69" s="93" t="s">
        <v>454</v>
      </c>
      <c r="D69" s="137" t="s">
        <v>444</v>
      </c>
      <c r="E69" s="2"/>
      <c r="F69" s="141" t="str">
        <f t="shared" si="8"/>
        <v>C02</v>
      </c>
      <c r="G69" s="2" t="str">
        <f t="shared" si="9"/>
        <v>山本　真</v>
      </c>
      <c r="H69" s="137" t="s">
        <v>441</v>
      </c>
      <c r="I69" s="137" t="s">
        <v>381</v>
      </c>
      <c r="J69" s="5">
        <v>1970</v>
      </c>
      <c r="K69" s="136">
        <f aca="true" t="shared" si="11" ref="K69:K123">IF(J69="","",(2016-J69))</f>
        <v>46</v>
      </c>
      <c r="L69" s="141" t="str">
        <f t="shared" si="10"/>
        <v>OK</v>
      </c>
      <c r="M69" s="42" t="s">
        <v>850</v>
      </c>
    </row>
    <row r="70" spans="1:13" s="41" customFormat="1" ht="13.5">
      <c r="A70" s="2" t="s">
        <v>448</v>
      </c>
      <c r="B70" s="93" t="s">
        <v>453</v>
      </c>
      <c r="C70" s="93" t="s">
        <v>483</v>
      </c>
      <c r="D70" s="137" t="s">
        <v>444</v>
      </c>
      <c r="E70" s="2"/>
      <c r="F70" s="141" t="str">
        <f t="shared" si="8"/>
        <v>C03</v>
      </c>
      <c r="G70" s="2" t="str">
        <f t="shared" si="9"/>
        <v>山本　諭</v>
      </c>
      <c r="H70" s="137" t="s">
        <v>441</v>
      </c>
      <c r="I70" s="137" t="s">
        <v>381</v>
      </c>
      <c r="J70" s="5">
        <v>1971</v>
      </c>
      <c r="K70" s="136">
        <f t="shared" si="11"/>
        <v>45</v>
      </c>
      <c r="L70" s="141" t="str">
        <f t="shared" si="10"/>
        <v>OK</v>
      </c>
      <c r="M70" s="40" t="s">
        <v>854</v>
      </c>
    </row>
    <row r="71" spans="1:13" s="41" customFormat="1" ht="13.5">
      <c r="A71" s="2" t="s">
        <v>451</v>
      </c>
      <c r="B71" s="93" t="s">
        <v>486</v>
      </c>
      <c r="C71" s="93" t="s">
        <v>487</v>
      </c>
      <c r="D71" s="137" t="s">
        <v>444</v>
      </c>
      <c r="E71" s="2"/>
      <c r="F71" s="141" t="str">
        <f t="shared" si="8"/>
        <v>C04</v>
      </c>
      <c r="G71" s="2" t="str">
        <f t="shared" si="9"/>
        <v>西田裕信</v>
      </c>
      <c r="H71" s="137" t="s">
        <v>441</v>
      </c>
      <c r="I71" s="137" t="s">
        <v>381</v>
      </c>
      <c r="J71" s="5">
        <v>1960</v>
      </c>
      <c r="K71" s="136">
        <f t="shared" si="11"/>
        <v>56</v>
      </c>
      <c r="L71" s="141" t="str">
        <f t="shared" si="10"/>
        <v>OK</v>
      </c>
      <c r="M71" s="42" t="s">
        <v>864</v>
      </c>
    </row>
    <row r="72" spans="1:13" s="41" customFormat="1" ht="13.5">
      <c r="A72" s="2" t="s">
        <v>452</v>
      </c>
      <c r="B72" s="93" t="s">
        <v>493</v>
      </c>
      <c r="C72" s="93" t="s">
        <v>494</v>
      </c>
      <c r="D72" s="137" t="s">
        <v>444</v>
      </c>
      <c r="E72" s="2"/>
      <c r="F72" s="141" t="str">
        <f t="shared" si="8"/>
        <v>C05</v>
      </c>
      <c r="G72" s="2" t="str">
        <f t="shared" si="9"/>
        <v>柴谷義信</v>
      </c>
      <c r="H72" s="137" t="s">
        <v>441</v>
      </c>
      <c r="I72" s="137" t="s">
        <v>381</v>
      </c>
      <c r="J72" s="5">
        <v>1962</v>
      </c>
      <c r="K72" s="136">
        <f t="shared" si="11"/>
        <v>54</v>
      </c>
      <c r="L72" s="141" t="str">
        <f t="shared" si="10"/>
        <v>OK</v>
      </c>
      <c r="M72" s="42" t="s">
        <v>850</v>
      </c>
    </row>
    <row r="73" spans="1:13" s="41" customFormat="1" ht="13.5">
      <c r="A73" s="2" t="s">
        <v>455</v>
      </c>
      <c r="B73" s="93" t="s">
        <v>496</v>
      </c>
      <c r="C73" s="93" t="s">
        <v>497</v>
      </c>
      <c r="D73" s="137" t="s">
        <v>444</v>
      </c>
      <c r="E73" s="2"/>
      <c r="F73" s="141" t="str">
        <f t="shared" si="8"/>
        <v>C06</v>
      </c>
      <c r="G73" s="2" t="str">
        <f t="shared" si="9"/>
        <v>井尻善和</v>
      </c>
      <c r="H73" s="137" t="s">
        <v>441</v>
      </c>
      <c r="I73" s="137" t="s">
        <v>381</v>
      </c>
      <c r="J73" s="5">
        <v>1968</v>
      </c>
      <c r="K73" s="136">
        <f t="shared" si="11"/>
        <v>48</v>
      </c>
      <c r="L73" s="141" t="str">
        <f t="shared" si="10"/>
        <v>OK</v>
      </c>
      <c r="M73" s="42" t="s">
        <v>865</v>
      </c>
    </row>
    <row r="74" spans="1:13" s="41" customFormat="1" ht="13.5">
      <c r="A74" s="2" t="s">
        <v>458</v>
      </c>
      <c r="B74" s="93" t="s">
        <v>505</v>
      </c>
      <c r="C74" s="6" t="s">
        <v>506</v>
      </c>
      <c r="D74" s="137" t="s">
        <v>444</v>
      </c>
      <c r="E74" s="2"/>
      <c r="F74" s="141" t="str">
        <f t="shared" si="8"/>
        <v>C07</v>
      </c>
      <c r="G74" s="2" t="str">
        <f t="shared" si="9"/>
        <v>坂元智成</v>
      </c>
      <c r="H74" s="137" t="s">
        <v>441</v>
      </c>
      <c r="I74" s="137" t="s">
        <v>381</v>
      </c>
      <c r="J74" s="5">
        <v>1975</v>
      </c>
      <c r="K74" s="136">
        <f t="shared" si="11"/>
        <v>41</v>
      </c>
      <c r="L74" s="141" t="str">
        <f t="shared" si="10"/>
        <v>OK</v>
      </c>
      <c r="M74" s="40" t="s">
        <v>854</v>
      </c>
    </row>
    <row r="75" spans="1:13" s="41" customFormat="1" ht="13.5">
      <c r="A75" s="2" t="s">
        <v>459</v>
      </c>
      <c r="B75" s="93" t="s">
        <v>509</v>
      </c>
      <c r="C75" s="6" t="s">
        <v>510</v>
      </c>
      <c r="D75" s="137" t="s">
        <v>444</v>
      </c>
      <c r="E75" s="2"/>
      <c r="F75" s="141" t="str">
        <f t="shared" si="8"/>
        <v>C08</v>
      </c>
      <c r="G75" s="2" t="str">
        <f t="shared" si="9"/>
        <v>村尾彰了</v>
      </c>
      <c r="H75" s="137" t="s">
        <v>441</v>
      </c>
      <c r="I75" s="137" t="s">
        <v>381</v>
      </c>
      <c r="J75" s="5">
        <v>1982</v>
      </c>
      <c r="K75" s="136">
        <f t="shared" si="11"/>
        <v>34</v>
      </c>
      <c r="L75" s="141" t="str">
        <f t="shared" si="10"/>
        <v>OK</v>
      </c>
      <c r="M75" s="42" t="s">
        <v>865</v>
      </c>
    </row>
    <row r="76" spans="1:13" s="41" customFormat="1" ht="13.5">
      <c r="A76" s="2" t="s">
        <v>462</v>
      </c>
      <c r="B76" s="93" t="s">
        <v>1078</v>
      </c>
      <c r="C76" s="6" t="s">
        <v>512</v>
      </c>
      <c r="D76" s="137" t="s">
        <v>444</v>
      </c>
      <c r="E76" s="2"/>
      <c r="F76" s="141" t="str">
        <f t="shared" si="8"/>
        <v>C09</v>
      </c>
      <c r="G76" s="2" t="str">
        <f t="shared" si="9"/>
        <v>荒浪順次</v>
      </c>
      <c r="H76" s="137" t="s">
        <v>441</v>
      </c>
      <c r="I76" s="137" t="s">
        <v>381</v>
      </c>
      <c r="J76" s="5">
        <v>1977</v>
      </c>
      <c r="K76" s="136">
        <f t="shared" si="11"/>
        <v>39</v>
      </c>
      <c r="L76" s="141" t="str">
        <f t="shared" si="10"/>
        <v>OK</v>
      </c>
      <c r="M76" s="42" t="s">
        <v>858</v>
      </c>
    </row>
    <row r="77" spans="1:13" s="41" customFormat="1" ht="13.5">
      <c r="A77" s="2" t="s">
        <v>465</v>
      </c>
      <c r="B77" s="93" t="s">
        <v>514</v>
      </c>
      <c r="C77" s="6" t="s">
        <v>515</v>
      </c>
      <c r="D77" s="137" t="s">
        <v>444</v>
      </c>
      <c r="E77" s="2"/>
      <c r="F77" s="141" t="str">
        <f t="shared" si="8"/>
        <v>C10</v>
      </c>
      <c r="G77" s="2" t="str">
        <f t="shared" si="9"/>
        <v>中本隆司</v>
      </c>
      <c r="H77" s="137" t="s">
        <v>441</v>
      </c>
      <c r="I77" s="137" t="s">
        <v>381</v>
      </c>
      <c r="J77" s="5">
        <v>1968</v>
      </c>
      <c r="K77" s="136">
        <f t="shared" si="11"/>
        <v>48</v>
      </c>
      <c r="L77" s="141" t="str">
        <f t="shared" si="10"/>
        <v>OK</v>
      </c>
      <c r="M77" s="40" t="s">
        <v>854</v>
      </c>
    </row>
    <row r="78" spans="1:13" s="41" customFormat="1" ht="13.5">
      <c r="A78" s="2" t="s">
        <v>468</v>
      </c>
      <c r="B78" s="93" t="s">
        <v>523</v>
      </c>
      <c r="C78" s="6" t="s">
        <v>524</v>
      </c>
      <c r="D78" s="137" t="s">
        <v>444</v>
      </c>
      <c r="E78" s="2"/>
      <c r="F78" s="141" t="str">
        <f t="shared" si="8"/>
        <v>C11</v>
      </c>
      <c r="G78" s="2" t="str">
        <f t="shared" si="9"/>
        <v>小山　嶺</v>
      </c>
      <c r="H78" s="137" t="s">
        <v>441</v>
      </c>
      <c r="I78" s="137" t="s">
        <v>381</v>
      </c>
      <c r="J78" s="5">
        <v>1986</v>
      </c>
      <c r="K78" s="136">
        <f t="shared" si="11"/>
        <v>30</v>
      </c>
      <c r="L78" s="141" t="str">
        <f t="shared" si="10"/>
        <v>OK</v>
      </c>
      <c r="M78" s="40" t="s">
        <v>854</v>
      </c>
    </row>
    <row r="79" spans="1:13" s="41" customFormat="1" ht="13.5">
      <c r="A79" s="2" t="s">
        <v>471</v>
      </c>
      <c r="B79" s="93" t="s">
        <v>526</v>
      </c>
      <c r="C79" s="6" t="s">
        <v>527</v>
      </c>
      <c r="D79" s="137" t="s">
        <v>444</v>
      </c>
      <c r="E79" s="2"/>
      <c r="F79" s="141" t="str">
        <f t="shared" si="8"/>
        <v>C12</v>
      </c>
      <c r="G79" s="2" t="str">
        <f t="shared" si="9"/>
        <v>鉄川聡志</v>
      </c>
      <c r="H79" s="137" t="s">
        <v>441</v>
      </c>
      <c r="I79" s="137" t="s">
        <v>381</v>
      </c>
      <c r="J79" s="5">
        <v>1986</v>
      </c>
      <c r="K79" s="136">
        <f t="shared" si="11"/>
        <v>30</v>
      </c>
      <c r="L79" s="141" t="str">
        <f t="shared" si="10"/>
        <v>OK</v>
      </c>
      <c r="M79" s="42" t="s">
        <v>862</v>
      </c>
    </row>
    <row r="80" spans="1:13" s="41" customFormat="1" ht="13.5">
      <c r="A80" s="2" t="s">
        <v>474</v>
      </c>
      <c r="B80" s="93" t="s">
        <v>537</v>
      </c>
      <c r="C80" s="6" t="s">
        <v>538</v>
      </c>
      <c r="D80" s="137" t="s">
        <v>444</v>
      </c>
      <c r="E80" s="2"/>
      <c r="F80" s="141" t="str">
        <f t="shared" si="8"/>
        <v>C13</v>
      </c>
      <c r="G80" s="2" t="str">
        <f t="shared" si="9"/>
        <v>名合佑介</v>
      </c>
      <c r="H80" s="137" t="s">
        <v>441</v>
      </c>
      <c r="I80" s="137" t="s">
        <v>381</v>
      </c>
      <c r="J80" s="5">
        <v>1986</v>
      </c>
      <c r="K80" s="136">
        <f t="shared" si="11"/>
        <v>30</v>
      </c>
      <c r="L80" s="141" t="str">
        <f t="shared" si="10"/>
        <v>OK</v>
      </c>
      <c r="M80" s="40" t="s">
        <v>854</v>
      </c>
    </row>
    <row r="81" spans="1:13" s="41" customFormat="1" ht="13.5">
      <c r="A81" s="2" t="s">
        <v>477</v>
      </c>
      <c r="B81" s="93" t="s">
        <v>540</v>
      </c>
      <c r="C81" s="6" t="s">
        <v>541</v>
      </c>
      <c r="D81" s="137" t="s">
        <v>444</v>
      </c>
      <c r="E81" s="2"/>
      <c r="F81" s="141" t="str">
        <f t="shared" si="8"/>
        <v>C14</v>
      </c>
      <c r="G81" s="2" t="str">
        <f t="shared" si="9"/>
        <v>宮道祐介</v>
      </c>
      <c r="H81" s="137" t="s">
        <v>441</v>
      </c>
      <c r="I81" s="137" t="s">
        <v>381</v>
      </c>
      <c r="J81" s="5">
        <v>1983</v>
      </c>
      <c r="K81" s="136">
        <f t="shared" si="11"/>
        <v>33</v>
      </c>
      <c r="L81" s="141" t="str">
        <f t="shared" si="10"/>
        <v>OK</v>
      </c>
      <c r="M81" s="42" t="s">
        <v>850</v>
      </c>
    </row>
    <row r="82" spans="1:13" s="41" customFormat="1" ht="13.5">
      <c r="A82" s="2" t="s">
        <v>479</v>
      </c>
      <c r="B82" s="93" t="s">
        <v>547</v>
      </c>
      <c r="C82" s="6" t="s">
        <v>548</v>
      </c>
      <c r="D82" s="137" t="s">
        <v>444</v>
      </c>
      <c r="E82" s="2"/>
      <c r="F82" s="141" t="str">
        <f t="shared" si="8"/>
        <v>C15</v>
      </c>
      <c r="G82" s="2" t="str">
        <f t="shared" si="9"/>
        <v>本間靖教</v>
      </c>
      <c r="H82" s="137" t="s">
        <v>1622</v>
      </c>
      <c r="I82" s="137" t="s">
        <v>381</v>
      </c>
      <c r="J82" s="5">
        <v>1985</v>
      </c>
      <c r="K82" s="136">
        <f t="shared" si="11"/>
        <v>31</v>
      </c>
      <c r="L82" s="141" t="str">
        <f t="shared" si="10"/>
        <v>OK</v>
      </c>
      <c r="M82" s="40" t="s">
        <v>854</v>
      </c>
    </row>
    <row r="83" spans="1:13" s="41" customFormat="1" ht="13.5">
      <c r="A83" s="2" t="s">
        <v>480</v>
      </c>
      <c r="B83" s="94" t="s">
        <v>551</v>
      </c>
      <c r="C83" s="94" t="s">
        <v>552</v>
      </c>
      <c r="D83" s="137" t="s">
        <v>444</v>
      </c>
      <c r="E83" s="2"/>
      <c r="F83" s="141" t="str">
        <f t="shared" si="8"/>
        <v>C16</v>
      </c>
      <c r="G83" s="137" t="str">
        <f t="shared" si="9"/>
        <v>並河智加</v>
      </c>
      <c r="H83" s="137" t="s">
        <v>441</v>
      </c>
      <c r="I83" s="134" t="s">
        <v>412</v>
      </c>
      <c r="J83" s="5">
        <v>1979</v>
      </c>
      <c r="K83" s="136">
        <f t="shared" si="11"/>
        <v>37</v>
      </c>
      <c r="L83" s="141" t="str">
        <f t="shared" si="10"/>
        <v>OK</v>
      </c>
      <c r="M83" s="42" t="s">
        <v>850</v>
      </c>
    </row>
    <row r="84" spans="1:13" s="41" customFormat="1" ht="13.5">
      <c r="A84" s="2" t="s">
        <v>482</v>
      </c>
      <c r="B84" s="137" t="s">
        <v>1623</v>
      </c>
      <c r="C84" s="137" t="s">
        <v>556</v>
      </c>
      <c r="D84" s="137" t="s">
        <v>444</v>
      </c>
      <c r="E84" s="2"/>
      <c r="F84" s="141" t="str">
        <f t="shared" si="8"/>
        <v>C17</v>
      </c>
      <c r="G84" s="2" t="str">
        <f t="shared" si="9"/>
        <v>橘　崇博</v>
      </c>
      <c r="H84" s="137" t="s">
        <v>441</v>
      </c>
      <c r="I84" s="137" t="s">
        <v>381</v>
      </c>
      <c r="J84" s="5">
        <v>1980</v>
      </c>
      <c r="K84" s="136">
        <f t="shared" si="11"/>
        <v>36</v>
      </c>
      <c r="L84" s="141" t="str">
        <f t="shared" si="10"/>
        <v>OK</v>
      </c>
      <c r="M84" s="40" t="s">
        <v>854</v>
      </c>
    </row>
    <row r="85" spans="1:13" s="41" customFormat="1" ht="13.5">
      <c r="A85" s="2" t="s">
        <v>484</v>
      </c>
      <c r="B85" s="6" t="s">
        <v>384</v>
      </c>
      <c r="C85" s="6" t="s">
        <v>557</v>
      </c>
      <c r="D85" s="137" t="s">
        <v>444</v>
      </c>
      <c r="E85" s="2"/>
      <c r="F85" s="141" t="str">
        <f t="shared" si="8"/>
        <v>C18</v>
      </c>
      <c r="G85" s="2" t="str">
        <f t="shared" si="9"/>
        <v>岡本　彰</v>
      </c>
      <c r="H85" s="137" t="s">
        <v>441</v>
      </c>
      <c r="I85" s="137" t="s">
        <v>381</v>
      </c>
      <c r="J85" s="5">
        <v>1986</v>
      </c>
      <c r="K85" s="136">
        <f t="shared" si="11"/>
        <v>30</v>
      </c>
      <c r="L85" s="141" t="str">
        <f t="shared" si="10"/>
        <v>OK</v>
      </c>
      <c r="M85" s="42" t="s">
        <v>862</v>
      </c>
    </row>
    <row r="86" spans="1:13" s="41" customFormat="1" ht="13.5">
      <c r="A86" s="2" t="s">
        <v>485</v>
      </c>
      <c r="B86" s="6" t="s">
        <v>558</v>
      </c>
      <c r="C86" s="6" t="s">
        <v>559</v>
      </c>
      <c r="D86" s="137" t="s">
        <v>444</v>
      </c>
      <c r="E86" s="2"/>
      <c r="F86" s="141" t="str">
        <f t="shared" si="8"/>
        <v>C19</v>
      </c>
      <c r="G86" s="2" t="str">
        <f t="shared" si="9"/>
        <v>辻井貴大</v>
      </c>
      <c r="H86" s="137" t="s">
        <v>441</v>
      </c>
      <c r="I86" s="137" t="s">
        <v>381</v>
      </c>
      <c r="J86" s="5">
        <v>1992</v>
      </c>
      <c r="K86" s="136">
        <f t="shared" si="11"/>
        <v>24</v>
      </c>
      <c r="L86" s="141" t="str">
        <f t="shared" si="10"/>
        <v>OK</v>
      </c>
      <c r="M86" s="40" t="s">
        <v>854</v>
      </c>
    </row>
    <row r="87" spans="1:13" s="41" customFormat="1" ht="13.5">
      <c r="A87" s="2" t="s">
        <v>488</v>
      </c>
      <c r="B87" s="6" t="s">
        <v>561</v>
      </c>
      <c r="C87" s="6" t="s">
        <v>562</v>
      </c>
      <c r="D87" s="137" t="s">
        <v>444</v>
      </c>
      <c r="E87" s="2"/>
      <c r="F87" s="141" t="str">
        <f t="shared" si="8"/>
        <v>C20</v>
      </c>
      <c r="G87" s="2" t="str">
        <f t="shared" si="9"/>
        <v>寺岡淳平</v>
      </c>
      <c r="H87" s="137" t="s">
        <v>441</v>
      </c>
      <c r="I87" s="137" t="s">
        <v>381</v>
      </c>
      <c r="J87" s="5">
        <v>1990</v>
      </c>
      <c r="K87" s="136">
        <f t="shared" si="11"/>
        <v>26</v>
      </c>
      <c r="L87" s="141" t="str">
        <f t="shared" si="10"/>
        <v>OK</v>
      </c>
      <c r="M87" s="40" t="s">
        <v>854</v>
      </c>
    </row>
    <row r="88" spans="1:13" s="41" customFormat="1" ht="13.5">
      <c r="A88" s="2" t="s">
        <v>491</v>
      </c>
      <c r="B88" s="6" t="s">
        <v>563</v>
      </c>
      <c r="C88" s="6" t="s">
        <v>564</v>
      </c>
      <c r="D88" s="137" t="s">
        <v>444</v>
      </c>
      <c r="E88" s="2"/>
      <c r="F88" s="141" t="str">
        <f t="shared" si="8"/>
        <v>C21</v>
      </c>
      <c r="G88" s="2" t="str">
        <f t="shared" si="9"/>
        <v>牛尾紳之介</v>
      </c>
      <c r="H88" s="137" t="s">
        <v>441</v>
      </c>
      <c r="I88" s="137" t="s">
        <v>381</v>
      </c>
      <c r="J88" s="5">
        <v>1984</v>
      </c>
      <c r="K88" s="136">
        <f t="shared" si="11"/>
        <v>32</v>
      </c>
      <c r="L88" s="141" t="str">
        <f t="shared" si="10"/>
        <v>OK</v>
      </c>
      <c r="M88" s="40" t="s">
        <v>854</v>
      </c>
    </row>
    <row r="89" spans="1:13" s="41" customFormat="1" ht="13.5">
      <c r="A89" s="2" t="s">
        <v>492</v>
      </c>
      <c r="B89" s="6" t="s">
        <v>409</v>
      </c>
      <c r="C89" s="6" t="s">
        <v>565</v>
      </c>
      <c r="D89" s="137" t="s">
        <v>444</v>
      </c>
      <c r="E89" s="2"/>
      <c r="F89" s="141" t="str">
        <f t="shared" si="8"/>
        <v>C22</v>
      </c>
      <c r="G89" s="2" t="str">
        <f t="shared" si="9"/>
        <v>松岡　遼</v>
      </c>
      <c r="H89" s="137" t="s">
        <v>441</v>
      </c>
      <c r="I89" s="137" t="s">
        <v>381</v>
      </c>
      <c r="J89" s="5">
        <v>1983</v>
      </c>
      <c r="K89" s="136">
        <f t="shared" si="11"/>
        <v>33</v>
      </c>
      <c r="L89" s="141" t="str">
        <f t="shared" si="10"/>
        <v>OK</v>
      </c>
      <c r="M89" s="40" t="s">
        <v>854</v>
      </c>
    </row>
    <row r="90" spans="1:13" s="41" customFormat="1" ht="13.5">
      <c r="A90" s="2" t="s">
        <v>495</v>
      </c>
      <c r="B90" s="6" t="s">
        <v>870</v>
      </c>
      <c r="C90" s="6" t="s">
        <v>871</v>
      </c>
      <c r="D90" s="137" t="s">
        <v>444</v>
      </c>
      <c r="E90" s="2"/>
      <c r="F90" s="141" t="str">
        <f t="shared" si="8"/>
        <v>C23</v>
      </c>
      <c r="G90" s="2" t="str">
        <f t="shared" si="9"/>
        <v>西　裕紀</v>
      </c>
      <c r="H90" s="137" t="s">
        <v>441</v>
      </c>
      <c r="I90" s="137" t="s">
        <v>381</v>
      </c>
      <c r="J90" s="5">
        <v>1974</v>
      </c>
      <c r="K90" s="136">
        <f t="shared" si="11"/>
        <v>42</v>
      </c>
      <c r="L90" s="141" t="str">
        <f t="shared" si="10"/>
        <v>OK</v>
      </c>
      <c r="M90" s="40" t="s">
        <v>854</v>
      </c>
    </row>
    <row r="91" spans="1:13" s="156" customFormat="1" ht="13.5">
      <c r="A91" s="2" t="s">
        <v>498</v>
      </c>
      <c r="B91" s="6" t="s">
        <v>1357</v>
      </c>
      <c r="C91" s="6" t="s">
        <v>1358</v>
      </c>
      <c r="D91" s="137" t="s">
        <v>444</v>
      </c>
      <c r="E91" s="2"/>
      <c r="F91" s="141" t="s">
        <v>1359</v>
      </c>
      <c r="G91" s="2" t="s">
        <v>1360</v>
      </c>
      <c r="H91" s="137" t="s">
        <v>441</v>
      </c>
      <c r="I91" s="137" t="s">
        <v>381</v>
      </c>
      <c r="J91" s="5">
        <v>1967</v>
      </c>
      <c r="K91" s="136">
        <f t="shared" si="11"/>
        <v>49</v>
      </c>
      <c r="L91" s="141" t="str">
        <f t="shared" si="10"/>
        <v>OK</v>
      </c>
      <c r="M91" s="40" t="s">
        <v>868</v>
      </c>
    </row>
    <row r="92" spans="1:13" s="41" customFormat="1" ht="13.5">
      <c r="A92" s="2" t="s">
        <v>499</v>
      </c>
      <c r="B92" s="2" t="s">
        <v>833</v>
      </c>
      <c r="C92" s="2" t="s">
        <v>883</v>
      </c>
      <c r="D92" s="137" t="s">
        <v>444</v>
      </c>
      <c r="E92" s="2"/>
      <c r="F92" s="141" t="str">
        <f t="shared" si="8"/>
        <v>C25</v>
      </c>
      <c r="G92" s="2" t="str">
        <f t="shared" si="9"/>
        <v>田中英夫</v>
      </c>
      <c r="H92" s="137" t="s">
        <v>441</v>
      </c>
      <c r="I92" s="137" t="s">
        <v>381</v>
      </c>
      <c r="J92" s="5">
        <v>1980</v>
      </c>
      <c r="K92" s="136">
        <f t="shared" si="11"/>
        <v>36</v>
      </c>
      <c r="L92" s="141" t="str">
        <f t="shared" si="10"/>
        <v>OK</v>
      </c>
      <c r="M92" s="42" t="s">
        <v>862</v>
      </c>
    </row>
    <row r="93" spans="1:13" s="41" customFormat="1" ht="13.5">
      <c r="A93" s="2" t="s">
        <v>502</v>
      </c>
      <c r="B93" s="2" t="s">
        <v>1079</v>
      </c>
      <c r="C93" s="2" t="s">
        <v>1080</v>
      </c>
      <c r="D93" s="137" t="s">
        <v>444</v>
      </c>
      <c r="E93" s="2"/>
      <c r="F93" s="141" t="str">
        <f t="shared" si="8"/>
        <v>C26</v>
      </c>
      <c r="G93" s="2" t="str">
        <f t="shared" si="9"/>
        <v>北村直史</v>
      </c>
      <c r="H93" s="137" t="s">
        <v>441</v>
      </c>
      <c r="I93" s="137" t="s">
        <v>381</v>
      </c>
      <c r="J93" s="5">
        <v>1987</v>
      </c>
      <c r="K93" s="136">
        <f t="shared" si="11"/>
        <v>29</v>
      </c>
      <c r="L93" s="141" t="str">
        <f t="shared" si="10"/>
        <v>OK</v>
      </c>
      <c r="M93" s="40" t="s">
        <v>854</v>
      </c>
    </row>
    <row r="94" spans="1:13" s="41" customFormat="1" ht="13.5">
      <c r="A94" s="2" t="s">
        <v>503</v>
      </c>
      <c r="B94" s="2" t="s">
        <v>1081</v>
      </c>
      <c r="C94" s="2" t="s">
        <v>1082</v>
      </c>
      <c r="D94" s="137" t="s">
        <v>444</v>
      </c>
      <c r="E94" s="2"/>
      <c r="F94" s="141" t="str">
        <f t="shared" si="8"/>
        <v>C27</v>
      </c>
      <c r="G94" s="2" t="str">
        <f t="shared" si="9"/>
        <v>久保田泰成</v>
      </c>
      <c r="H94" s="137" t="s">
        <v>441</v>
      </c>
      <c r="I94" s="137" t="s">
        <v>381</v>
      </c>
      <c r="J94" s="5">
        <v>1985</v>
      </c>
      <c r="K94" s="136">
        <f t="shared" si="11"/>
        <v>31</v>
      </c>
      <c r="L94" s="141" t="str">
        <f t="shared" si="10"/>
        <v>OK</v>
      </c>
      <c r="M94" s="40" t="s">
        <v>854</v>
      </c>
    </row>
    <row r="95" spans="1:13" s="41" customFormat="1" ht="13.5">
      <c r="A95" s="2" t="s">
        <v>504</v>
      </c>
      <c r="B95" s="2" t="s">
        <v>1083</v>
      </c>
      <c r="C95" s="131" t="s">
        <v>1084</v>
      </c>
      <c r="D95" s="137" t="s">
        <v>444</v>
      </c>
      <c r="E95" s="2"/>
      <c r="F95" s="141" t="str">
        <f t="shared" si="8"/>
        <v>C28</v>
      </c>
      <c r="G95" s="2" t="str">
        <f t="shared" si="9"/>
        <v>石川和洋</v>
      </c>
      <c r="H95" s="137" t="s">
        <v>441</v>
      </c>
      <c r="I95" s="137" t="s">
        <v>381</v>
      </c>
      <c r="J95" s="5">
        <v>1979</v>
      </c>
      <c r="K95" s="136">
        <f t="shared" si="11"/>
        <v>37</v>
      </c>
      <c r="L95" s="141" t="str">
        <f t="shared" si="10"/>
        <v>OK</v>
      </c>
      <c r="M95" s="42" t="s">
        <v>1085</v>
      </c>
    </row>
    <row r="96" spans="1:13" s="41" customFormat="1" ht="13.5">
      <c r="A96" s="2" t="s">
        <v>507</v>
      </c>
      <c r="B96" s="93" t="s">
        <v>449</v>
      </c>
      <c r="C96" s="93" t="s">
        <v>450</v>
      </c>
      <c r="D96" s="137" t="s">
        <v>444</v>
      </c>
      <c r="E96" s="2"/>
      <c r="F96" s="141" t="str">
        <f t="shared" si="8"/>
        <v>C29</v>
      </c>
      <c r="G96" s="2" t="str">
        <f t="shared" si="9"/>
        <v>奥田康博</v>
      </c>
      <c r="H96" s="137" t="s">
        <v>441</v>
      </c>
      <c r="I96" s="137" t="s">
        <v>381</v>
      </c>
      <c r="J96" s="5">
        <v>1966</v>
      </c>
      <c r="K96" s="136">
        <f t="shared" si="11"/>
        <v>50</v>
      </c>
      <c r="L96" s="141" t="str">
        <f t="shared" si="10"/>
        <v>OK</v>
      </c>
      <c r="M96" s="40" t="s">
        <v>854</v>
      </c>
    </row>
    <row r="97" spans="1:13" s="41" customFormat="1" ht="13.5">
      <c r="A97" s="2" t="s">
        <v>508</v>
      </c>
      <c r="B97" s="93" t="s">
        <v>456</v>
      </c>
      <c r="C97" s="93" t="s">
        <v>457</v>
      </c>
      <c r="D97" s="137" t="s">
        <v>444</v>
      </c>
      <c r="E97" s="2"/>
      <c r="F97" s="141" t="str">
        <f t="shared" si="8"/>
        <v>C30</v>
      </c>
      <c r="G97" s="2" t="str">
        <f t="shared" si="9"/>
        <v>上戸幸次</v>
      </c>
      <c r="H97" s="137" t="s">
        <v>441</v>
      </c>
      <c r="I97" s="137" t="s">
        <v>381</v>
      </c>
      <c r="J97" s="5">
        <v>1963</v>
      </c>
      <c r="K97" s="136">
        <f t="shared" si="11"/>
        <v>53</v>
      </c>
      <c r="L97" s="141" t="str">
        <f t="shared" si="10"/>
        <v>OK</v>
      </c>
      <c r="M97" s="42" t="s">
        <v>850</v>
      </c>
    </row>
    <row r="98" spans="1:13" s="41" customFormat="1" ht="13.5">
      <c r="A98" s="2" t="s">
        <v>511</v>
      </c>
      <c r="B98" s="93" t="s">
        <v>460</v>
      </c>
      <c r="C98" s="93" t="s">
        <v>461</v>
      </c>
      <c r="D98" s="137" t="s">
        <v>444</v>
      </c>
      <c r="E98" s="2"/>
      <c r="F98" s="141" t="str">
        <f t="shared" si="8"/>
        <v>C31</v>
      </c>
      <c r="G98" s="2" t="str">
        <f t="shared" si="9"/>
        <v>山崎茂智</v>
      </c>
      <c r="H98" s="137" t="s">
        <v>441</v>
      </c>
      <c r="I98" s="137" t="s">
        <v>381</v>
      </c>
      <c r="J98" s="5">
        <v>1963</v>
      </c>
      <c r="K98" s="136">
        <f t="shared" si="11"/>
        <v>53</v>
      </c>
      <c r="L98" s="141" t="str">
        <f t="shared" si="10"/>
        <v>OK</v>
      </c>
      <c r="M98" s="42" t="s">
        <v>863</v>
      </c>
    </row>
    <row r="99" spans="1:13" s="41" customFormat="1" ht="13.5">
      <c r="A99" s="2" t="s">
        <v>513</v>
      </c>
      <c r="B99" s="93" t="s">
        <v>463</v>
      </c>
      <c r="C99" s="93" t="s">
        <v>464</v>
      </c>
      <c r="D99" s="137" t="s">
        <v>444</v>
      </c>
      <c r="E99" s="2"/>
      <c r="F99" s="141" t="str">
        <f t="shared" si="8"/>
        <v>C32</v>
      </c>
      <c r="G99" s="2" t="str">
        <f t="shared" si="9"/>
        <v>秋山太助</v>
      </c>
      <c r="H99" s="137" t="s">
        <v>441</v>
      </c>
      <c r="I99" s="137" t="s">
        <v>381</v>
      </c>
      <c r="J99" s="5">
        <v>1975</v>
      </c>
      <c r="K99" s="136">
        <f t="shared" si="11"/>
        <v>41</v>
      </c>
      <c r="L99" s="141" t="str">
        <f t="shared" si="10"/>
        <v>OK</v>
      </c>
      <c r="M99" s="40" t="s">
        <v>854</v>
      </c>
    </row>
    <row r="100" spans="1:13" s="41" customFormat="1" ht="13.5">
      <c r="A100" s="2" t="s">
        <v>516</v>
      </c>
      <c r="B100" s="93" t="s">
        <v>466</v>
      </c>
      <c r="C100" s="93" t="s">
        <v>467</v>
      </c>
      <c r="D100" s="137" t="s">
        <v>444</v>
      </c>
      <c r="E100" s="2"/>
      <c r="F100" s="141" t="str">
        <f t="shared" si="8"/>
        <v>C33</v>
      </c>
      <c r="G100" s="2" t="str">
        <f t="shared" si="9"/>
        <v>廣瀬智也</v>
      </c>
      <c r="H100" s="137" t="s">
        <v>441</v>
      </c>
      <c r="I100" s="137" t="s">
        <v>381</v>
      </c>
      <c r="J100" s="5">
        <v>1977</v>
      </c>
      <c r="K100" s="136">
        <f t="shared" si="11"/>
        <v>39</v>
      </c>
      <c r="L100" s="141" t="str">
        <f t="shared" si="10"/>
        <v>OK</v>
      </c>
      <c r="M100" s="40" t="s">
        <v>854</v>
      </c>
    </row>
    <row r="101" spans="1:13" s="41" customFormat="1" ht="13.5">
      <c r="A101" s="2" t="s">
        <v>519</v>
      </c>
      <c r="B101" s="93" t="s">
        <v>469</v>
      </c>
      <c r="C101" s="93" t="s">
        <v>470</v>
      </c>
      <c r="D101" s="137" t="s">
        <v>444</v>
      </c>
      <c r="E101" s="2"/>
      <c r="F101" s="141" t="str">
        <f t="shared" si="8"/>
        <v>C34</v>
      </c>
      <c r="G101" s="2" t="str">
        <f t="shared" si="9"/>
        <v>玉川敬三</v>
      </c>
      <c r="H101" s="137" t="s">
        <v>441</v>
      </c>
      <c r="I101" s="137" t="s">
        <v>381</v>
      </c>
      <c r="J101" s="5">
        <v>1969</v>
      </c>
      <c r="K101" s="136">
        <f t="shared" si="11"/>
        <v>47</v>
      </c>
      <c r="L101" s="141" t="str">
        <f t="shared" si="10"/>
        <v>OK</v>
      </c>
      <c r="M101" s="40" t="s">
        <v>854</v>
      </c>
    </row>
    <row r="102" spans="1:13" s="41" customFormat="1" ht="13.5">
      <c r="A102" s="2" t="s">
        <v>522</v>
      </c>
      <c r="B102" s="93" t="s">
        <v>472</v>
      </c>
      <c r="C102" s="93" t="s">
        <v>473</v>
      </c>
      <c r="D102" s="137" t="s">
        <v>444</v>
      </c>
      <c r="E102" s="2"/>
      <c r="F102" s="141" t="str">
        <f t="shared" si="8"/>
        <v>C35</v>
      </c>
      <c r="G102" s="2" t="str">
        <f t="shared" si="9"/>
        <v>太田圭亮</v>
      </c>
      <c r="H102" s="137" t="s">
        <v>441</v>
      </c>
      <c r="I102" s="137" t="s">
        <v>381</v>
      </c>
      <c r="J102" s="5">
        <v>1981</v>
      </c>
      <c r="K102" s="136">
        <f t="shared" si="11"/>
        <v>35</v>
      </c>
      <c r="L102" s="141" t="str">
        <f t="shared" si="10"/>
        <v>OK</v>
      </c>
      <c r="M102" s="40" t="s">
        <v>854</v>
      </c>
    </row>
    <row r="103" spans="1:13" s="41" customFormat="1" ht="13.5">
      <c r="A103" s="2" t="s">
        <v>525</v>
      </c>
      <c r="B103" s="93" t="s">
        <v>475</v>
      </c>
      <c r="C103" s="93" t="s">
        <v>476</v>
      </c>
      <c r="D103" s="137" t="s">
        <v>444</v>
      </c>
      <c r="E103" s="2"/>
      <c r="F103" s="141" t="str">
        <f t="shared" si="8"/>
        <v>C36</v>
      </c>
      <c r="G103" s="2" t="str">
        <f t="shared" si="9"/>
        <v>園田智明</v>
      </c>
      <c r="H103" s="137" t="s">
        <v>441</v>
      </c>
      <c r="I103" s="137" t="s">
        <v>381</v>
      </c>
      <c r="J103" s="5">
        <v>1967</v>
      </c>
      <c r="K103" s="136">
        <f t="shared" si="11"/>
        <v>49</v>
      </c>
      <c r="L103" s="141" t="str">
        <f t="shared" si="10"/>
        <v>OK</v>
      </c>
      <c r="M103" s="42" t="s">
        <v>862</v>
      </c>
    </row>
    <row r="104" spans="1:13" s="41" customFormat="1" ht="13.5">
      <c r="A104" s="2" t="s">
        <v>528</v>
      </c>
      <c r="B104" s="93" t="s">
        <v>489</v>
      </c>
      <c r="C104" s="93" t="s">
        <v>490</v>
      </c>
      <c r="D104" s="137" t="s">
        <v>444</v>
      </c>
      <c r="E104" s="2"/>
      <c r="F104" s="141" t="str">
        <f t="shared" si="8"/>
        <v>C37</v>
      </c>
      <c r="G104" s="2" t="str">
        <f t="shared" si="9"/>
        <v>馬場英年</v>
      </c>
      <c r="H104" s="137" t="s">
        <v>441</v>
      </c>
      <c r="I104" s="137" t="s">
        <v>381</v>
      </c>
      <c r="J104" s="5">
        <v>1980</v>
      </c>
      <c r="K104" s="136">
        <f t="shared" si="11"/>
        <v>36</v>
      </c>
      <c r="L104" s="141" t="str">
        <f t="shared" si="10"/>
        <v>OK</v>
      </c>
      <c r="M104" s="40" t="s">
        <v>854</v>
      </c>
    </row>
    <row r="105" spans="1:13" s="156" customFormat="1" ht="13.5">
      <c r="A105" s="2" t="s">
        <v>529</v>
      </c>
      <c r="B105" s="93" t="s">
        <v>872</v>
      </c>
      <c r="C105" s="6" t="s">
        <v>1361</v>
      </c>
      <c r="D105" s="137" t="s">
        <v>444</v>
      </c>
      <c r="E105" s="2"/>
      <c r="F105" s="141" t="s">
        <v>1362</v>
      </c>
      <c r="G105" s="2" t="s">
        <v>1363</v>
      </c>
      <c r="H105" s="137" t="s">
        <v>441</v>
      </c>
      <c r="I105" s="137" t="s">
        <v>381</v>
      </c>
      <c r="J105" s="5">
        <v>1993</v>
      </c>
      <c r="K105" s="136">
        <f t="shared" si="11"/>
        <v>23</v>
      </c>
      <c r="L105" s="141" t="str">
        <f t="shared" si="10"/>
        <v>OK</v>
      </c>
      <c r="M105" s="40" t="s">
        <v>247</v>
      </c>
    </row>
    <row r="106" spans="1:13" s="41" customFormat="1" ht="13.5">
      <c r="A106" s="2" t="s">
        <v>530</v>
      </c>
      <c r="B106" s="6" t="s">
        <v>400</v>
      </c>
      <c r="C106" s="6" t="s">
        <v>398</v>
      </c>
      <c r="D106" s="137" t="s">
        <v>444</v>
      </c>
      <c r="E106" s="2"/>
      <c r="F106" s="141" t="str">
        <f t="shared" si="8"/>
        <v>C39</v>
      </c>
      <c r="G106" s="2" t="str">
        <f t="shared" si="9"/>
        <v>田中正行</v>
      </c>
      <c r="H106" s="137" t="s">
        <v>441</v>
      </c>
      <c r="I106" s="137" t="s">
        <v>381</v>
      </c>
      <c r="J106" s="5">
        <v>1980</v>
      </c>
      <c r="K106" s="136">
        <f t="shared" si="11"/>
        <v>36</v>
      </c>
      <c r="L106" s="141" t="str">
        <f t="shared" si="10"/>
        <v>OK</v>
      </c>
      <c r="M106" s="42" t="s">
        <v>862</v>
      </c>
    </row>
    <row r="107" spans="1:13" s="41" customFormat="1" ht="13.5">
      <c r="A107" s="2" t="s">
        <v>533</v>
      </c>
      <c r="B107" s="2" t="s">
        <v>833</v>
      </c>
      <c r="C107" s="2" t="s">
        <v>1086</v>
      </c>
      <c r="D107" s="137" t="s">
        <v>444</v>
      </c>
      <c r="E107" s="2"/>
      <c r="F107" s="141" t="str">
        <f t="shared" si="8"/>
        <v>C40</v>
      </c>
      <c r="G107" s="2" t="str">
        <f t="shared" si="9"/>
        <v>田中精一</v>
      </c>
      <c r="H107" s="137" t="s">
        <v>441</v>
      </c>
      <c r="I107" s="137" t="s">
        <v>381</v>
      </c>
      <c r="J107" s="5">
        <v>1974</v>
      </c>
      <c r="K107" s="136">
        <f t="shared" si="11"/>
        <v>42</v>
      </c>
      <c r="L107" s="141" t="str">
        <f t="shared" si="10"/>
        <v>OK</v>
      </c>
      <c r="M107" s="132" t="s">
        <v>862</v>
      </c>
    </row>
    <row r="108" spans="1:13" s="41" customFormat="1" ht="13.5">
      <c r="A108" s="2" t="s">
        <v>536</v>
      </c>
      <c r="B108" s="2" t="s">
        <v>1087</v>
      </c>
      <c r="C108" s="2" t="s">
        <v>1199</v>
      </c>
      <c r="D108" s="137" t="s">
        <v>444</v>
      </c>
      <c r="E108" s="2"/>
      <c r="F108" s="141" t="str">
        <f>A108</f>
        <v>C41</v>
      </c>
      <c r="G108" s="2" t="str">
        <f>B108&amp;C108</f>
        <v>光岡 翼</v>
      </c>
      <c r="H108" s="137" t="s">
        <v>441</v>
      </c>
      <c r="I108" s="137" t="s">
        <v>381</v>
      </c>
      <c r="J108" s="5">
        <v>1988</v>
      </c>
      <c r="K108" s="136">
        <f t="shared" si="11"/>
        <v>28</v>
      </c>
      <c r="L108" s="141" t="str">
        <f t="shared" si="10"/>
        <v>OK</v>
      </c>
      <c r="M108" s="40" t="s">
        <v>854</v>
      </c>
    </row>
    <row r="109" spans="1:13" s="41" customFormat="1" ht="13.5">
      <c r="A109" s="2" t="s">
        <v>539</v>
      </c>
      <c r="B109" s="2" t="s">
        <v>932</v>
      </c>
      <c r="C109" s="2" t="s">
        <v>1088</v>
      </c>
      <c r="D109" s="137" t="s">
        <v>444</v>
      </c>
      <c r="E109" s="2"/>
      <c r="F109" s="141" t="str">
        <f>A109</f>
        <v>C42</v>
      </c>
      <c r="G109" s="2" t="str">
        <f>B109&amp;C109</f>
        <v>神山孝行</v>
      </c>
      <c r="H109" s="137" t="s">
        <v>441</v>
      </c>
      <c r="I109" s="137" t="s">
        <v>381</v>
      </c>
      <c r="J109" s="5">
        <v>1984</v>
      </c>
      <c r="K109" s="136">
        <f t="shared" si="11"/>
        <v>32</v>
      </c>
      <c r="L109" s="141" t="str">
        <f t="shared" si="10"/>
        <v>OK</v>
      </c>
      <c r="M109" s="40" t="s">
        <v>854</v>
      </c>
    </row>
    <row r="110" spans="1:13" s="41" customFormat="1" ht="13.5">
      <c r="A110" s="2" t="s">
        <v>542</v>
      </c>
      <c r="B110" s="93" t="s">
        <v>500</v>
      </c>
      <c r="C110" s="6" t="s">
        <v>501</v>
      </c>
      <c r="D110" s="137" t="s">
        <v>444</v>
      </c>
      <c r="E110" s="2"/>
      <c r="F110" s="141" t="str">
        <f aca="true" t="shared" si="12" ref="F110:F122">A110</f>
        <v>C43</v>
      </c>
      <c r="G110" s="2" t="str">
        <f aca="true" t="shared" si="13" ref="G110:G122">B110&amp;C110</f>
        <v>湯本芳明</v>
      </c>
      <c r="H110" s="137" t="s">
        <v>441</v>
      </c>
      <c r="I110" s="137" t="s">
        <v>381</v>
      </c>
      <c r="J110" s="5">
        <v>1952</v>
      </c>
      <c r="K110" s="136">
        <f t="shared" si="11"/>
        <v>64</v>
      </c>
      <c r="L110" s="141" t="str">
        <f t="shared" si="10"/>
        <v>OK</v>
      </c>
      <c r="M110" s="42" t="s">
        <v>862</v>
      </c>
    </row>
    <row r="111" spans="1:13" s="41" customFormat="1" ht="13.5">
      <c r="A111" s="2" t="s">
        <v>1364</v>
      </c>
      <c r="B111" s="93" t="s">
        <v>531</v>
      </c>
      <c r="C111" s="6" t="s">
        <v>532</v>
      </c>
      <c r="D111" s="137" t="s">
        <v>444</v>
      </c>
      <c r="E111" s="2"/>
      <c r="F111" s="141" t="str">
        <f t="shared" si="12"/>
        <v>C44</v>
      </c>
      <c r="G111" s="2" t="str">
        <f t="shared" si="13"/>
        <v>高橋雄祐</v>
      </c>
      <c r="H111" s="137" t="s">
        <v>441</v>
      </c>
      <c r="I111" s="137" t="s">
        <v>381</v>
      </c>
      <c r="J111" s="5">
        <v>1985</v>
      </c>
      <c r="K111" s="136">
        <f t="shared" si="11"/>
        <v>31</v>
      </c>
      <c r="L111" s="141" t="str">
        <f t="shared" si="10"/>
        <v>OK</v>
      </c>
      <c r="M111" s="42" t="s">
        <v>868</v>
      </c>
    </row>
    <row r="112" spans="1:13" s="41" customFormat="1" ht="13.5">
      <c r="A112" s="2" t="s">
        <v>545</v>
      </c>
      <c r="B112" s="93" t="s">
        <v>534</v>
      </c>
      <c r="C112" s="6" t="s">
        <v>535</v>
      </c>
      <c r="D112" s="137" t="s">
        <v>444</v>
      </c>
      <c r="E112" s="2"/>
      <c r="F112" s="141" t="str">
        <f t="shared" si="12"/>
        <v>C45</v>
      </c>
      <c r="G112" s="2" t="str">
        <f t="shared" si="13"/>
        <v>吉本泰二</v>
      </c>
      <c r="H112" s="137" t="s">
        <v>441</v>
      </c>
      <c r="I112" s="137" t="s">
        <v>381</v>
      </c>
      <c r="J112" s="5">
        <v>1976</v>
      </c>
      <c r="K112" s="136">
        <f t="shared" si="11"/>
        <v>40</v>
      </c>
      <c r="L112" s="141" t="str">
        <f t="shared" si="10"/>
        <v>OK</v>
      </c>
      <c r="M112" s="40" t="s">
        <v>854</v>
      </c>
    </row>
    <row r="113" spans="1:13" s="41" customFormat="1" ht="13.5">
      <c r="A113" s="2" t="s">
        <v>546</v>
      </c>
      <c r="B113" s="95" t="s">
        <v>553</v>
      </c>
      <c r="C113" s="95" t="s">
        <v>554</v>
      </c>
      <c r="D113" s="137" t="s">
        <v>444</v>
      </c>
      <c r="E113" s="2"/>
      <c r="F113" s="141" t="str">
        <f t="shared" si="12"/>
        <v>C46</v>
      </c>
      <c r="G113" s="2" t="str">
        <f t="shared" si="13"/>
        <v>坂居優介</v>
      </c>
      <c r="H113" s="137" t="s">
        <v>441</v>
      </c>
      <c r="I113" s="137" t="s">
        <v>381</v>
      </c>
      <c r="J113" s="5">
        <v>1982</v>
      </c>
      <c r="K113" s="136">
        <f t="shared" si="11"/>
        <v>34</v>
      </c>
      <c r="L113" s="141" t="str">
        <f t="shared" si="10"/>
        <v>OK</v>
      </c>
      <c r="M113" s="42" t="s">
        <v>868</v>
      </c>
    </row>
    <row r="114" spans="1:13" s="41" customFormat="1" ht="13.5">
      <c r="A114" s="2" t="s">
        <v>549</v>
      </c>
      <c r="B114" s="8" t="s">
        <v>874</v>
      </c>
      <c r="C114" s="8" t="s">
        <v>875</v>
      </c>
      <c r="D114" s="137" t="s">
        <v>444</v>
      </c>
      <c r="E114" s="2"/>
      <c r="F114" s="141" t="str">
        <f t="shared" si="12"/>
        <v>C47</v>
      </c>
      <c r="G114" s="137" t="str">
        <f t="shared" si="13"/>
        <v>浅田亜祐子</v>
      </c>
      <c r="H114" s="137" t="s">
        <v>441</v>
      </c>
      <c r="I114" s="134" t="s">
        <v>1365</v>
      </c>
      <c r="J114" s="5">
        <v>1984</v>
      </c>
      <c r="K114" s="136">
        <f t="shared" si="11"/>
        <v>32</v>
      </c>
      <c r="L114" s="141" t="str">
        <f t="shared" si="10"/>
        <v>OK</v>
      </c>
      <c r="M114" s="42" t="s">
        <v>858</v>
      </c>
    </row>
    <row r="115" spans="1:13" s="41" customFormat="1" ht="13.5">
      <c r="A115" s="2" t="s">
        <v>550</v>
      </c>
      <c r="B115" s="93" t="s">
        <v>1089</v>
      </c>
      <c r="C115" s="93" t="s">
        <v>1366</v>
      </c>
      <c r="D115" s="137" t="s">
        <v>444</v>
      </c>
      <c r="E115" s="2"/>
      <c r="F115" s="141" t="str">
        <f t="shared" si="12"/>
        <v>C48</v>
      </c>
      <c r="G115" s="137" t="str">
        <f t="shared" si="13"/>
        <v>赤木 拓</v>
      </c>
      <c r="H115" s="137" t="s">
        <v>441</v>
      </c>
      <c r="I115" s="137" t="s">
        <v>381</v>
      </c>
      <c r="J115" s="5">
        <v>1980</v>
      </c>
      <c r="K115" s="136">
        <f t="shared" si="11"/>
        <v>36</v>
      </c>
      <c r="L115" s="141" t="str">
        <f t="shared" si="10"/>
        <v>OK</v>
      </c>
      <c r="M115" s="42" t="s">
        <v>862</v>
      </c>
    </row>
    <row r="116" spans="1:13" s="41" customFormat="1" ht="13.5">
      <c r="A116" s="2" t="s">
        <v>1367</v>
      </c>
      <c r="B116" s="93" t="s">
        <v>517</v>
      </c>
      <c r="C116" s="6" t="s">
        <v>518</v>
      </c>
      <c r="D116" s="137" t="s">
        <v>444</v>
      </c>
      <c r="E116" s="2"/>
      <c r="F116" s="141" t="str">
        <f t="shared" si="12"/>
        <v>C49</v>
      </c>
      <c r="G116" s="137" t="str">
        <f t="shared" si="13"/>
        <v>住谷岳司</v>
      </c>
      <c r="H116" s="137" t="s">
        <v>441</v>
      </c>
      <c r="I116" s="137" t="s">
        <v>381</v>
      </c>
      <c r="J116" s="5">
        <v>1967</v>
      </c>
      <c r="K116" s="136">
        <f t="shared" si="11"/>
        <v>49</v>
      </c>
      <c r="L116" s="141" t="str">
        <f t="shared" si="10"/>
        <v>OK</v>
      </c>
      <c r="M116" s="42" t="s">
        <v>867</v>
      </c>
    </row>
    <row r="117" spans="1:15" s="41" customFormat="1" ht="13.5">
      <c r="A117" s="2" t="s">
        <v>555</v>
      </c>
      <c r="B117" s="93" t="s">
        <v>520</v>
      </c>
      <c r="C117" s="6" t="s">
        <v>521</v>
      </c>
      <c r="D117" s="137" t="s">
        <v>444</v>
      </c>
      <c r="E117" s="2"/>
      <c r="F117" s="141" t="str">
        <f t="shared" si="12"/>
        <v>C50</v>
      </c>
      <c r="G117" s="137" t="str">
        <f t="shared" si="13"/>
        <v>永田寛教</v>
      </c>
      <c r="H117" s="137" t="s">
        <v>441</v>
      </c>
      <c r="I117" s="137" t="s">
        <v>381</v>
      </c>
      <c r="J117" s="5">
        <v>1981</v>
      </c>
      <c r="K117" s="136">
        <f t="shared" si="11"/>
        <v>35</v>
      </c>
      <c r="L117" s="141" t="str">
        <f t="shared" si="10"/>
        <v>OK</v>
      </c>
      <c r="M117" s="42" t="s">
        <v>868</v>
      </c>
      <c r="O117" s="28"/>
    </row>
    <row r="118" spans="1:15" s="41" customFormat="1" ht="13.5">
      <c r="A118" s="2" t="s">
        <v>1090</v>
      </c>
      <c r="B118" s="131" t="s">
        <v>1091</v>
      </c>
      <c r="C118" s="131" t="s">
        <v>560</v>
      </c>
      <c r="D118" s="137" t="s">
        <v>1624</v>
      </c>
      <c r="E118" s="2"/>
      <c r="F118" s="141" t="str">
        <f t="shared" si="12"/>
        <v>C51</v>
      </c>
      <c r="G118" s="137" t="str">
        <f t="shared" si="13"/>
        <v>松島理和</v>
      </c>
      <c r="H118" s="137" t="s">
        <v>441</v>
      </c>
      <c r="I118" s="137" t="s">
        <v>381</v>
      </c>
      <c r="J118" s="5">
        <v>1981</v>
      </c>
      <c r="K118" s="136">
        <f t="shared" si="11"/>
        <v>35</v>
      </c>
      <c r="L118" s="141" t="str">
        <f t="shared" si="10"/>
        <v>OK</v>
      </c>
      <c r="M118" s="42" t="s">
        <v>869</v>
      </c>
      <c r="O118" s="28"/>
    </row>
    <row r="119" spans="1:15" s="42" customFormat="1" ht="13.5">
      <c r="A119" s="2" t="s">
        <v>1625</v>
      </c>
      <c r="B119" s="131" t="s">
        <v>543</v>
      </c>
      <c r="C119" s="131" t="s">
        <v>544</v>
      </c>
      <c r="D119" s="137" t="s">
        <v>1624</v>
      </c>
      <c r="E119" s="2"/>
      <c r="F119" s="141" t="str">
        <f t="shared" si="12"/>
        <v>C52</v>
      </c>
      <c r="G119" s="137" t="str">
        <f t="shared" si="13"/>
        <v>曽我卓矢</v>
      </c>
      <c r="H119" s="137" t="s">
        <v>441</v>
      </c>
      <c r="I119" s="137" t="s">
        <v>381</v>
      </c>
      <c r="J119" s="5">
        <v>1986</v>
      </c>
      <c r="K119" s="136">
        <f t="shared" si="11"/>
        <v>30</v>
      </c>
      <c r="L119" s="141" t="str">
        <f t="shared" si="10"/>
        <v>OK</v>
      </c>
      <c r="M119" s="42" t="s">
        <v>862</v>
      </c>
      <c r="N119" s="41"/>
      <c r="O119" s="28"/>
    </row>
    <row r="120" spans="1:15" s="42" customFormat="1" ht="13.5">
      <c r="A120" s="2" t="s">
        <v>1092</v>
      </c>
      <c r="B120" s="8" t="s">
        <v>1093</v>
      </c>
      <c r="C120" s="8" t="s">
        <v>1094</v>
      </c>
      <c r="D120" s="137" t="s">
        <v>1368</v>
      </c>
      <c r="E120" s="2"/>
      <c r="F120" s="141" t="str">
        <f t="shared" si="12"/>
        <v>C53</v>
      </c>
      <c r="G120" s="157" t="str">
        <f t="shared" si="13"/>
        <v>大鳥有希子</v>
      </c>
      <c r="H120" s="137" t="s">
        <v>441</v>
      </c>
      <c r="I120" s="134" t="s">
        <v>1369</v>
      </c>
      <c r="J120" s="5">
        <v>1988</v>
      </c>
      <c r="K120" s="136">
        <f t="shared" si="11"/>
        <v>28</v>
      </c>
      <c r="L120" s="141" t="str">
        <f t="shared" si="10"/>
        <v>OK</v>
      </c>
      <c r="M120" s="42" t="s">
        <v>1370</v>
      </c>
      <c r="N120" s="41"/>
      <c r="O120" s="28"/>
    </row>
    <row r="121" spans="1:15" s="42" customFormat="1" ht="13.5">
      <c r="A121" s="2" t="s">
        <v>1095</v>
      </c>
      <c r="B121" s="28" t="s">
        <v>446</v>
      </c>
      <c r="C121" s="28" t="s">
        <v>447</v>
      </c>
      <c r="D121" s="137" t="s">
        <v>1371</v>
      </c>
      <c r="E121" s="28"/>
      <c r="F121" s="141" t="str">
        <f t="shared" si="12"/>
        <v>C54</v>
      </c>
      <c r="G121" s="2" t="str">
        <f t="shared" si="13"/>
        <v>竹村仁志</v>
      </c>
      <c r="H121" s="137" t="s">
        <v>441</v>
      </c>
      <c r="I121" s="137" t="s">
        <v>381</v>
      </c>
      <c r="J121" s="5">
        <v>1962</v>
      </c>
      <c r="K121" s="136">
        <f t="shared" si="11"/>
        <v>54</v>
      </c>
      <c r="L121" s="141" t="str">
        <f t="shared" si="10"/>
        <v>OK</v>
      </c>
      <c r="M121" s="2" t="s">
        <v>1096</v>
      </c>
      <c r="N121" s="41"/>
      <c r="O121" s="28"/>
    </row>
    <row r="122" spans="1:14" s="159" customFormat="1" ht="13.5">
      <c r="A122" s="2" t="s">
        <v>1362</v>
      </c>
      <c r="B122" s="137" t="s">
        <v>1372</v>
      </c>
      <c r="C122" s="137" t="s">
        <v>1373</v>
      </c>
      <c r="D122" s="137" t="s">
        <v>1624</v>
      </c>
      <c r="E122" s="2"/>
      <c r="F122" s="141" t="str">
        <f t="shared" si="12"/>
        <v>C55</v>
      </c>
      <c r="G122" s="2" t="str">
        <f t="shared" si="13"/>
        <v>澤田啓一</v>
      </c>
      <c r="H122" s="137" t="s">
        <v>441</v>
      </c>
      <c r="I122" s="137" t="s">
        <v>381</v>
      </c>
      <c r="J122" s="5">
        <v>1970</v>
      </c>
      <c r="K122" s="136">
        <f t="shared" si="11"/>
        <v>46</v>
      </c>
      <c r="L122" s="141" t="str">
        <f t="shared" si="10"/>
        <v>OK</v>
      </c>
      <c r="M122" s="2" t="s">
        <v>868</v>
      </c>
      <c r="N122" s="158"/>
    </row>
    <row r="123" spans="1:14" s="159" customFormat="1" ht="13.5">
      <c r="A123" s="2" t="s">
        <v>1374</v>
      </c>
      <c r="B123" s="137" t="s">
        <v>1375</v>
      </c>
      <c r="C123" s="137" t="s">
        <v>1376</v>
      </c>
      <c r="D123" s="137" t="s">
        <v>1624</v>
      </c>
      <c r="E123" s="2"/>
      <c r="F123" s="141" t="str">
        <f>A123</f>
        <v>C56</v>
      </c>
      <c r="G123" s="2" t="str">
        <f>B123&amp;C123</f>
        <v>西岡庸介</v>
      </c>
      <c r="H123" s="137" t="s">
        <v>441</v>
      </c>
      <c r="I123" s="137" t="s">
        <v>381</v>
      </c>
      <c r="J123" s="5">
        <v>1983</v>
      </c>
      <c r="K123" s="136">
        <f t="shared" si="11"/>
        <v>33</v>
      </c>
      <c r="L123" s="141" t="str">
        <f t="shared" si="10"/>
        <v>OK</v>
      </c>
      <c r="M123" s="2" t="s">
        <v>1377</v>
      </c>
      <c r="N123" s="158"/>
    </row>
    <row r="124" spans="1:14" s="159" customFormat="1" ht="13.5">
      <c r="A124" s="2"/>
      <c r="C124" s="137"/>
      <c r="D124" s="137"/>
      <c r="E124" s="2"/>
      <c r="F124" s="141"/>
      <c r="G124" s="2"/>
      <c r="H124" s="137"/>
      <c r="I124" s="137"/>
      <c r="K124" s="136"/>
      <c r="L124" s="141">
        <f t="shared" si="10"/>
      </c>
      <c r="N124" s="158"/>
    </row>
    <row r="125" spans="1:13" s="41" customFormat="1" ht="13.5">
      <c r="A125" s="2"/>
      <c r="B125" s="8"/>
      <c r="C125" s="8"/>
      <c r="D125" s="137"/>
      <c r="E125" s="2"/>
      <c r="F125" s="141"/>
      <c r="G125" s="134"/>
      <c r="H125" s="137"/>
      <c r="I125" s="137"/>
      <c r="J125" s="5"/>
      <c r="K125" s="136"/>
      <c r="L125" s="141">
        <f t="shared" si="10"/>
      </c>
      <c r="M125" s="42"/>
    </row>
    <row r="126" spans="1:13" s="41" customFormat="1" ht="13.5">
      <c r="A126" s="2"/>
      <c r="B126" s="8"/>
      <c r="C126" s="8"/>
      <c r="D126" s="137"/>
      <c r="E126" s="2"/>
      <c r="F126" s="141"/>
      <c r="G126" s="134"/>
      <c r="H126" s="137"/>
      <c r="I126" s="137"/>
      <c r="J126" s="5"/>
      <c r="K126" s="136"/>
      <c r="L126" s="141">
        <f t="shared" si="10"/>
      </c>
      <c r="M126" s="42"/>
    </row>
    <row r="127" spans="1:13" s="41" customFormat="1" ht="13.5">
      <c r="A127" s="2"/>
      <c r="B127" s="8"/>
      <c r="C127" s="8"/>
      <c r="D127" s="137"/>
      <c r="E127" s="2"/>
      <c r="F127" s="141"/>
      <c r="G127" s="134"/>
      <c r="H127" s="137"/>
      <c r="I127" s="137"/>
      <c r="J127" s="5"/>
      <c r="K127" s="136"/>
      <c r="L127" s="141">
        <f t="shared" si="10"/>
      </c>
      <c r="M127" s="42"/>
    </row>
    <row r="128" spans="1:13" s="41" customFormat="1" ht="13.5">
      <c r="A128" s="2"/>
      <c r="B128" s="8"/>
      <c r="C128" s="8"/>
      <c r="D128" s="137"/>
      <c r="E128" s="2"/>
      <c r="F128" s="141"/>
      <c r="G128" s="134"/>
      <c r="H128" s="137"/>
      <c r="I128" s="137"/>
      <c r="J128" s="5"/>
      <c r="K128" s="136"/>
      <c r="L128" s="141">
        <f t="shared" si="10"/>
      </c>
      <c r="M128" s="42"/>
    </row>
    <row r="129" spans="1:13" s="41" customFormat="1" ht="13.5">
      <c r="A129" s="2"/>
      <c r="B129" s="8"/>
      <c r="C129" s="8"/>
      <c r="D129" s="137"/>
      <c r="E129" s="2"/>
      <c r="F129" s="141"/>
      <c r="G129" s="134"/>
      <c r="H129" s="137"/>
      <c r="I129" s="137"/>
      <c r="J129" s="5"/>
      <c r="K129" s="136"/>
      <c r="L129" s="141">
        <f t="shared" si="10"/>
      </c>
      <c r="M129" s="42"/>
    </row>
    <row r="130" spans="1:13" s="41" customFormat="1" ht="13.5">
      <c r="A130" s="2"/>
      <c r="B130" s="8"/>
      <c r="C130" s="8"/>
      <c r="D130" s="137"/>
      <c r="E130" s="2"/>
      <c r="F130" s="141"/>
      <c r="G130" s="134"/>
      <c r="H130" s="137"/>
      <c r="I130" s="137"/>
      <c r="J130" s="5"/>
      <c r="K130" s="136"/>
      <c r="L130" s="141">
        <f t="shared" si="10"/>
      </c>
      <c r="M130" s="42"/>
    </row>
    <row r="131" spans="1:12" s="42" customFormat="1" ht="13.5">
      <c r="A131" s="2"/>
      <c r="B131" s="8"/>
      <c r="C131" s="8"/>
      <c r="D131" s="137"/>
      <c r="E131" s="2"/>
      <c r="F131" s="141"/>
      <c r="G131" s="134"/>
      <c r="H131" s="137"/>
      <c r="I131" s="137"/>
      <c r="J131" s="5"/>
      <c r="K131" s="136"/>
      <c r="L131" s="141">
        <f t="shared" si="10"/>
      </c>
    </row>
    <row r="132" spans="1:12" s="42" customFormat="1" ht="13.5">
      <c r="A132" s="2"/>
      <c r="B132" s="8"/>
      <c r="C132" s="8"/>
      <c r="D132" s="137"/>
      <c r="E132" s="2"/>
      <c r="F132" s="141"/>
      <c r="G132" s="134"/>
      <c r="H132" s="137"/>
      <c r="I132" s="137"/>
      <c r="J132" s="5"/>
      <c r="K132" s="136"/>
      <c r="L132" s="141">
        <f>IF(G132="","",IF(COUNTIF($G$6:$G$593,G132)&gt;1,"2重登録","OK"))</f>
      </c>
    </row>
    <row r="133" spans="1:12" s="42" customFormat="1" ht="13.5">
      <c r="A133" s="2"/>
      <c r="B133" s="8"/>
      <c r="C133" s="8"/>
      <c r="D133" s="137"/>
      <c r="E133" s="2"/>
      <c r="F133" s="141"/>
      <c r="G133" s="134"/>
      <c r="H133" s="137"/>
      <c r="I133" s="137"/>
      <c r="J133" s="5"/>
      <c r="K133" s="136"/>
      <c r="L133" s="141">
        <f>IF(G133="","",IF(COUNTIF($G$6:$G$593,G133)&gt;1,"2重登録","OK"))</f>
      </c>
    </row>
    <row r="134" spans="1:13" s="28" customFormat="1" ht="13.5">
      <c r="A134" s="2"/>
      <c r="B134" s="302" t="s">
        <v>1378</v>
      </c>
      <c r="C134" s="302"/>
      <c r="D134" s="310" t="s">
        <v>1379</v>
      </c>
      <c r="E134" s="310"/>
      <c r="F134" s="310"/>
      <c r="G134" s="310"/>
      <c r="H134" s="310"/>
      <c r="I134" s="2"/>
      <c r="J134" s="3"/>
      <c r="K134" s="3"/>
      <c r="L134" s="141">
        <f>IF(G134="","",IF(COUNTIF($G$6:$G$593,G134)&gt;1,"2重登録","OK"))</f>
      </c>
      <c r="M134" s="2"/>
    </row>
    <row r="135" spans="1:13" s="28" customFormat="1" ht="13.5">
      <c r="A135" s="2"/>
      <c r="B135" s="302"/>
      <c r="C135" s="302"/>
      <c r="D135" s="310"/>
      <c r="E135" s="310"/>
      <c r="F135" s="310"/>
      <c r="G135" s="310"/>
      <c r="H135" s="310"/>
      <c r="I135" s="2"/>
      <c r="J135" s="3"/>
      <c r="K135" s="3"/>
      <c r="L135" s="141">
        <f>IF(G135="","",IF(COUNTIF($G$6:$G$593,G135)&gt;1,"2重登録","OK"))</f>
      </c>
      <c r="M135" s="2"/>
    </row>
    <row r="136" spans="1:18" s="28" customFormat="1" ht="13.5">
      <c r="A136" s="2"/>
      <c r="B136" s="137"/>
      <c r="C136" s="137"/>
      <c r="D136" s="89"/>
      <c r="E136" s="2"/>
      <c r="F136" s="141">
        <f>A136</f>
        <v>0</v>
      </c>
      <c r="G136" s="2" t="s">
        <v>1626</v>
      </c>
      <c r="H136" s="296" t="s">
        <v>1627</v>
      </c>
      <c r="I136" s="296"/>
      <c r="J136" s="296"/>
      <c r="K136" s="141"/>
      <c r="L136" s="141"/>
      <c r="Q136" s="146"/>
      <c r="R136" s="146"/>
    </row>
    <row r="137" spans="2:12" s="28" customFormat="1" ht="13.5">
      <c r="B137" s="300"/>
      <c r="C137" s="300"/>
      <c r="D137" s="2"/>
      <c r="E137" s="2"/>
      <c r="F137" s="141"/>
      <c r="G137" s="31">
        <f>COUNTIF($M$139:$M$169,"東近江市")</f>
        <v>5</v>
      </c>
      <c r="H137" s="299">
        <f>($G$137/RIGHT($A$168,2))</f>
        <v>0.16666666666666666</v>
      </c>
      <c r="I137" s="299"/>
      <c r="J137" s="299"/>
      <c r="K137" s="141"/>
      <c r="L137" s="141"/>
    </row>
    <row r="138" spans="2:12" s="28" customFormat="1" ht="13.5">
      <c r="B138" s="130"/>
      <c r="C138" s="130"/>
      <c r="D138" s="146" t="s">
        <v>1064</v>
      </c>
      <c r="E138" s="146"/>
      <c r="F138" s="146"/>
      <c r="G138" s="31"/>
      <c r="H138" s="32" t="s">
        <v>1065</v>
      </c>
      <c r="I138" s="129"/>
      <c r="J138" s="129"/>
      <c r="K138" s="141"/>
      <c r="L138" s="141">
        <f aca="true" t="shared" si="14" ref="L138:L168">IF(G138="","",IF(COUNTIF($G$6:$G$593,G138)&gt;1,"2重登録","OK"))</f>
      </c>
    </row>
    <row r="139" spans="1:13" s="28" customFormat="1" ht="13.5">
      <c r="A139" s="2" t="s">
        <v>1628</v>
      </c>
      <c r="B139" s="96" t="s">
        <v>890</v>
      </c>
      <c r="C139" s="96" t="s">
        <v>941</v>
      </c>
      <c r="D139" s="44" t="s">
        <v>1380</v>
      </c>
      <c r="E139" s="44" t="s">
        <v>1381</v>
      </c>
      <c r="F139" s="2" t="s">
        <v>1382</v>
      </c>
      <c r="G139" s="2" t="str">
        <f aca="true" t="shared" si="15" ref="G139:G154">B139&amp;C139</f>
        <v>水本佑人</v>
      </c>
      <c r="H139" s="44" t="s">
        <v>1380</v>
      </c>
      <c r="I139" s="2" t="s">
        <v>381</v>
      </c>
      <c r="J139" s="3">
        <v>1998</v>
      </c>
      <c r="K139" s="136">
        <f>IF(J139="","",(2016-J139))</f>
        <v>18</v>
      </c>
      <c r="L139" s="141" t="str">
        <f t="shared" si="14"/>
        <v>OK</v>
      </c>
      <c r="M139" s="7" t="s">
        <v>850</v>
      </c>
    </row>
    <row r="140" spans="1:13" s="28" customFormat="1" ht="13.5">
      <c r="A140" s="2" t="s">
        <v>942</v>
      </c>
      <c r="B140" s="96" t="s">
        <v>876</v>
      </c>
      <c r="C140" s="96" t="s">
        <v>877</v>
      </c>
      <c r="D140" s="44" t="s">
        <v>1383</v>
      </c>
      <c r="E140" s="44"/>
      <c r="F140" s="44" t="str">
        <f aca="true" t="shared" si="16" ref="F140:F169">A140</f>
        <v>F02</v>
      </c>
      <c r="G140" s="2" t="str">
        <f t="shared" si="15"/>
        <v>大島巧也</v>
      </c>
      <c r="H140" s="44" t="s">
        <v>1383</v>
      </c>
      <c r="I140" s="2" t="s">
        <v>381</v>
      </c>
      <c r="J140" s="3">
        <v>1989</v>
      </c>
      <c r="K140" s="136">
        <f aca="true" t="shared" si="17" ref="K140:K169">IF(J140="","",(2016-J140))</f>
        <v>27</v>
      </c>
      <c r="L140" s="141" t="str">
        <f t="shared" si="14"/>
        <v>OK</v>
      </c>
      <c r="M140" s="2" t="s">
        <v>878</v>
      </c>
    </row>
    <row r="141" spans="1:13" s="28" customFormat="1" ht="13.5">
      <c r="A141" s="2" t="s">
        <v>943</v>
      </c>
      <c r="B141" s="96" t="s">
        <v>1384</v>
      </c>
      <c r="C141" s="97" t="s">
        <v>1385</v>
      </c>
      <c r="D141" s="44" t="s">
        <v>1386</v>
      </c>
      <c r="E141" s="44"/>
      <c r="F141" s="44" t="str">
        <f t="shared" si="16"/>
        <v>F03</v>
      </c>
      <c r="G141" s="2" t="str">
        <f t="shared" si="15"/>
        <v>津田原樹</v>
      </c>
      <c r="H141" s="44" t="s">
        <v>1386</v>
      </c>
      <c r="I141" s="2" t="s">
        <v>381</v>
      </c>
      <c r="J141" s="3">
        <v>1954</v>
      </c>
      <c r="K141" s="136">
        <f t="shared" si="17"/>
        <v>62</v>
      </c>
      <c r="L141" s="141" t="str">
        <f t="shared" si="14"/>
        <v>OK</v>
      </c>
      <c r="M141" s="2" t="s">
        <v>862</v>
      </c>
    </row>
    <row r="142" spans="1:13" s="28" customFormat="1" ht="13.5">
      <c r="A142" s="2" t="s">
        <v>944</v>
      </c>
      <c r="B142" s="96" t="s">
        <v>879</v>
      </c>
      <c r="C142" s="96" t="s">
        <v>880</v>
      </c>
      <c r="D142" s="44" t="s">
        <v>1380</v>
      </c>
      <c r="E142" s="44"/>
      <c r="F142" s="44" t="str">
        <f t="shared" si="16"/>
        <v>F04</v>
      </c>
      <c r="G142" s="2" t="str">
        <f t="shared" si="15"/>
        <v>土肥将博</v>
      </c>
      <c r="H142" s="44" t="s">
        <v>1380</v>
      </c>
      <c r="I142" s="2" t="s">
        <v>381</v>
      </c>
      <c r="J142" s="3">
        <v>1964</v>
      </c>
      <c r="K142" s="136">
        <f t="shared" si="17"/>
        <v>52</v>
      </c>
      <c r="L142" s="141" t="str">
        <f t="shared" si="14"/>
        <v>OK</v>
      </c>
      <c r="M142" s="138" t="s">
        <v>862</v>
      </c>
    </row>
    <row r="143" spans="1:13" s="28" customFormat="1" ht="13.5">
      <c r="A143" s="2" t="s">
        <v>945</v>
      </c>
      <c r="B143" s="96" t="s">
        <v>900</v>
      </c>
      <c r="C143" s="96" t="s">
        <v>946</v>
      </c>
      <c r="D143" s="44" t="s">
        <v>1386</v>
      </c>
      <c r="E143" s="44"/>
      <c r="F143" s="44" t="str">
        <f t="shared" si="16"/>
        <v>F05</v>
      </c>
      <c r="G143" s="2" t="str">
        <f t="shared" si="15"/>
        <v>奥内栄治</v>
      </c>
      <c r="H143" s="44" t="s">
        <v>1386</v>
      </c>
      <c r="I143" s="2" t="s">
        <v>381</v>
      </c>
      <c r="J143" s="3">
        <v>1969</v>
      </c>
      <c r="K143" s="136">
        <f t="shared" si="17"/>
        <v>47</v>
      </c>
      <c r="L143" s="141" t="str">
        <f t="shared" si="14"/>
        <v>OK</v>
      </c>
      <c r="M143" s="138" t="s">
        <v>862</v>
      </c>
    </row>
    <row r="144" spans="1:13" s="28" customFormat="1" ht="13.5">
      <c r="A144" s="2" t="s">
        <v>947</v>
      </c>
      <c r="B144" s="96" t="s">
        <v>948</v>
      </c>
      <c r="C144" s="96" t="s">
        <v>1097</v>
      </c>
      <c r="D144" s="44" t="s">
        <v>1380</v>
      </c>
      <c r="E144" s="44"/>
      <c r="F144" s="44" t="str">
        <f t="shared" si="16"/>
        <v>F06</v>
      </c>
      <c r="G144" s="2" t="str">
        <f t="shared" si="15"/>
        <v>油利 享</v>
      </c>
      <c r="H144" s="44" t="s">
        <v>1380</v>
      </c>
      <c r="I144" s="2" t="s">
        <v>1387</v>
      </c>
      <c r="J144" s="3">
        <v>1955</v>
      </c>
      <c r="K144" s="136">
        <f t="shared" si="17"/>
        <v>61</v>
      </c>
      <c r="L144" s="141" t="str">
        <f t="shared" si="14"/>
        <v>OK</v>
      </c>
      <c r="M144" s="10" t="s">
        <v>854</v>
      </c>
    </row>
    <row r="145" spans="1:13" s="28" customFormat="1" ht="13.5">
      <c r="A145" s="2" t="s">
        <v>949</v>
      </c>
      <c r="B145" s="96" t="s">
        <v>882</v>
      </c>
      <c r="C145" s="96" t="s">
        <v>883</v>
      </c>
      <c r="D145" s="44" t="s">
        <v>1383</v>
      </c>
      <c r="E145" s="44"/>
      <c r="F145" s="44" t="str">
        <f t="shared" si="16"/>
        <v>F07</v>
      </c>
      <c r="G145" s="2" t="str">
        <f t="shared" si="15"/>
        <v>鈴木英夫</v>
      </c>
      <c r="H145" s="44" t="s">
        <v>1383</v>
      </c>
      <c r="I145" s="2" t="s">
        <v>381</v>
      </c>
      <c r="J145" s="3">
        <v>1955</v>
      </c>
      <c r="K145" s="136">
        <f t="shared" si="17"/>
        <v>61</v>
      </c>
      <c r="L145" s="141" t="str">
        <f t="shared" si="14"/>
        <v>OK</v>
      </c>
      <c r="M145" s="10" t="s">
        <v>854</v>
      </c>
    </row>
    <row r="146" spans="1:13" s="28" customFormat="1" ht="13.5">
      <c r="A146" s="2" t="s">
        <v>950</v>
      </c>
      <c r="B146" s="96" t="s">
        <v>884</v>
      </c>
      <c r="C146" s="96" t="s">
        <v>774</v>
      </c>
      <c r="D146" s="44" t="s">
        <v>1383</v>
      </c>
      <c r="E146" s="44"/>
      <c r="F146" s="44" t="str">
        <f t="shared" si="16"/>
        <v>F08</v>
      </c>
      <c r="G146" s="2" t="str">
        <f t="shared" si="15"/>
        <v>長谷出浩</v>
      </c>
      <c r="H146" s="44" t="s">
        <v>1383</v>
      </c>
      <c r="I146" s="2" t="s">
        <v>381</v>
      </c>
      <c r="J146" s="3">
        <v>1960</v>
      </c>
      <c r="K146" s="136">
        <f t="shared" si="17"/>
        <v>56</v>
      </c>
      <c r="L146" s="141" t="str">
        <f t="shared" si="14"/>
        <v>OK</v>
      </c>
      <c r="M146" s="10" t="s">
        <v>854</v>
      </c>
    </row>
    <row r="147" spans="1:13" s="28" customFormat="1" ht="13.5">
      <c r="A147" s="2" t="s">
        <v>951</v>
      </c>
      <c r="B147" s="96" t="s">
        <v>885</v>
      </c>
      <c r="C147" s="96" t="s">
        <v>795</v>
      </c>
      <c r="D147" s="44" t="s">
        <v>1383</v>
      </c>
      <c r="E147" s="44"/>
      <c r="F147" s="44" t="str">
        <f t="shared" si="16"/>
        <v>F09</v>
      </c>
      <c r="G147" s="2" t="str">
        <f t="shared" si="15"/>
        <v>山崎 豊</v>
      </c>
      <c r="H147" s="44" t="s">
        <v>1383</v>
      </c>
      <c r="I147" s="2" t="s">
        <v>381</v>
      </c>
      <c r="J147" s="3">
        <v>1975</v>
      </c>
      <c r="K147" s="136">
        <f t="shared" si="17"/>
        <v>41</v>
      </c>
      <c r="L147" s="141" t="str">
        <f t="shared" si="14"/>
        <v>OK</v>
      </c>
      <c r="M147" s="10" t="s">
        <v>854</v>
      </c>
    </row>
    <row r="148" spans="1:13" s="28" customFormat="1" ht="13.5">
      <c r="A148" s="2" t="s">
        <v>1388</v>
      </c>
      <c r="B148" s="97" t="s">
        <v>888</v>
      </c>
      <c r="C148" s="97" t="s">
        <v>889</v>
      </c>
      <c r="D148" s="44" t="s">
        <v>1380</v>
      </c>
      <c r="E148" s="44"/>
      <c r="F148" s="44" t="str">
        <f t="shared" si="16"/>
        <v>F10</v>
      </c>
      <c r="G148" s="2" t="str">
        <f t="shared" si="15"/>
        <v>三代康成</v>
      </c>
      <c r="H148" s="44" t="s">
        <v>1380</v>
      </c>
      <c r="I148" s="2" t="s">
        <v>381</v>
      </c>
      <c r="J148" s="3">
        <v>1968</v>
      </c>
      <c r="K148" s="136">
        <f t="shared" si="17"/>
        <v>48</v>
      </c>
      <c r="L148" s="141" t="str">
        <f t="shared" si="14"/>
        <v>OK</v>
      </c>
      <c r="M148" s="138" t="s">
        <v>862</v>
      </c>
    </row>
    <row r="149" spans="1:13" s="28" customFormat="1" ht="13.5">
      <c r="A149" s="2" t="s">
        <v>1389</v>
      </c>
      <c r="B149" s="97" t="s">
        <v>890</v>
      </c>
      <c r="C149" s="97" t="s">
        <v>891</v>
      </c>
      <c r="D149" s="44" t="s">
        <v>1380</v>
      </c>
      <c r="E149" s="44"/>
      <c r="F149" s="44" t="str">
        <f t="shared" si="16"/>
        <v>F11</v>
      </c>
      <c r="G149" s="2" t="str">
        <f t="shared" si="15"/>
        <v>水本淳史</v>
      </c>
      <c r="H149" s="44" t="s">
        <v>1380</v>
      </c>
      <c r="I149" s="2" t="s">
        <v>381</v>
      </c>
      <c r="J149" s="3">
        <v>1970</v>
      </c>
      <c r="K149" s="136">
        <f t="shared" si="17"/>
        <v>46</v>
      </c>
      <c r="L149" s="141" t="str">
        <f t="shared" si="14"/>
        <v>OK</v>
      </c>
      <c r="M149" s="144" t="s">
        <v>850</v>
      </c>
    </row>
    <row r="150" spans="1:20" s="28" customFormat="1" ht="13.5">
      <c r="A150" s="2" t="s">
        <v>952</v>
      </c>
      <c r="B150" s="137" t="s">
        <v>756</v>
      </c>
      <c r="C150" s="137" t="s">
        <v>962</v>
      </c>
      <c r="D150" s="2" t="s">
        <v>1386</v>
      </c>
      <c r="E150" s="2"/>
      <c r="F150" s="141" t="str">
        <f t="shared" si="16"/>
        <v>F12</v>
      </c>
      <c r="G150" s="2" t="str">
        <f t="shared" si="15"/>
        <v>山本将義</v>
      </c>
      <c r="H150" s="44" t="s">
        <v>1386</v>
      </c>
      <c r="I150" s="6" t="s">
        <v>1390</v>
      </c>
      <c r="J150" s="5">
        <v>1986</v>
      </c>
      <c r="K150" s="136">
        <f t="shared" si="17"/>
        <v>30</v>
      </c>
      <c r="L150" s="141" t="str">
        <f t="shared" si="14"/>
        <v>OK</v>
      </c>
      <c r="M150" s="138" t="s">
        <v>850</v>
      </c>
      <c r="T150" s="146"/>
    </row>
    <row r="151" spans="1:19" s="28" customFormat="1" ht="13.5">
      <c r="A151" s="2" t="s">
        <v>1629</v>
      </c>
      <c r="B151" s="137" t="s">
        <v>1391</v>
      </c>
      <c r="C151" s="137" t="s">
        <v>1392</v>
      </c>
      <c r="D151" s="44" t="s">
        <v>1383</v>
      </c>
      <c r="E151" s="2"/>
      <c r="F151" s="141" t="str">
        <f t="shared" si="16"/>
        <v>F13</v>
      </c>
      <c r="G151" s="2" t="str">
        <f t="shared" si="15"/>
        <v>大丸和輝</v>
      </c>
      <c r="H151" s="44" t="s">
        <v>1383</v>
      </c>
      <c r="I151" s="6" t="s">
        <v>1393</v>
      </c>
      <c r="J151" s="5">
        <v>1991</v>
      </c>
      <c r="K151" s="136">
        <f t="shared" si="17"/>
        <v>25</v>
      </c>
      <c r="L151" s="141" t="str">
        <f t="shared" si="14"/>
        <v>OK</v>
      </c>
      <c r="M151" s="2" t="s">
        <v>862</v>
      </c>
      <c r="S151" s="146"/>
    </row>
    <row r="152" spans="1:13" s="28" customFormat="1" ht="13.5">
      <c r="A152" s="2" t="s">
        <v>955</v>
      </c>
      <c r="B152" s="96" t="s">
        <v>773</v>
      </c>
      <c r="C152" s="96" t="s">
        <v>887</v>
      </c>
      <c r="D152" s="44" t="s">
        <v>1380</v>
      </c>
      <c r="E152" s="44"/>
      <c r="F152" s="44" t="str">
        <f t="shared" si="16"/>
        <v>F14</v>
      </c>
      <c r="G152" s="2" t="str">
        <f t="shared" si="15"/>
        <v>清水善弘</v>
      </c>
      <c r="H152" s="44" t="s">
        <v>1380</v>
      </c>
      <c r="I152" s="2" t="s">
        <v>381</v>
      </c>
      <c r="J152" s="3">
        <v>1952</v>
      </c>
      <c r="K152" s="136">
        <f t="shared" si="17"/>
        <v>64</v>
      </c>
      <c r="L152" s="141" t="str">
        <f t="shared" si="14"/>
        <v>OK</v>
      </c>
      <c r="M152" s="138" t="s">
        <v>862</v>
      </c>
    </row>
    <row r="153" spans="1:13" s="28" customFormat="1" ht="13.5">
      <c r="A153" s="2" t="s">
        <v>1394</v>
      </c>
      <c r="B153" s="96" t="s">
        <v>833</v>
      </c>
      <c r="C153" s="96" t="s">
        <v>886</v>
      </c>
      <c r="D153" s="44" t="s">
        <v>1630</v>
      </c>
      <c r="E153" s="44"/>
      <c r="F153" s="44" t="str">
        <f t="shared" si="16"/>
        <v>F15</v>
      </c>
      <c r="G153" s="2" t="str">
        <f t="shared" si="15"/>
        <v>田中伸一</v>
      </c>
      <c r="H153" s="44" t="s">
        <v>1630</v>
      </c>
      <c r="I153" s="2" t="s">
        <v>381</v>
      </c>
      <c r="J153" s="3">
        <v>1964</v>
      </c>
      <c r="K153" s="136">
        <f t="shared" si="17"/>
        <v>52</v>
      </c>
      <c r="L153" s="141" t="str">
        <f t="shared" si="14"/>
        <v>OK</v>
      </c>
      <c r="M153" s="138" t="s">
        <v>853</v>
      </c>
    </row>
    <row r="154" spans="1:20" s="28" customFormat="1" ht="13.5">
      <c r="A154" s="2" t="s">
        <v>956</v>
      </c>
      <c r="B154" s="2" t="s">
        <v>1395</v>
      </c>
      <c r="C154" s="2" t="s">
        <v>1396</v>
      </c>
      <c r="D154" s="2" t="s">
        <v>1380</v>
      </c>
      <c r="E154" s="2"/>
      <c r="F154" s="2" t="str">
        <f t="shared" si="16"/>
        <v>F16</v>
      </c>
      <c r="G154" s="2" t="str">
        <f t="shared" si="15"/>
        <v>脇野佳邦</v>
      </c>
      <c r="H154" s="44" t="s">
        <v>1380</v>
      </c>
      <c r="I154" s="2" t="s">
        <v>381</v>
      </c>
      <c r="J154" s="3">
        <v>1973</v>
      </c>
      <c r="K154" s="136">
        <f t="shared" si="17"/>
        <v>43</v>
      </c>
      <c r="L154" s="141" t="str">
        <f t="shared" si="14"/>
        <v>OK</v>
      </c>
      <c r="M154" s="2" t="s">
        <v>862</v>
      </c>
      <c r="T154" s="146"/>
    </row>
    <row r="155" spans="1:13" s="28" customFormat="1" ht="13.5">
      <c r="A155" s="2" t="s">
        <v>1397</v>
      </c>
      <c r="B155" s="2" t="s">
        <v>776</v>
      </c>
      <c r="C155" s="2" t="s">
        <v>777</v>
      </c>
      <c r="D155" s="2" t="s">
        <v>1630</v>
      </c>
      <c r="E155" s="2"/>
      <c r="F155" s="160" t="str">
        <f t="shared" si="16"/>
        <v>F17</v>
      </c>
      <c r="G155" s="2" t="s">
        <v>1398</v>
      </c>
      <c r="H155" s="44" t="s">
        <v>1399</v>
      </c>
      <c r="I155" s="131" t="s">
        <v>1400</v>
      </c>
      <c r="J155" s="5">
        <v>1971</v>
      </c>
      <c r="K155" s="136">
        <f t="shared" si="17"/>
        <v>45</v>
      </c>
      <c r="L155" s="141" t="str">
        <f t="shared" si="14"/>
        <v>OK</v>
      </c>
      <c r="M155" s="2" t="s">
        <v>892</v>
      </c>
    </row>
    <row r="156" spans="1:13" s="28" customFormat="1" ht="13.5">
      <c r="A156" s="2" t="s">
        <v>1401</v>
      </c>
      <c r="B156" s="2" t="s">
        <v>1402</v>
      </c>
      <c r="C156" s="2" t="s">
        <v>772</v>
      </c>
      <c r="D156" s="2" t="s">
        <v>1383</v>
      </c>
      <c r="E156" s="2"/>
      <c r="F156" s="160" t="str">
        <f t="shared" si="16"/>
        <v>F18</v>
      </c>
      <c r="G156" s="2" t="s">
        <v>1403</v>
      </c>
      <c r="H156" s="44" t="s">
        <v>1240</v>
      </c>
      <c r="I156" s="131" t="s">
        <v>1241</v>
      </c>
      <c r="J156" s="5">
        <v>1970</v>
      </c>
      <c r="K156" s="136">
        <f t="shared" si="17"/>
        <v>46</v>
      </c>
      <c r="L156" s="141" t="str">
        <f t="shared" si="14"/>
        <v>OK</v>
      </c>
      <c r="M156" s="2" t="s">
        <v>855</v>
      </c>
    </row>
    <row r="157" spans="1:13" s="28" customFormat="1" ht="13.5">
      <c r="A157" s="161" t="s">
        <v>1631</v>
      </c>
      <c r="B157" s="134" t="s">
        <v>767</v>
      </c>
      <c r="C157" s="134" t="s">
        <v>894</v>
      </c>
      <c r="D157" s="44" t="s">
        <v>1386</v>
      </c>
      <c r="E157" s="2"/>
      <c r="F157" s="141" t="str">
        <f t="shared" si="16"/>
        <v>F19</v>
      </c>
      <c r="G157" s="137" t="str">
        <f aca="true" t="shared" si="18" ref="G157:G162">B157&amp;C157</f>
        <v>廣部節恵</v>
      </c>
      <c r="H157" s="44" t="s">
        <v>1386</v>
      </c>
      <c r="I157" s="8" t="s">
        <v>940</v>
      </c>
      <c r="J157" s="5">
        <v>1961</v>
      </c>
      <c r="K157" s="136">
        <f t="shared" si="17"/>
        <v>55</v>
      </c>
      <c r="L157" s="141" t="str">
        <f t="shared" si="14"/>
        <v>OK</v>
      </c>
      <c r="M157" s="2" t="s">
        <v>850</v>
      </c>
    </row>
    <row r="158" spans="1:13" s="28" customFormat="1" ht="13.5">
      <c r="A158" s="161" t="s">
        <v>1632</v>
      </c>
      <c r="B158" s="134" t="s">
        <v>783</v>
      </c>
      <c r="C158" s="134" t="s">
        <v>784</v>
      </c>
      <c r="D158" s="44" t="s">
        <v>1383</v>
      </c>
      <c r="E158" s="2"/>
      <c r="F158" s="141" t="str">
        <f t="shared" si="16"/>
        <v>F20</v>
      </c>
      <c r="G158" s="137" t="str">
        <f t="shared" si="18"/>
        <v>松井美和子</v>
      </c>
      <c r="H158" s="44" t="s">
        <v>1383</v>
      </c>
      <c r="I158" s="8" t="s">
        <v>940</v>
      </c>
      <c r="J158" s="5">
        <v>1969</v>
      </c>
      <c r="K158" s="136">
        <f t="shared" si="17"/>
        <v>47</v>
      </c>
      <c r="L158" s="141" t="str">
        <f t="shared" si="14"/>
        <v>OK</v>
      </c>
      <c r="M158" s="2" t="s">
        <v>853</v>
      </c>
    </row>
    <row r="159" spans="1:13" s="28" customFormat="1" ht="13.5">
      <c r="A159" s="161" t="s">
        <v>1633</v>
      </c>
      <c r="B159" s="134" t="s">
        <v>888</v>
      </c>
      <c r="C159" s="134" t="s">
        <v>896</v>
      </c>
      <c r="D159" s="44" t="s">
        <v>1386</v>
      </c>
      <c r="E159" s="2"/>
      <c r="F159" s="2" t="str">
        <f t="shared" si="16"/>
        <v>F21</v>
      </c>
      <c r="G159" s="137" t="str">
        <f t="shared" si="18"/>
        <v>三代梨絵</v>
      </c>
      <c r="H159" s="44" t="s">
        <v>1386</v>
      </c>
      <c r="I159" s="8" t="s">
        <v>940</v>
      </c>
      <c r="J159" s="3">
        <v>1976</v>
      </c>
      <c r="K159" s="136">
        <f t="shared" si="17"/>
        <v>40</v>
      </c>
      <c r="L159" s="141" t="str">
        <f t="shared" si="14"/>
        <v>OK</v>
      </c>
      <c r="M159" s="2" t="s">
        <v>862</v>
      </c>
    </row>
    <row r="160" spans="1:13" s="28" customFormat="1" ht="13.5">
      <c r="A160" s="161" t="s">
        <v>1404</v>
      </c>
      <c r="B160" s="134" t="s">
        <v>879</v>
      </c>
      <c r="C160" s="134" t="s">
        <v>897</v>
      </c>
      <c r="D160" s="44" t="s">
        <v>1383</v>
      </c>
      <c r="E160" s="2"/>
      <c r="F160" s="141" t="str">
        <f t="shared" si="16"/>
        <v>F22</v>
      </c>
      <c r="G160" s="137" t="str">
        <f t="shared" si="18"/>
        <v>土肥祐子</v>
      </c>
      <c r="H160" s="44" t="s">
        <v>1383</v>
      </c>
      <c r="I160" s="8" t="s">
        <v>940</v>
      </c>
      <c r="J160" s="5">
        <v>1971</v>
      </c>
      <c r="K160" s="136">
        <f t="shared" si="17"/>
        <v>45</v>
      </c>
      <c r="L160" s="141" t="str">
        <f t="shared" si="14"/>
        <v>OK</v>
      </c>
      <c r="M160" s="2" t="s">
        <v>862</v>
      </c>
    </row>
    <row r="161" spans="1:13" s="28" customFormat="1" ht="13.5">
      <c r="A161" s="161" t="s">
        <v>1405</v>
      </c>
      <c r="B161" s="10" t="s">
        <v>253</v>
      </c>
      <c r="C161" s="10" t="s">
        <v>789</v>
      </c>
      <c r="D161" s="44" t="s">
        <v>1383</v>
      </c>
      <c r="E161" s="2"/>
      <c r="F161" s="141" t="str">
        <f t="shared" si="16"/>
        <v>F23</v>
      </c>
      <c r="G161" s="137" t="str">
        <f t="shared" si="18"/>
        <v>奥村美弥子</v>
      </c>
      <c r="H161" s="44" t="s">
        <v>1383</v>
      </c>
      <c r="I161" s="8" t="s">
        <v>940</v>
      </c>
      <c r="J161" s="5">
        <v>1977</v>
      </c>
      <c r="K161" s="136">
        <f t="shared" si="17"/>
        <v>39</v>
      </c>
      <c r="L161" s="141" t="str">
        <f t="shared" si="14"/>
        <v>OK</v>
      </c>
      <c r="M161" s="2" t="s">
        <v>855</v>
      </c>
    </row>
    <row r="162" spans="1:13" s="28" customFormat="1" ht="13.5">
      <c r="A162" s="161" t="s">
        <v>1634</v>
      </c>
      <c r="B162" s="134" t="s">
        <v>1384</v>
      </c>
      <c r="C162" s="134" t="s">
        <v>1406</v>
      </c>
      <c r="D162" s="44" t="s">
        <v>1383</v>
      </c>
      <c r="E162" s="2"/>
      <c r="F162" s="141" t="str">
        <f t="shared" si="16"/>
        <v>F24</v>
      </c>
      <c r="G162" s="137" t="str">
        <f t="shared" si="18"/>
        <v>津田伸子</v>
      </c>
      <c r="H162" s="44" t="s">
        <v>1383</v>
      </c>
      <c r="I162" s="8" t="s">
        <v>940</v>
      </c>
      <c r="J162" s="5">
        <v>1956</v>
      </c>
      <c r="K162" s="136">
        <f t="shared" si="17"/>
        <v>60</v>
      </c>
      <c r="L162" s="141" t="str">
        <f t="shared" si="14"/>
        <v>OK</v>
      </c>
      <c r="M162" s="2" t="s">
        <v>862</v>
      </c>
    </row>
    <row r="163" spans="1:13" s="28" customFormat="1" ht="13.5">
      <c r="A163" s="161" t="s">
        <v>957</v>
      </c>
      <c r="B163" s="134" t="s">
        <v>778</v>
      </c>
      <c r="C163" s="134" t="s">
        <v>1635</v>
      </c>
      <c r="D163" s="44" t="s">
        <v>1630</v>
      </c>
      <c r="E163" s="2"/>
      <c r="F163" s="2" t="str">
        <f t="shared" si="16"/>
        <v>F25</v>
      </c>
      <c r="G163" s="137" t="str">
        <f>B163&amp;C163</f>
        <v>岩崎ひとみ</v>
      </c>
      <c r="H163" s="44" t="s">
        <v>1630</v>
      </c>
      <c r="I163" s="8" t="s">
        <v>940</v>
      </c>
      <c r="J163" s="3">
        <v>1976</v>
      </c>
      <c r="K163" s="136">
        <f t="shared" si="17"/>
        <v>40</v>
      </c>
      <c r="L163" s="141" t="str">
        <f t="shared" si="14"/>
        <v>OK</v>
      </c>
      <c r="M163" s="2" t="s">
        <v>850</v>
      </c>
    </row>
    <row r="164" spans="1:13" s="28" customFormat="1" ht="13.5">
      <c r="A164" s="161" t="s">
        <v>958</v>
      </c>
      <c r="B164" s="134" t="s">
        <v>900</v>
      </c>
      <c r="C164" s="134" t="s">
        <v>901</v>
      </c>
      <c r="D164" s="44" t="s">
        <v>1386</v>
      </c>
      <c r="E164" s="2" t="s">
        <v>1407</v>
      </c>
      <c r="F164" s="141" t="str">
        <f t="shared" si="16"/>
        <v>F26</v>
      </c>
      <c r="G164" s="137" t="str">
        <f>B164&amp;C164</f>
        <v>奥内菜々</v>
      </c>
      <c r="H164" s="44" t="s">
        <v>1386</v>
      </c>
      <c r="I164" s="8" t="s">
        <v>940</v>
      </c>
      <c r="J164" s="5">
        <v>1999</v>
      </c>
      <c r="K164" s="136">
        <f t="shared" si="17"/>
        <v>17</v>
      </c>
      <c r="L164" s="141" t="str">
        <f t="shared" si="14"/>
        <v>OK</v>
      </c>
      <c r="M164" s="2" t="s">
        <v>862</v>
      </c>
    </row>
    <row r="165" spans="1:13" s="28" customFormat="1" ht="13.5">
      <c r="A165" s="161" t="s">
        <v>959</v>
      </c>
      <c r="B165" s="10" t="s">
        <v>902</v>
      </c>
      <c r="C165" s="10" t="s">
        <v>903</v>
      </c>
      <c r="D165" s="44" t="s">
        <v>1386</v>
      </c>
      <c r="E165" s="2" t="s">
        <v>1407</v>
      </c>
      <c r="F165" s="141" t="str">
        <f t="shared" si="16"/>
        <v>F27</v>
      </c>
      <c r="G165" s="137" t="str">
        <f>B165&amp;C165</f>
        <v>植田早耶</v>
      </c>
      <c r="H165" s="44" t="s">
        <v>1386</v>
      </c>
      <c r="I165" s="8" t="s">
        <v>940</v>
      </c>
      <c r="J165" s="5">
        <v>1999</v>
      </c>
      <c r="K165" s="136">
        <f t="shared" si="17"/>
        <v>17</v>
      </c>
      <c r="L165" s="141" t="str">
        <f t="shared" si="14"/>
        <v>OK</v>
      </c>
      <c r="M165" s="134" t="s">
        <v>854</v>
      </c>
    </row>
    <row r="166" spans="1:13" s="28" customFormat="1" ht="13.5">
      <c r="A166" s="161" t="s">
        <v>960</v>
      </c>
      <c r="B166" s="134" t="s">
        <v>935</v>
      </c>
      <c r="C166" s="134" t="s">
        <v>963</v>
      </c>
      <c r="D166" s="2" t="s">
        <v>1383</v>
      </c>
      <c r="E166" s="2"/>
      <c r="F166" s="141" t="str">
        <f t="shared" si="16"/>
        <v>F28</v>
      </c>
      <c r="G166" s="137" t="s">
        <v>964</v>
      </c>
      <c r="H166" s="44" t="s">
        <v>1408</v>
      </c>
      <c r="I166" s="8" t="s">
        <v>940</v>
      </c>
      <c r="J166" s="5">
        <v>1994</v>
      </c>
      <c r="K166" s="136">
        <f t="shared" si="17"/>
        <v>22</v>
      </c>
      <c r="L166" s="141" t="str">
        <f t="shared" si="14"/>
        <v>OK</v>
      </c>
      <c r="M166" s="2" t="s">
        <v>892</v>
      </c>
    </row>
    <row r="167" spans="1:13" s="28" customFormat="1" ht="13.5">
      <c r="A167" s="161" t="s">
        <v>1409</v>
      </c>
      <c r="B167" s="134" t="s">
        <v>1098</v>
      </c>
      <c r="C167" s="134" t="s">
        <v>1099</v>
      </c>
      <c r="D167" s="2" t="s">
        <v>1383</v>
      </c>
      <c r="E167" s="2"/>
      <c r="F167" s="141" t="str">
        <f t="shared" si="16"/>
        <v>F29</v>
      </c>
      <c r="G167" s="137" t="s">
        <v>1100</v>
      </c>
      <c r="H167" s="44" t="s">
        <v>1240</v>
      </c>
      <c r="I167" s="8" t="s">
        <v>940</v>
      </c>
      <c r="J167" s="5">
        <v>1988</v>
      </c>
      <c r="K167" s="136">
        <f t="shared" si="17"/>
        <v>28</v>
      </c>
      <c r="L167" s="141" t="str">
        <f t="shared" si="14"/>
        <v>OK</v>
      </c>
      <c r="M167" s="2" t="s">
        <v>855</v>
      </c>
    </row>
    <row r="168" spans="1:13" s="28" customFormat="1" ht="13.5">
      <c r="A168" s="161" t="s">
        <v>1636</v>
      </c>
      <c r="B168" s="134" t="s">
        <v>790</v>
      </c>
      <c r="C168" s="134" t="s">
        <v>791</v>
      </c>
      <c r="D168" s="2" t="s">
        <v>1630</v>
      </c>
      <c r="E168" s="2"/>
      <c r="F168" s="2" t="str">
        <f t="shared" si="16"/>
        <v>F30</v>
      </c>
      <c r="G168" s="137" t="str">
        <f>B168&amp;C168</f>
        <v>吉岡京子</v>
      </c>
      <c r="H168" s="44" t="s">
        <v>1630</v>
      </c>
      <c r="I168" s="8" t="s">
        <v>940</v>
      </c>
      <c r="J168" s="3">
        <v>1959</v>
      </c>
      <c r="K168" s="136">
        <f t="shared" si="17"/>
        <v>57</v>
      </c>
      <c r="L168" s="141" t="str">
        <f t="shared" si="14"/>
        <v>OK</v>
      </c>
      <c r="M168" s="2" t="s">
        <v>1101</v>
      </c>
    </row>
    <row r="169" spans="1:13" s="28" customFormat="1" ht="13.5">
      <c r="A169" s="161" t="s">
        <v>1410</v>
      </c>
      <c r="B169" s="134" t="s">
        <v>749</v>
      </c>
      <c r="C169" s="134" t="s">
        <v>1411</v>
      </c>
      <c r="D169" s="2" t="s">
        <v>1383</v>
      </c>
      <c r="E169" s="2"/>
      <c r="F169" s="141" t="str">
        <f t="shared" si="16"/>
        <v>Ｆ31</v>
      </c>
      <c r="G169" s="137" t="s">
        <v>1412</v>
      </c>
      <c r="H169" s="44" t="s">
        <v>1413</v>
      </c>
      <c r="I169" s="8" t="s">
        <v>940</v>
      </c>
      <c r="J169" s="5">
        <v>1960</v>
      </c>
      <c r="K169" s="136">
        <f t="shared" si="17"/>
        <v>56</v>
      </c>
      <c r="L169" s="141" t="str">
        <f>IF(G169="","",IF(COUNTIF($G$6:$G$562,G169)&gt;1,"2重登録","OK"))</f>
        <v>OK</v>
      </c>
      <c r="M169" s="2" t="s">
        <v>246</v>
      </c>
    </row>
    <row r="170" spans="1:13" s="28" customFormat="1" ht="13.5">
      <c r="A170" s="2"/>
      <c r="B170" s="134"/>
      <c r="C170" s="134"/>
      <c r="D170" s="2"/>
      <c r="E170" s="2"/>
      <c r="F170" s="141"/>
      <c r="G170" s="134"/>
      <c r="H170" s="44"/>
      <c r="I170" s="8"/>
      <c r="J170" s="5"/>
      <c r="K170" s="136"/>
      <c r="L170" s="141">
        <f aca="true" t="shared" si="19" ref="L170:L193">IF(G170="","",IF(COUNTIF($G$6:$G$593,G170)&gt;1,"2重登録","OK"))</f>
      </c>
      <c r="M170" s="2"/>
    </row>
    <row r="171" spans="1:13" s="28" customFormat="1" ht="13.5">
      <c r="A171" s="2"/>
      <c r="B171" s="134"/>
      <c r="C171" s="134"/>
      <c r="D171" s="44"/>
      <c r="E171" s="2"/>
      <c r="F171" s="141"/>
      <c r="G171" s="134"/>
      <c r="H171" s="44"/>
      <c r="I171" s="8"/>
      <c r="J171" s="5"/>
      <c r="K171" s="136"/>
      <c r="L171" s="141">
        <f t="shared" si="19"/>
      </c>
      <c r="M171" s="2"/>
    </row>
    <row r="172" spans="1:13" s="28" customFormat="1" ht="13.5">
      <c r="A172" s="2"/>
      <c r="B172" s="134"/>
      <c r="C172" s="134"/>
      <c r="D172" s="44"/>
      <c r="E172" s="2"/>
      <c r="F172" s="141"/>
      <c r="G172" s="134"/>
      <c r="H172" s="44"/>
      <c r="I172" s="8"/>
      <c r="J172" s="5"/>
      <c r="K172" s="136"/>
      <c r="L172" s="141">
        <f t="shared" si="19"/>
      </c>
      <c r="M172" s="2"/>
    </row>
    <row r="173" spans="1:13" s="28" customFormat="1" ht="13.5">
      <c r="A173" s="2"/>
      <c r="B173" s="134"/>
      <c r="C173" s="134"/>
      <c r="D173" s="44"/>
      <c r="E173" s="2"/>
      <c r="F173" s="2"/>
      <c r="G173" s="134"/>
      <c r="H173" s="44"/>
      <c r="I173" s="8"/>
      <c r="J173" s="3"/>
      <c r="K173" s="136"/>
      <c r="L173" s="141">
        <f t="shared" si="19"/>
      </c>
      <c r="M173" s="2"/>
    </row>
    <row r="174" spans="1:13" s="28" customFormat="1" ht="13.5">
      <c r="A174" s="2"/>
      <c r="B174" s="134"/>
      <c r="C174" s="134"/>
      <c r="D174" s="44"/>
      <c r="E174" s="2"/>
      <c r="F174" s="141"/>
      <c r="G174" s="134"/>
      <c r="H174" s="44"/>
      <c r="I174" s="8"/>
      <c r="J174" s="5"/>
      <c r="K174" s="136"/>
      <c r="L174" s="141">
        <f t="shared" si="19"/>
      </c>
      <c r="M174" s="2"/>
    </row>
    <row r="175" spans="1:13" s="28" customFormat="1" ht="13.5">
      <c r="A175" s="2"/>
      <c r="B175" s="10"/>
      <c r="C175" s="10"/>
      <c r="D175" s="44"/>
      <c r="E175" s="2"/>
      <c r="F175" s="141"/>
      <c r="G175" s="134"/>
      <c r="H175" s="44"/>
      <c r="I175" s="8"/>
      <c r="J175" s="5"/>
      <c r="K175" s="136"/>
      <c r="L175" s="141">
        <f t="shared" si="19"/>
      </c>
      <c r="M175" s="2"/>
    </row>
    <row r="176" spans="1:13" s="28" customFormat="1" ht="13.5">
      <c r="A176" s="2"/>
      <c r="B176" s="134"/>
      <c r="C176" s="134"/>
      <c r="D176" s="44"/>
      <c r="E176" s="2"/>
      <c r="F176" s="141"/>
      <c r="G176" s="134"/>
      <c r="H176" s="44"/>
      <c r="I176" s="8"/>
      <c r="J176" s="5"/>
      <c r="K176" s="136"/>
      <c r="L176" s="141">
        <f t="shared" si="19"/>
      </c>
      <c r="M176" s="2"/>
    </row>
    <row r="177" spans="1:13" s="28" customFormat="1" ht="13.5">
      <c r="A177" s="2"/>
      <c r="B177" s="134"/>
      <c r="C177" s="134"/>
      <c r="D177" s="2"/>
      <c r="E177" s="2"/>
      <c r="F177" s="141"/>
      <c r="G177" s="134"/>
      <c r="H177" s="44"/>
      <c r="I177" s="8"/>
      <c r="J177" s="5"/>
      <c r="K177" s="136"/>
      <c r="L177" s="141">
        <f t="shared" si="19"/>
      </c>
      <c r="M177" s="2"/>
    </row>
    <row r="178" spans="1:13" s="28" customFormat="1" ht="13.5">
      <c r="A178" s="2"/>
      <c r="B178" s="134"/>
      <c r="C178" s="134"/>
      <c r="D178" s="2"/>
      <c r="E178" s="2"/>
      <c r="F178" s="2"/>
      <c r="G178" s="134"/>
      <c r="H178" s="44"/>
      <c r="I178" s="8"/>
      <c r="J178" s="3"/>
      <c r="K178" s="136"/>
      <c r="L178" s="141">
        <f t="shared" si="19"/>
      </c>
      <c r="M178" s="2"/>
    </row>
    <row r="179" spans="1:13" s="28" customFormat="1" ht="13.5">
      <c r="A179" s="2"/>
      <c r="B179" s="134"/>
      <c r="C179" s="134"/>
      <c r="D179" s="2"/>
      <c r="E179" s="2"/>
      <c r="F179" s="2"/>
      <c r="G179" s="2"/>
      <c r="H179" s="44"/>
      <c r="I179" s="6"/>
      <c r="J179" s="3"/>
      <c r="K179" s="136"/>
      <c r="L179" s="141">
        <f t="shared" si="19"/>
      </c>
      <c r="M179" s="2"/>
    </row>
    <row r="180" spans="1:13" s="28" customFormat="1" ht="13.5">
      <c r="A180" s="2"/>
      <c r="B180" s="134"/>
      <c r="C180" s="134"/>
      <c r="D180" s="2"/>
      <c r="E180" s="2"/>
      <c r="F180" s="2"/>
      <c r="G180" s="2"/>
      <c r="H180" s="44"/>
      <c r="I180" s="6"/>
      <c r="J180" s="3"/>
      <c r="K180" s="136"/>
      <c r="L180" s="141">
        <f t="shared" si="19"/>
      </c>
      <c r="M180" s="2"/>
    </row>
    <row r="181" spans="1:13" s="28" customFormat="1" ht="13.5">
      <c r="A181" s="2"/>
      <c r="B181" s="134"/>
      <c r="C181" s="134"/>
      <c r="D181" s="2"/>
      <c r="E181" s="2"/>
      <c r="F181" s="2"/>
      <c r="G181" s="2"/>
      <c r="H181" s="44"/>
      <c r="I181" s="6"/>
      <c r="J181" s="3"/>
      <c r="K181" s="136"/>
      <c r="L181" s="141">
        <f t="shared" si="19"/>
      </c>
      <c r="M181" s="2"/>
    </row>
    <row r="182" spans="1:13" s="28" customFormat="1" ht="13.5">
      <c r="A182" s="2"/>
      <c r="B182" s="134"/>
      <c r="C182" s="134"/>
      <c r="D182" s="2"/>
      <c r="E182" s="2"/>
      <c r="F182" s="2"/>
      <c r="G182" s="2"/>
      <c r="H182" s="44"/>
      <c r="I182" s="6"/>
      <c r="J182" s="3"/>
      <c r="K182" s="136"/>
      <c r="L182" s="141">
        <f t="shared" si="19"/>
      </c>
      <c r="M182" s="2"/>
    </row>
    <row r="183" spans="1:13" s="28" customFormat="1" ht="13.5">
      <c r="A183" s="2"/>
      <c r="B183" s="134"/>
      <c r="C183" s="134"/>
      <c r="D183" s="2"/>
      <c r="E183" s="2"/>
      <c r="F183" s="2"/>
      <c r="G183" s="2"/>
      <c r="H183" s="44"/>
      <c r="I183" s="6"/>
      <c r="J183" s="3"/>
      <c r="K183" s="136"/>
      <c r="L183" s="141">
        <f t="shared" si="19"/>
      </c>
      <c r="M183" s="2"/>
    </row>
    <row r="184" spans="1:13" s="28" customFormat="1" ht="13.5">
      <c r="A184" s="2"/>
      <c r="B184" s="134"/>
      <c r="C184" s="134"/>
      <c r="D184" s="2"/>
      <c r="E184" s="2"/>
      <c r="F184" s="2"/>
      <c r="G184" s="2"/>
      <c r="H184" s="44"/>
      <c r="I184" s="6"/>
      <c r="J184" s="3"/>
      <c r="K184" s="136"/>
      <c r="L184" s="141">
        <f t="shared" si="19"/>
      </c>
      <c r="M184" s="2"/>
    </row>
    <row r="185" spans="1:13" s="28" customFormat="1" ht="13.5">
      <c r="A185" s="2"/>
      <c r="B185" s="134"/>
      <c r="C185" s="134"/>
      <c r="D185" s="2"/>
      <c r="E185" s="2"/>
      <c r="F185" s="2"/>
      <c r="G185" s="2"/>
      <c r="H185" s="44"/>
      <c r="I185" s="6"/>
      <c r="J185" s="3"/>
      <c r="K185" s="136"/>
      <c r="L185" s="141">
        <f t="shared" si="19"/>
      </c>
      <c r="M185" s="2"/>
    </row>
    <row r="186" spans="1:13" s="28" customFormat="1" ht="13.5">
      <c r="A186" s="2"/>
      <c r="B186" s="134"/>
      <c r="C186" s="134"/>
      <c r="D186" s="2"/>
      <c r="E186" s="2"/>
      <c r="F186" s="2"/>
      <c r="G186" s="2"/>
      <c r="H186" s="44"/>
      <c r="I186" s="6"/>
      <c r="J186" s="3"/>
      <c r="K186" s="136"/>
      <c r="L186" s="141">
        <f t="shared" si="19"/>
      </c>
      <c r="M186" s="2"/>
    </row>
    <row r="187" spans="1:13" s="28" customFormat="1" ht="13.5">
      <c r="A187" s="2"/>
      <c r="B187" s="134"/>
      <c r="C187" s="134"/>
      <c r="D187" s="2"/>
      <c r="E187" s="2"/>
      <c r="F187" s="2"/>
      <c r="G187" s="2"/>
      <c r="H187" s="44"/>
      <c r="I187" s="6"/>
      <c r="J187" s="3"/>
      <c r="K187" s="136"/>
      <c r="L187" s="141">
        <f t="shared" si="19"/>
      </c>
      <c r="M187" s="2"/>
    </row>
    <row r="188" spans="1:13" s="28" customFormat="1" ht="13.5">
      <c r="A188" s="2"/>
      <c r="B188" s="134"/>
      <c r="C188" s="134"/>
      <c r="D188" s="2"/>
      <c r="E188" s="2"/>
      <c r="F188" s="2"/>
      <c r="G188" s="2"/>
      <c r="H188" s="44"/>
      <c r="I188" s="6"/>
      <c r="J188" s="3"/>
      <c r="K188" s="136"/>
      <c r="L188" s="141">
        <f t="shared" si="19"/>
      </c>
      <c r="M188" s="2"/>
    </row>
    <row r="189" spans="1:13" s="28" customFormat="1" ht="13.5">
      <c r="A189" s="2"/>
      <c r="B189" s="134"/>
      <c r="C189" s="134"/>
      <c r="D189" s="2"/>
      <c r="E189" s="2"/>
      <c r="F189" s="2"/>
      <c r="G189" s="2"/>
      <c r="H189" s="44"/>
      <c r="I189" s="6"/>
      <c r="J189" s="3"/>
      <c r="K189" s="136"/>
      <c r="L189" s="141">
        <f t="shared" si="19"/>
      </c>
      <c r="M189" s="2"/>
    </row>
    <row r="190" spans="1:13" s="28" customFormat="1" ht="13.5">
      <c r="A190" s="2"/>
      <c r="B190" s="134"/>
      <c r="C190" s="134"/>
      <c r="D190" s="2"/>
      <c r="E190" s="2"/>
      <c r="F190" s="2"/>
      <c r="G190" s="2"/>
      <c r="H190" s="44"/>
      <c r="I190" s="6"/>
      <c r="J190" s="3"/>
      <c r="K190" s="136"/>
      <c r="L190" s="141">
        <f t="shared" si="19"/>
      </c>
      <c r="M190" s="2"/>
    </row>
    <row r="191" spans="1:13" s="28" customFormat="1" ht="13.5">
      <c r="A191" s="2"/>
      <c r="B191" s="134"/>
      <c r="C191" s="134"/>
      <c r="D191" s="2"/>
      <c r="E191" s="2"/>
      <c r="F191" s="2"/>
      <c r="G191" s="2"/>
      <c r="H191" s="44"/>
      <c r="I191" s="6"/>
      <c r="J191" s="3"/>
      <c r="K191" s="136"/>
      <c r="L191" s="141">
        <f t="shared" si="19"/>
      </c>
      <c r="M191" s="2"/>
    </row>
    <row r="192" spans="1:13" s="28" customFormat="1" ht="13.5">
      <c r="A192" s="2"/>
      <c r="B192" s="137"/>
      <c r="C192" s="296" t="s">
        <v>1102</v>
      </c>
      <c r="D192" s="296"/>
      <c r="E192" s="306" t="s">
        <v>1242</v>
      </c>
      <c r="F192" s="306"/>
      <c r="G192" s="306"/>
      <c r="H192" s="306"/>
      <c r="I192" s="6"/>
      <c r="J192" s="5"/>
      <c r="K192" s="136"/>
      <c r="L192" s="141">
        <f t="shared" si="19"/>
      </c>
      <c r="M192" s="134"/>
    </row>
    <row r="193" spans="1:13" s="28" customFormat="1" ht="13.5">
      <c r="A193" s="2"/>
      <c r="B193" s="137"/>
      <c r="C193" s="296"/>
      <c r="D193" s="296"/>
      <c r="E193" s="306"/>
      <c r="F193" s="306"/>
      <c r="G193" s="306"/>
      <c r="H193" s="306"/>
      <c r="I193" s="6"/>
      <c r="J193" s="5"/>
      <c r="K193" s="136"/>
      <c r="L193" s="141">
        <f t="shared" si="19"/>
      </c>
      <c r="M193" s="134"/>
    </row>
    <row r="194" spans="1:12" s="43" customFormat="1" ht="13.5">
      <c r="A194" s="2"/>
      <c r="B194" s="10"/>
      <c r="C194" s="10"/>
      <c r="D194" s="2"/>
      <c r="E194" s="2"/>
      <c r="F194" s="141"/>
      <c r="G194" s="2" t="s">
        <v>244</v>
      </c>
      <c r="H194" s="2" t="s">
        <v>245</v>
      </c>
      <c r="I194" s="2"/>
      <c r="J194" s="3"/>
      <c r="K194" s="136"/>
      <c r="L194" s="141"/>
    </row>
    <row r="195" spans="1:12" s="43" customFormat="1" ht="13.5">
      <c r="A195" s="2"/>
      <c r="B195" s="304"/>
      <c r="C195" s="304"/>
      <c r="D195" s="304"/>
      <c r="E195" s="2"/>
      <c r="F195" s="141"/>
      <c r="G195" s="31">
        <f>COUNTIF($M$198:$M$270,"東近江市")</f>
        <v>7</v>
      </c>
      <c r="H195" s="32">
        <f>(G195/RIGHT(A270,2))</f>
        <v>0.0958904109589041</v>
      </c>
      <c r="I195" s="2"/>
      <c r="J195" s="3"/>
      <c r="K195" s="136"/>
      <c r="L195" s="141"/>
    </row>
    <row r="196" spans="2:12" ht="13.5">
      <c r="B196" s="304"/>
      <c r="C196" s="304"/>
      <c r="D196" s="304"/>
      <c r="F196" s="141"/>
      <c r="K196" s="136"/>
      <c r="L196" s="141">
        <f aca="true" t="shared" si="20" ref="L196:L247">IF(G196="","",IF(COUNTIF($G$6:$G$593,G196)&gt;1,"2重登録","OK"))</f>
      </c>
    </row>
    <row r="197" spans="2:12" ht="14.25">
      <c r="B197" s="113"/>
      <c r="C197" s="113"/>
      <c r="D197" s="146" t="s">
        <v>1064</v>
      </c>
      <c r="E197" s="146"/>
      <c r="F197" s="146"/>
      <c r="G197" s="31"/>
      <c r="H197" s="32" t="s">
        <v>1065</v>
      </c>
      <c r="K197" s="136"/>
      <c r="L197" s="141">
        <f t="shared" si="20"/>
      </c>
    </row>
    <row r="198" spans="1:13" ht="13.5">
      <c r="A198" s="2" t="s">
        <v>1414</v>
      </c>
      <c r="B198" s="137" t="s">
        <v>874</v>
      </c>
      <c r="C198" s="137" t="s">
        <v>1248</v>
      </c>
      <c r="D198" s="98" t="s">
        <v>1229</v>
      </c>
      <c r="E198" s="2"/>
      <c r="F198" s="141" t="str">
        <f aca="true" t="shared" si="21" ref="F198:F261">A198</f>
        <v>g01</v>
      </c>
      <c r="G198" s="2" t="str">
        <f aca="true" t="shared" si="22" ref="G198:G261">B198&amp;C198</f>
        <v>浅田恵亮</v>
      </c>
      <c r="H198" s="133" t="s">
        <v>1243</v>
      </c>
      <c r="I198" s="133" t="s">
        <v>381</v>
      </c>
      <c r="J198" s="135">
        <v>1987</v>
      </c>
      <c r="K198" s="136">
        <f>IF(J198="","",(2016-J198))</f>
        <v>29</v>
      </c>
      <c r="L198" s="141" t="str">
        <f t="shared" si="20"/>
        <v>OK</v>
      </c>
      <c r="M198" s="28" t="s">
        <v>250</v>
      </c>
    </row>
    <row r="199" spans="1:13" ht="13.5">
      <c r="A199" s="2" t="s">
        <v>1415</v>
      </c>
      <c r="B199" s="137" t="s">
        <v>874</v>
      </c>
      <c r="C199" s="137" t="s">
        <v>1246</v>
      </c>
      <c r="D199" s="98" t="s">
        <v>1416</v>
      </c>
      <c r="E199" s="2"/>
      <c r="F199" s="141" t="str">
        <f t="shared" si="21"/>
        <v>g02</v>
      </c>
      <c r="G199" s="2" t="str">
        <f t="shared" si="22"/>
        <v>浅田洋史</v>
      </c>
      <c r="H199" s="133" t="s">
        <v>1417</v>
      </c>
      <c r="I199" s="133" t="s">
        <v>381</v>
      </c>
      <c r="J199" s="135">
        <v>1990</v>
      </c>
      <c r="K199" s="136">
        <f>IF(J199="","",(2016-J199))</f>
        <v>26</v>
      </c>
      <c r="L199" s="141" t="str">
        <f t="shared" si="20"/>
        <v>OK</v>
      </c>
      <c r="M199" s="28" t="s">
        <v>1418</v>
      </c>
    </row>
    <row r="200" spans="1:13" ht="13.5">
      <c r="A200" s="2" t="s">
        <v>1103</v>
      </c>
      <c r="B200" s="137" t="s">
        <v>567</v>
      </c>
      <c r="C200" s="137" t="s">
        <v>568</v>
      </c>
      <c r="D200" s="98" t="s">
        <v>1416</v>
      </c>
      <c r="E200" s="2"/>
      <c r="F200" s="141" t="str">
        <f t="shared" si="21"/>
        <v>g03</v>
      </c>
      <c r="G200" s="2" t="str">
        <f t="shared" si="22"/>
        <v>石橋和基</v>
      </c>
      <c r="H200" s="133" t="s">
        <v>1417</v>
      </c>
      <c r="I200" s="133" t="s">
        <v>381</v>
      </c>
      <c r="J200" s="135">
        <v>1985</v>
      </c>
      <c r="K200" s="136">
        <f>IF(J200="","",(2016-J200))</f>
        <v>31</v>
      </c>
      <c r="L200" s="141" t="str">
        <f t="shared" si="20"/>
        <v>OK</v>
      </c>
      <c r="M200" s="28" t="s">
        <v>266</v>
      </c>
    </row>
    <row r="201" spans="1:13" ht="13.5">
      <c r="A201" s="2" t="s">
        <v>1104</v>
      </c>
      <c r="B201" s="46" t="s">
        <v>255</v>
      </c>
      <c r="C201" s="137" t="s">
        <v>256</v>
      </c>
      <c r="D201" s="98" t="s">
        <v>1229</v>
      </c>
      <c r="E201" s="2"/>
      <c r="F201" s="141" t="str">
        <f t="shared" si="21"/>
        <v>g04</v>
      </c>
      <c r="G201" s="2" t="str">
        <f>B201&amp;C201</f>
        <v>井上聖哉</v>
      </c>
      <c r="H201" s="133" t="s">
        <v>1243</v>
      </c>
      <c r="I201" s="133" t="s">
        <v>1241</v>
      </c>
      <c r="J201" s="135">
        <v>1994</v>
      </c>
      <c r="K201" s="136">
        <f aca="true" t="shared" si="23" ref="K201:K264">IF(J201="","",(2016-J201))</f>
        <v>22</v>
      </c>
      <c r="L201" s="141" t="str">
        <f t="shared" si="20"/>
        <v>OK</v>
      </c>
      <c r="M201" s="147" t="s">
        <v>247</v>
      </c>
    </row>
    <row r="202" spans="1:13" ht="13.5">
      <c r="A202" s="2" t="s">
        <v>1105</v>
      </c>
      <c r="B202" s="99" t="s">
        <v>262</v>
      </c>
      <c r="C202" s="137" t="s">
        <v>965</v>
      </c>
      <c r="D202" s="98" t="s">
        <v>1637</v>
      </c>
      <c r="E202" s="2"/>
      <c r="F202" s="141" t="str">
        <f t="shared" si="21"/>
        <v>g05</v>
      </c>
      <c r="G202" s="2" t="str">
        <f>B202&amp;C202</f>
        <v>井ノ口弘祐</v>
      </c>
      <c r="H202" s="133" t="s">
        <v>1243</v>
      </c>
      <c r="I202" s="133" t="s">
        <v>1241</v>
      </c>
      <c r="J202" s="135">
        <v>1986</v>
      </c>
      <c r="K202" s="136">
        <f t="shared" si="23"/>
        <v>30</v>
      </c>
      <c r="L202" s="141" t="str">
        <f t="shared" si="20"/>
        <v>OK</v>
      </c>
      <c r="M202" s="147" t="s">
        <v>247</v>
      </c>
    </row>
    <row r="203" spans="1:13" ht="13.5">
      <c r="A203" s="2" t="s">
        <v>1106</v>
      </c>
      <c r="B203" s="99" t="s">
        <v>262</v>
      </c>
      <c r="C203" s="75" t="s">
        <v>263</v>
      </c>
      <c r="D203" s="98" t="s">
        <v>1419</v>
      </c>
      <c r="F203" s="141" t="str">
        <f t="shared" si="21"/>
        <v>g06</v>
      </c>
      <c r="G203" s="2" t="str">
        <f>B203&amp;C203</f>
        <v>井ノ口幹也</v>
      </c>
      <c r="H203" s="133" t="s">
        <v>1638</v>
      </c>
      <c r="I203" s="133" t="s">
        <v>1241</v>
      </c>
      <c r="J203" s="135">
        <v>1990</v>
      </c>
      <c r="K203" s="136">
        <f t="shared" si="23"/>
        <v>26</v>
      </c>
      <c r="L203" s="141" t="str">
        <f t="shared" si="20"/>
        <v>OK</v>
      </c>
      <c r="M203" s="147" t="s">
        <v>247</v>
      </c>
    </row>
    <row r="204" spans="1:13" ht="13.5">
      <c r="A204" s="2" t="s">
        <v>1107</v>
      </c>
      <c r="B204" s="99" t="s">
        <v>1421</v>
      </c>
      <c r="C204" s="75" t="s">
        <v>1422</v>
      </c>
      <c r="D204" s="98" t="s">
        <v>1419</v>
      </c>
      <c r="F204" s="141" t="str">
        <f t="shared" si="21"/>
        <v>g07</v>
      </c>
      <c r="G204" s="2" t="str">
        <f>B204&amp;C204</f>
        <v>岩本 龍</v>
      </c>
      <c r="H204" s="133" t="s">
        <v>1417</v>
      </c>
      <c r="I204" s="133" t="s">
        <v>1241</v>
      </c>
      <c r="J204" s="135">
        <v>1994</v>
      </c>
      <c r="K204" s="136">
        <f t="shared" si="23"/>
        <v>22</v>
      </c>
      <c r="L204" s="141" t="str">
        <f t="shared" si="20"/>
        <v>OK</v>
      </c>
      <c r="M204" s="1" t="s">
        <v>850</v>
      </c>
    </row>
    <row r="205" spans="1:13" ht="13.5" customHeight="1">
      <c r="A205" s="2" t="s">
        <v>1108</v>
      </c>
      <c r="B205" s="137" t="s">
        <v>569</v>
      </c>
      <c r="C205" s="137" t="s">
        <v>570</v>
      </c>
      <c r="D205" s="98" t="s">
        <v>1639</v>
      </c>
      <c r="E205" s="2"/>
      <c r="F205" s="141" t="str">
        <f t="shared" si="21"/>
        <v>g08</v>
      </c>
      <c r="G205" s="2" t="str">
        <f t="shared" si="22"/>
        <v>梅本彬充</v>
      </c>
      <c r="H205" s="133" t="s">
        <v>1640</v>
      </c>
      <c r="I205" s="133" t="s">
        <v>1241</v>
      </c>
      <c r="J205" s="135">
        <v>1986</v>
      </c>
      <c r="K205" s="136">
        <f t="shared" si="23"/>
        <v>30</v>
      </c>
      <c r="L205" s="141" t="str">
        <f t="shared" si="20"/>
        <v>OK</v>
      </c>
      <c r="M205" s="28" t="s">
        <v>856</v>
      </c>
    </row>
    <row r="206" spans="1:13" ht="13.5" customHeight="1">
      <c r="A206" s="2" t="s">
        <v>1109</v>
      </c>
      <c r="B206" s="137" t="s">
        <v>571</v>
      </c>
      <c r="C206" s="137" t="s">
        <v>572</v>
      </c>
      <c r="D206" s="98" t="s">
        <v>1641</v>
      </c>
      <c r="E206" s="2"/>
      <c r="F206" s="141" t="str">
        <f t="shared" si="21"/>
        <v>g09</v>
      </c>
      <c r="G206" s="2" t="str">
        <f t="shared" si="22"/>
        <v>浦崎康平</v>
      </c>
      <c r="H206" s="133" t="s">
        <v>1642</v>
      </c>
      <c r="I206" s="133" t="s">
        <v>1241</v>
      </c>
      <c r="J206" s="135">
        <v>1991</v>
      </c>
      <c r="K206" s="136">
        <f t="shared" si="23"/>
        <v>25</v>
      </c>
      <c r="L206" s="141" t="str">
        <f t="shared" si="20"/>
        <v>OK</v>
      </c>
      <c r="M206" s="28" t="s">
        <v>850</v>
      </c>
    </row>
    <row r="207" spans="1:13" ht="13.5">
      <c r="A207" s="2" t="s">
        <v>1110</v>
      </c>
      <c r="B207" s="46" t="s">
        <v>249</v>
      </c>
      <c r="C207" s="137" t="s">
        <v>796</v>
      </c>
      <c r="D207" s="98" t="s">
        <v>1229</v>
      </c>
      <c r="F207" s="141" t="str">
        <f t="shared" si="21"/>
        <v>g10</v>
      </c>
      <c r="G207" s="2" t="str">
        <f>B207&amp;C207</f>
        <v>岡　仁史</v>
      </c>
      <c r="H207" s="133" t="s">
        <v>1420</v>
      </c>
      <c r="I207" s="133" t="s">
        <v>1241</v>
      </c>
      <c r="J207" s="135">
        <v>1971</v>
      </c>
      <c r="K207" s="136">
        <f t="shared" si="23"/>
        <v>45</v>
      </c>
      <c r="L207" s="141" t="str">
        <f t="shared" si="20"/>
        <v>OK</v>
      </c>
      <c r="M207" s="28" t="s">
        <v>250</v>
      </c>
    </row>
    <row r="208" spans="1:13" ht="13.5">
      <c r="A208" s="2" t="s">
        <v>1111</v>
      </c>
      <c r="B208" s="46" t="s">
        <v>966</v>
      </c>
      <c r="C208" s="137" t="s">
        <v>967</v>
      </c>
      <c r="D208" s="98" t="s">
        <v>1419</v>
      </c>
      <c r="F208" s="141" t="str">
        <f t="shared" si="21"/>
        <v>g11</v>
      </c>
      <c r="G208" s="2" t="str">
        <f>B208&amp;C208</f>
        <v>岡田真樹</v>
      </c>
      <c r="H208" s="133" t="s">
        <v>1638</v>
      </c>
      <c r="I208" s="133" t="s">
        <v>1241</v>
      </c>
      <c r="J208" s="135">
        <v>1981</v>
      </c>
      <c r="K208" s="136">
        <f t="shared" si="23"/>
        <v>35</v>
      </c>
      <c r="L208" s="141" t="str">
        <f t="shared" si="20"/>
        <v>OK</v>
      </c>
      <c r="M208" s="28" t="s">
        <v>250</v>
      </c>
    </row>
    <row r="209" spans="1:13" ht="13.5">
      <c r="A209" s="2" t="s">
        <v>1112</v>
      </c>
      <c r="B209" s="46" t="s">
        <v>253</v>
      </c>
      <c r="C209" s="137" t="s">
        <v>254</v>
      </c>
      <c r="D209" s="98" t="s">
        <v>1643</v>
      </c>
      <c r="E209" s="2"/>
      <c r="F209" s="141" t="str">
        <f t="shared" si="21"/>
        <v>g12</v>
      </c>
      <c r="G209" s="2" t="str">
        <f>B209&amp;C209</f>
        <v>奥村隆広</v>
      </c>
      <c r="H209" s="133" t="s">
        <v>1644</v>
      </c>
      <c r="I209" s="133" t="s">
        <v>1241</v>
      </c>
      <c r="J209" s="135">
        <v>1976</v>
      </c>
      <c r="K209" s="136">
        <f t="shared" si="23"/>
        <v>40</v>
      </c>
      <c r="L209" s="141" t="str">
        <f t="shared" si="20"/>
        <v>OK</v>
      </c>
      <c r="M209" s="28" t="s">
        <v>866</v>
      </c>
    </row>
    <row r="210" spans="1:13" ht="13.5" customHeight="1">
      <c r="A210" s="2" t="s">
        <v>1113</v>
      </c>
      <c r="B210" s="137" t="s">
        <v>573</v>
      </c>
      <c r="C210" s="137" t="s">
        <v>574</v>
      </c>
      <c r="D210" s="98" t="s">
        <v>1645</v>
      </c>
      <c r="E210" s="2"/>
      <c r="F210" s="141" t="str">
        <f t="shared" si="21"/>
        <v>g13</v>
      </c>
      <c r="G210" s="2" t="str">
        <f t="shared" si="22"/>
        <v>鍵谷浩太</v>
      </c>
      <c r="H210" s="133" t="s">
        <v>1644</v>
      </c>
      <c r="I210" s="133" t="s">
        <v>1241</v>
      </c>
      <c r="J210" s="135">
        <v>1992</v>
      </c>
      <c r="K210" s="136">
        <f t="shared" si="23"/>
        <v>24</v>
      </c>
      <c r="L210" s="141" t="str">
        <f t="shared" si="20"/>
        <v>OK</v>
      </c>
      <c r="M210" s="28" t="str">
        <f>M206</f>
        <v>彦根市</v>
      </c>
    </row>
    <row r="211" spans="1:13" ht="13.5" customHeight="1">
      <c r="A211" s="2" t="s">
        <v>1114</v>
      </c>
      <c r="B211" s="137" t="s">
        <v>1160</v>
      </c>
      <c r="C211" s="137" t="s">
        <v>1646</v>
      </c>
      <c r="D211" s="98" t="s">
        <v>1647</v>
      </c>
      <c r="E211" s="2"/>
      <c r="F211" s="141" t="str">
        <f t="shared" si="21"/>
        <v>g14</v>
      </c>
      <c r="G211" s="2" t="str">
        <f t="shared" si="22"/>
        <v>金武寿憲</v>
      </c>
      <c r="H211" s="133" t="s">
        <v>1648</v>
      </c>
      <c r="I211" s="133" t="s">
        <v>1241</v>
      </c>
      <c r="J211" s="135">
        <v>1990</v>
      </c>
      <c r="K211" s="136">
        <f t="shared" si="23"/>
        <v>26</v>
      </c>
      <c r="L211" s="141" t="str">
        <f t="shared" si="20"/>
        <v>OK</v>
      </c>
      <c r="M211" s="28" t="s">
        <v>1161</v>
      </c>
    </row>
    <row r="212" spans="1:13" ht="13.5" customHeight="1">
      <c r="A212" s="2" t="s">
        <v>1115</v>
      </c>
      <c r="B212" s="137" t="s">
        <v>1423</v>
      </c>
      <c r="C212" s="137" t="s">
        <v>1153</v>
      </c>
      <c r="D212" s="98" t="s">
        <v>1229</v>
      </c>
      <c r="E212" s="2"/>
      <c r="F212" s="141" t="str">
        <f>A212</f>
        <v>g15</v>
      </c>
      <c r="G212" s="2" t="str">
        <f>B212&amp;C212</f>
        <v>岸本美敬</v>
      </c>
      <c r="H212" s="133" t="s">
        <v>1420</v>
      </c>
      <c r="I212" s="133" t="s">
        <v>1241</v>
      </c>
      <c r="J212" s="135">
        <v>1989</v>
      </c>
      <c r="K212" s="136">
        <f t="shared" si="23"/>
        <v>27</v>
      </c>
      <c r="L212" s="141" t="str">
        <f t="shared" si="20"/>
        <v>OK</v>
      </c>
      <c r="M212" s="162" t="s">
        <v>247</v>
      </c>
    </row>
    <row r="213" spans="1:13" ht="13.5">
      <c r="A213" s="2" t="s">
        <v>1116</v>
      </c>
      <c r="B213" s="137" t="s">
        <v>392</v>
      </c>
      <c r="C213" s="137" t="s">
        <v>575</v>
      </c>
      <c r="D213" s="98" t="s">
        <v>1649</v>
      </c>
      <c r="E213" s="2"/>
      <c r="F213" s="141" t="str">
        <f t="shared" si="21"/>
        <v>g16</v>
      </c>
      <c r="G213" s="2" t="str">
        <f t="shared" si="22"/>
        <v>北野照幸</v>
      </c>
      <c r="H213" s="133" t="s">
        <v>1420</v>
      </c>
      <c r="I213" s="133" t="s">
        <v>1241</v>
      </c>
      <c r="J213" s="135">
        <v>1984</v>
      </c>
      <c r="K213" s="136">
        <f t="shared" si="23"/>
        <v>32</v>
      </c>
      <c r="L213" s="141" t="str">
        <f t="shared" si="20"/>
        <v>OK</v>
      </c>
      <c r="M213" s="28" t="str">
        <f>M207</f>
        <v>草津市</v>
      </c>
    </row>
    <row r="214" spans="1:13" ht="13.5">
      <c r="A214" s="2" t="s">
        <v>1117</v>
      </c>
      <c r="B214" s="137" t="s">
        <v>1425</v>
      </c>
      <c r="C214" s="137" t="s">
        <v>576</v>
      </c>
      <c r="D214" s="98" t="s">
        <v>1650</v>
      </c>
      <c r="E214" s="2"/>
      <c r="F214" s="141" t="str">
        <f t="shared" si="21"/>
        <v>g17</v>
      </c>
      <c r="G214" s="2" t="str">
        <f t="shared" si="22"/>
        <v>北村　健</v>
      </c>
      <c r="H214" s="133" t="s">
        <v>1651</v>
      </c>
      <c r="I214" s="133" t="s">
        <v>1241</v>
      </c>
      <c r="J214" s="135">
        <v>1987</v>
      </c>
      <c r="K214" s="136">
        <f t="shared" si="23"/>
        <v>29</v>
      </c>
      <c r="L214" s="141" t="str">
        <f t="shared" si="20"/>
        <v>OK</v>
      </c>
      <c r="M214" s="42" t="s">
        <v>866</v>
      </c>
    </row>
    <row r="215" spans="1:13" ht="13.5">
      <c r="A215" s="2" t="s">
        <v>1118</v>
      </c>
      <c r="B215" s="137" t="s">
        <v>1155</v>
      </c>
      <c r="C215" s="137" t="s">
        <v>1156</v>
      </c>
      <c r="D215" s="98" t="s">
        <v>1652</v>
      </c>
      <c r="E215" s="2"/>
      <c r="F215" s="141" t="str">
        <f t="shared" si="21"/>
        <v>g18</v>
      </c>
      <c r="G215" s="2" t="str">
        <f t="shared" si="22"/>
        <v>倉本亮太</v>
      </c>
      <c r="H215" s="133" t="s">
        <v>1436</v>
      </c>
      <c r="I215" s="133" t="s">
        <v>1241</v>
      </c>
      <c r="J215" s="135">
        <v>1989</v>
      </c>
      <c r="K215" s="136">
        <f t="shared" si="23"/>
        <v>27</v>
      </c>
      <c r="L215" s="141" t="str">
        <f t="shared" si="20"/>
        <v>OK</v>
      </c>
      <c r="M215" s="42" t="s">
        <v>968</v>
      </c>
    </row>
    <row r="216" spans="1:13" ht="13.5">
      <c r="A216" s="2" t="s">
        <v>1119</v>
      </c>
      <c r="B216" s="46" t="s">
        <v>257</v>
      </c>
      <c r="C216" s="137" t="s">
        <v>258</v>
      </c>
      <c r="D216" s="98" t="s">
        <v>1653</v>
      </c>
      <c r="E216" s="2"/>
      <c r="F216" s="141" t="str">
        <f t="shared" si="21"/>
        <v>g19</v>
      </c>
      <c r="G216" s="2" t="str">
        <f>B216&amp;C216</f>
        <v>河内滋人</v>
      </c>
      <c r="H216" s="133" t="s">
        <v>1644</v>
      </c>
      <c r="I216" s="133" t="s">
        <v>1241</v>
      </c>
      <c r="J216" s="135">
        <v>1986</v>
      </c>
      <c r="K216" s="136">
        <f t="shared" si="23"/>
        <v>30</v>
      </c>
      <c r="L216" s="141" t="str">
        <f t="shared" si="20"/>
        <v>OK</v>
      </c>
      <c r="M216" s="28" t="s">
        <v>246</v>
      </c>
    </row>
    <row r="217" spans="1:13" ht="13.5">
      <c r="A217" s="2" t="s">
        <v>1120</v>
      </c>
      <c r="B217" s="137" t="s">
        <v>402</v>
      </c>
      <c r="C217" s="137" t="s">
        <v>577</v>
      </c>
      <c r="D217" s="98" t="s">
        <v>1654</v>
      </c>
      <c r="E217" s="2"/>
      <c r="F217" s="141" t="str">
        <f t="shared" si="21"/>
        <v>g20</v>
      </c>
      <c r="G217" s="2" t="str">
        <f t="shared" si="22"/>
        <v>坪田英樹</v>
      </c>
      <c r="H217" s="133" t="s">
        <v>1644</v>
      </c>
      <c r="I217" s="133" t="s">
        <v>1241</v>
      </c>
      <c r="J217" s="135">
        <v>1988</v>
      </c>
      <c r="K217" s="136">
        <f t="shared" si="23"/>
        <v>28</v>
      </c>
      <c r="L217" s="141" t="str">
        <f t="shared" si="20"/>
        <v>OK</v>
      </c>
      <c r="M217" s="28" t="str">
        <f>M206</f>
        <v>彦根市</v>
      </c>
    </row>
    <row r="218" spans="1:13" ht="13.5">
      <c r="A218" s="2" t="s">
        <v>1121</v>
      </c>
      <c r="B218" s="137" t="s">
        <v>578</v>
      </c>
      <c r="C218" s="137" t="s">
        <v>579</v>
      </c>
      <c r="D218" s="98" t="s">
        <v>1655</v>
      </c>
      <c r="E218" s="2"/>
      <c r="F218" s="141" t="str">
        <f t="shared" si="21"/>
        <v>g21</v>
      </c>
      <c r="G218" s="2" t="str">
        <f t="shared" si="22"/>
        <v>鶴田大地</v>
      </c>
      <c r="H218" s="133" t="s">
        <v>1243</v>
      </c>
      <c r="I218" s="133" t="s">
        <v>1241</v>
      </c>
      <c r="J218" s="135">
        <v>1992</v>
      </c>
      <c r="K218" s="136">
        <f t="shared" si="23"/>
        <v>24</v>
      </c>
      <c r="L218" s="141" t="str">
        <f t="shared" si="20"/>
        <v>OK</v>
      </c>
      <c r="M218" s="147" t="s">
        <v>247</v>
      </c>
    </row>
    <row r="219" spans="1:13" ht="13.5">
      <c r="A219" s="2" t="s">
        <v>1122</v>
      </c>
      <c r="B219" s="137" t="s">
        <v>1123</v>
      </c>
      <c r="C219" s="137" t="s">
        <v>1124</v>
      </c>
      <c r="D219" s="98" t="s">
        <v>1656</v>
      </c>
      <c r="E219" s="2"/>
      <c r="F219" s="141" t="str">
        <f t="shared" si="21"/>
        <v>g22</v>
      </c>
      <c r="G219" s="2" t="str">
        <f t="shared" si="22"/>
        <v>遠池建介</v>
      </c>
      <c r="H219" s="133" t="s">
        <v>1436</v>
      </c>
      <c r="I219" s="133" t="s">
        <v>1241</v>
      </c>
      <c r="J219" s="135">
        <v>1982</v>
      </c>
      <c r="K219" s="136">
        <f t="shared" si="23"/>
        <v>34</v>
      </c>
      <c r="L219" s="141" t="str">
        <f t="shared" si="20"/>
        <v>OK</v>
      </c>
      <c r="M219" s="1" t="s">
        <v>852</v>
      </c>
    </row>
    <row r="220" spans="1:13" ht="13.5">
      <c r="A220" s="2" t="s">
        <v>1125</v>
      </c>
      <c r="B220" s="137" t="s">
        <v>580</v>
      </c>
      <c r="C220" s="137" t="s">
        <v>581</v>
      </c>
      <c r="D220" s="98" t="s">
        <v>1639</v>
      </c>
      <c r="E220" s="2"/>
      <c r="F220" s="141" t="str">
        <f t="shared" si="21"/>
        <v>g23</v>
      </c>
      <c r="G220" s="2" t="str">
        <f t="shared" si="22"/>
        <v>中澤拓馬</v>
      </c>
      <c r="H220" s="133" t="s">
        <v>1657</v>
      </c>
      <c r="I220" s="133" t="s">
        <v>1241</v>
      </c>
      <c r="J220" s="135">
        <v>1986</v>
      </c>
      <c r="K220" s="136">
        <f t="shared" si="23"/>
        <v>30</v>
      </c>
      <c r="L220" s="141" t="str">
        <f t="shared" si="20"/>
        <v>OK</v>
      </c>
      <c r="M220" s="28" t="s">
        <v>866</v>
      </c>
    </row>
    <row r="221" spans="1:13" ht="13.5">
      <c r="A221" s="2" t="s">
        <v>1126</v>
      </c>
      <c r="B221" s="137" t="s">
        <v>847</v>
      </c>
      <c r="C221" s="137" t="s">
        <v>969</v>
      </c>
      <c r="D221" s="98" t="s">
        <v>1658</v>
      </c>
      <c r="E221" s="2"/>
      <c r="F221" s="141" t="str">
        <f t="shared" si="21"/>
        <v>g24</v>
      </c>
      <c r="G221" s="2" t="str">
        <f t="shared" si="22"/>
        <v>中田富憲</v>
      </c>
      <c r="H221" s="133" t="s">
        <v>1243</v>
      </c>
      <c r="I221" s="133" t="s">
        <v>1659</v>
      </c>
      <c r="J221" s="135">
        <v>1960</v>
      </c>
      <c r="K221" s="136">
        <f t="shared" si="23"/>
        <v>56</v>
      </c>
      <c r="L221" s="141" t="str">
        <f t="shared" si="20"/>
        <v>OK</v>
      </c>
      <c r="M221" s="28" t="s">
        <v>863</v>
      </c>
    </row>
    <row r="222" spans="1:13" ht="13.5" customHeight="1">
      <c r="A222" s="2" t="s">
        <v>1127</v>
      </c>
      <c r="B222" s="2" t="s">
        <v>970</v>
      </c>
      <c r="C222" s="2" t="s">
        <v>971</v>
      </c>
      <c r="D222" s="98" t="s">
        <v>1419</v>
      </c>
      <c r="F222" s="141" t="str">
        <f t="shared" si="21"/>
        <v>g25</v>
      </c>
      <c r="G222" s="2" t="str">
        <f>B222&amp;C222</f>
        <v>西原達也</v>
      </c>
      <c r="H222" s="133" t="s">
        <v>1638</v>
      </c>
      <c r="I222" s="133" t="s">
        <v>1241</v>
      </c>
      <c r="J222" s="135">
        <v>1978</v>
      </c>
      <c r="K222" s="136">
        <f t="shared" si="23"/>
        <v>38</v>
      </c>
      <c r="L222" s="141" t="str">
        <f t="shared" si="20"/>
        <v>OK</v>
      </c>
      <c r="M222" s="2" t="s">
        <v>972</v>
      </c>
    </row>
    <row r="223" spans="1:13" ht="13.5">
      <c r="A223" s="2" t="s">
        <v>1128</v>
      </c>
      <c r="B223" s="46" t="s">
        <v>251</v>
      </c>
      <c r="C223" s="137" t="s">
        <v>252</v>
      </c>
      <c r="D223" s="98" t="s">
        <v>1660</v>
      </c>
      <c r="E223" s="2"/>
      <c r="F223" s="141" t="str">
        <f t="shared" si="21"/>
        <v>g26</v>
      </c>
      <c r="G223" s="2" t="str">
        <f>B223&amp;C223</f>
        <v>長谷川俊二</v>
      </c>
      <c r="H223" s="133" t="s">
        <v>1436</v>
      </c>
      <c r="I223" s="133" t="s">
        <v>1241</v>
      </c>
      <c r="J223" s="135">
        <v>1976</v>
      </c>
      <c r="K223" s="136">
        <f t="shared" si="23"/>
        <v>40</v>
      </c>
      <c r="L223" s="141" t="str">
        <f t="shared" si="20"/>
        <v>OK</v>
      </c>
      <c r="M223" s="146" t="s">
        <v>250</v>
      </c>
    </row>
    <row r="224" spans="1:13" ht="13.5">
      <c r="A224" s="2" t="s">
        <v>1129</v>
      </c>
      <c r="B224" s="137" t="s">
        <v>582</v>
      </c>
      <c r="C224" s="137" t="s">
        <v>583</v>
      </c>
      <c r="D224" s="98" t="s">
        <v>1639</v>
      </c>
      <c r="E224" s="2"/>
      <c r="F224" s="141" t="str">
        <f t="shared" si="21"/>
        <v>g27</v>
      </c>
      <c r="G224" s="2" t="str">
        <f t="shared" si="22"/>
        <v>羽月　秀</v>
      </c>
      <c r="H224" s="133" t="s">
        <v>1661</v>
      </c>
      <c r="I224" s="133" t="s">
        <v>1241</v>
      </c>
      <c r="J224" s="135">
        <v>1987</v>
      </c>
      <c r="K224" s="136">
        <f t="shared" si="23"/>
        <v>29</v>
      </c>
      <c r="L224" s="141" t="str">
        <f t="shared" si="20"/>
        <v>OK</v>
      </c>
      <c r="M224" s="147" t="s">
        <v>247</v>
      </c>
    </row>
    <row r="225" spans="1:13" ht="13.5">
      <c r="A225" s="2" t="s">
        <v>1130</v>
      </c>
      <c r="B225" s="46" t="s">
        <v>794</v>
      </c>
      <c r="C225" s="137" t="s">
        <v>248</v>
      </c>
      <c r="D225" s="98" t="s">
        <v>1419</v>
      </c>
      <c r="F225" s="141" t="str">
        <f t="shared" si="21"/>
        <v>g28</v>
      </c>
      <c r="G225" s="2" t="str">
        <f>B225&amp;C225</f>
        <v>浜田　豊</v>
      </c>
      <c r="H225" s="133" t="s">
        <v>1417</v>
      </c>
      <c r="I225" s="133" t="s">
        <v>1241</v>
      </c>
      <c r="J225" s="135">
        <v>1985</v>
      </c>
      <c r="K225" s="136">
        <f t="shared" si="23"/>
        <v>31</v>
      </c>
      <c r="L225" s="141" t="str">
        <f t="shared" si="20"/>
        <v>OK</v>
      </c>
      <c r="M225" s="28" t="str">
        <f>M205</f>
        <v>近江八幡市</v>
      </c>
    </row>
    <row r="226" spans="1:13" ht="13.5">
      <c r="A226" s="2" t="s">
        <v>1131</v>
      </c>
      <c r="B226" s="137" t="s">
        <v>584</v>
      </c>
      <c r="C226" s="137" t="s">
        <v>585</v>
      </c>
      <c r="D226" s="98" t="s">
        <v>1662</v>
      </c>
      <c r="E226" s="2"/>
      <c r="F226" s="141" t="str">
        <f t="shared" si="21"/>
        <v>g29</v>
      </c>
      <c r="G226" s="2" t="str">
        <f t="shared" si="22"/>
        <v>林　和生</v>
      </c>
      <c r="H226" s="133" t="s">
        <v>1663</v>
      </c>
      <c r="I226" s="133" t="s">
        <v>1241</v>
      </c>
      <c r="J226" s="135">
        <v>1986</v>
      </c>
      <c r="K226" s="136">
        <f t="shared" si="23"/>
        <v>30</v>
      </c>
      <c r="L226" s="141" t="str">
        <f t="shared" si="20"/>
        <v>OK</v>
      </c>
      <c r="M226" s="28" t="s">
        <v>852</v>
      </c>
    </row>
    <row r="227" spans="1:13" ht="13.5">
      <c r="A227" s="2" t="s">
        <v>1132</v>
      </c>
      <c r="B227" s="137" t="s">
        <v>584</v>
      </c>
      <c r="C227" s="137" t="s">
        <v>1426</v>
      </c>
      <c r="D227" s="98" t="s">
        <v>1664</v>
      </c>
      <c r="E227" s="2"/>
      <c r="F227" s="141" t="str">
        <f>A227</f>
        <v>g30</v>
      </c>
      <c r="G227" s="2" t="str">
        <f>B227&amp;C227</f>
        <v>林　貴大</v>
      </c>
      <c r="H227" s="133" t="s">
        <v>1665</v>
      </c>
      <c r="I227" s="133" t="s">
        <v>1241</v>
      </c>
      <c r="J227" s="135">
        <v>1986</v>
      </c>
      <c r="K227" s="136">
        <f t="shared" si="23"/>
        <v>30</v>
      </c>
      <c r="L227" s="141" t="str">
        <f t="shared" si="20"/>
        <v>OK</v>
      </c>
      <c r="M227" s="28" t="s">
        <v>246</v>
      </c>
    </row>
    <row r="228" spans="1:13" ht="13.5">
      <c r="A228" s="2" t="s">
        <v>1133</v>
      </c>
      <c r="B228" s="137" t="s">
        <v>586</v>
      </c>
      <c r="C228" s="137" t="s">
        <v>587</v>
      </c>
      <c r="D228" s="98" t="s">
        <v>1654</v>
      </c>
      <c r="E228" s="2"/>
      <c r="F228" s="141" t="str">
        <f t="shared" si="21"/>
        <v>g31</v>
      </c>
      <c r="G228" s="2" t="str">
        <f t="shared" si="22"/>
        <v>飛鷹強志</v>
      </c>
      <c r="H228" s="133" t="s">
        <v>1644</v>
      </c>
      <c r="I228" s="133" t="s">
        <v>1241</v>
      </c>
      <c r="J228" s="135">
        <v>1987</v>
      </c>
      <c r="K228" s="136">
        <f t="shared" si="23"/>
        <v>29</v>
      </c>
      <c r="L228" s="141" t="str">
        <f t="shared" si="20"/>
        <v>OK</v>
      </c>
      <c r="M228" s="28" t="s">
        <v>852</v>
      </c>
    </row>
    <row r="229" spans="1:13" ht="13.5" customHeight="1">
      <c r="A229" s="2" t="s">
        <v>1134</v>
      </c>
      <c r="B229" s="2" t="s">
        <v>973</v>
      </c>
      <c r="C229" s="2" t="s">
        <v>974</v>
      </c>
      <c r="D229" s="98" t="s">
        <v>1666</v>
      </c>
      <c r="F229" s="141" t="str">
        <f t="shared" si="21"/>
        <v>g32</v>
      </c>
      <c r="G229" s="2" t="str">
        <f t="shared" si="22"/>
        <v>藤井正和</v>
      </c>
      <c r="H229" s="133" t="s">
        <v>1436</v>
      </c>
      <c r="I229" s="133" t="s">
        <v>1241</v>
      </c>
      <c r="J229" s="100">
        <v>1975</v>
      </c>
      <c r="K229" s="136">
        <f t="shared" si="23"/>
        <v>41</v>
      </c>
      <c r="L229" s="141" t="str">
        <f t="shared" si="20"/>
        <v>OK</v>
      </c>
      <c r="M229" s="2" t="s">
        <v>250</v>
      </c>
    </row>
    <row r="230" spans="1:13" ht="13.5" customHeight="1">
      <c r="A230" s="2" t="s">
        <v>1135</v>
      </c>
      <c r="B230" s="2" t="s">
        <v>975</v>
      </c>
      <c r="C230" s="2" t="s">
        <v>976</v>
      </c>
      <c r="D230" s="98" t="s">
        <v>1660</v>
      </c>
      <c r="F230" s="141" t="str">
        <f t="shared" si="21"/>
        <v>g33</v>
      </c>
      <c r="G230" s="2" t="str">
        <f t="shared" si="22"/>
        <v>堀場俊宏</v>
      </c>
      <c r="H230" s="133" t="s">
        <v>1436</v>
      </c>
      <c r="I230" s="133" t="s">
        <v>1241</v>
      </c>
      <c r="J230" s="100">
        <v>1986</v>
      </c>
      <c r="K230" s="136">
        <f t="shared" si="23"/>
        <v>30</v>
      </c>
      <c r="L230" s="141" t="str">
        <f t="shared" si="20"/>
        <v>OK</v>
      </c>
      <c r="M230" s="2" t="s">
        <v>881</v>
      </c>
    </row>
    <row r="231" spans="1:13" ht="13.5" customHeight="1">
      <c r="A231" s="2" t="s">
        <v>1136</v>
      </c>
      <c r="B231" s="2" t="s">
        <v>977</v>
      </c>
      <c r="C231" s="2" t="s">
        <v>978</v>
      </c>
      <c r="D231" s="98" t="s">
        <v>1667</v>
      </c>
      <c r="F231" s="141" t="str">
        <f t="shared" si="21"/>
        <v>g34</v>
      </c>
      <c r="G231" s="2" t="str">
        <f t="shared" si="22"/>
        <v>鈎　優介</v>
      </c>
      <c r="H231" s="133" t="s">
        <v>1436</v>
      </c>
      <c r="I231" s="133" t="s">
        <v>1241</v>
      </c>
      <c r="J231" s="100">
        <v>1988</v>
      </c>
      <c r="K231" s="136">
        <f t="shared" si="23"/>
        <v>28</v>
      </c>
      <c r="L231" s="141" t="str">
        <f t="shared" si="20"/>
        <v>OK</v>
      </c>
      <c r="M231" s="2" t="s">
        <v>881</v>
      </c>
    </row>
    <row r="232" spans="1:13" ht="13.5" customHeight="1">
      <c r="A232" s="2" t="s">
        <v>1137</v>
      </c>
      <c r="B232" s="2" t="s">
        <v>1427</v>
      </c>
      <c r="C232" s="2" t="s">
        <v>1428</v>
      </c>
      <c r="D232" s="98" t="s">
        <v>1419</v>
      </c>
      <c r="F232" s="141" t="str">
        <f>A232</f>
        <v>g35</v>
      </c>
      <c r="G232" s="2" t="str">
        <f t="shared" si="22"/>
        <v>松岡 準</v>
      </c>
      <c r="H232" s="133" t="s">
        <v>1417</v>
      </c>
      <c r="I232" s="133" t="s">
        <v>1241</v>
      </c>
      <c r="J232" s="100">
        <v>1994</v>
      </c>
      <c r="K232" s="136">
        <f t="shared" si="23"/>
        <v>22</v>
      </c>
      <c r="L232" s="141" t="str">
        <f t="shared" si="20"/>
        <v>OK</v>
      </c>
      <c r="M232" s="2" t="s">
        <v>1429</v>
      </c>
    </row>
    <row r="233" spans="1:13" ht="13.5" customHeight="1">
      <c r="A233" s="2" t="s">
        <v>1138</v>
      </c>
      <c r="B233" s="2" t="s">
        <v>1430</v>
      </c>
      <c r="C233" s="2" t="s">
        <v>1431</v>
      </c>
      <c r="D233" s="98" t="s">
        <v>1637</v>
      </c>
      <c r="F233" s="141" t="str">
        <f>A233</f>
        <v>g36</v>
      </c>
      <c r="G233" s="2" t="str">
        <f t="shared" si="22"/>
        <v>宮本悠佑</v>
      </c>
      <c r="H233" s="133" t="s">
        <v>1668</v>
      </c>
      <c r="I233" s="133" t="s">
        <v>1241</v>
      </c>
      <c r="J233" s="100">
        <v>1994</v>
      </c>
      <c r="K233" s="136">
        <f t="shared" si="23"/>
        <v>22</v>
      </c>
      <c r="L233" s="141" t="str">
        <f t="shared" si="20"/>
        <v>OK</v>
      </c>
      <c r="M233" s="2" t="s">
        <v>850</v>
      </c>
    </row>
    <row r="234" spans="1:13" ht="13.5" customHeight="1">
      <c r="A234" s="2" t="s">
        <v>1139</v>
      </c>
      <c r="B234" s="2" t="s">
        <v>752</v>
      </c>
      <c r="C234" s="2" t="s">
        <v>1432</v>
      </c>
      <c r="D234" s="98" t="s">
        <v>1639</v>
      </c>
      <c r="F234" s="141" t="str">
        <f>A234</f>
        <v>g37</v>
      </c>
      <c r="G234" s="2" t="str">
        <f t="shared" si="22"/>
        <v>村上 卓</v>
      </c>
      <c r="H234" s="133" t="s">
        <v>1661</v>
      </c>
      <c r="I234" s="133" t="s">
        <v>1241</v>
      </c>
      <c r="J234" s="100">
        <v>1977</v>
      </c>
      <c r="K234" s="136">
        <f t="shared" si="23"/>
        <v>39</v>
      </c>
      <c r="L234" s="141" t="str">
        <f t="shared" si="20"/>
        <v>OK</v>
      </c>
      <c r="M234" s="2" t="s">
        <v>881</v>
      </c>
    </row>
    <row r="235" spans="1:13" ht="13.5">
      <c r="A235" s="2" t="s">
        <v>1140</v>
      </c>
      <c r="B235" s="137" t="s">
        <v>460</v>
      </c>
      <c r="C235" s="137" t="s">
        <v>588</v>
      </c>
      <c r="D235" s="98" t="s">
        <v>1639</v>
      </c>
      <c r="E235" s="2"/>
      <c r="F235" s="141" t="str">
        <f t="shared" si="21"/>
        <v>g38</v>
      </c>
      <c r="G235" s="2" t="str">
        <f t="shared" si="22"/>
        <v>山崎俊輔</v>
      </c>
      <c r="H235" s="133" t="s">
        <v>1669</v>
      </c>
      <c r="I235" s="133" t="s">
        <v>1241</v>
      </c>
      <c r="J235" s="135">
        <v>1982</v>
      </c>
      <c r="K235" s="136">
        <f t="shared" si="23"/>
        <v>34</v>
      </c>
      <c r="L235" s="141" t="str">
        <f t="shared" si="20"/>
        <v>OK</v>
      </c>
      <c r="M235" s="28" t="s">
        <v>858</v>
      </c>
    </row>
    <row r="236" spans="1:13" ht="13.5">
      <c r="A236" s="137" t="s">
        <v>1141</v>
      </c>
      <c r="B236" s="137" t="s">
        <v>1433</v>
      </c>
      <c r="C236" s="137" t="s">
        <v>1434</v>
      </c>
      <c r="D236" s="98" t="s">
        <v>1419</v>
      </c>
      <c r="E236" s="2"/>
      <c r="F236" s="141" t="str">
        <f>A236</f>
        <v>g39</v>
      </c>
      <c r="G236" s="2" t="str">
        <f>B236&amp;C236</f>
        <v>久保侑暉</v>
      </c>
      <c r="H236" s="133" t="s">
        <v>1638</v>
      </c>
      <c r="I236" s="133" t="s">
        <v>1241</v>
      </c>
      <c r="J236" s="135">
        <v>1993</v>
      </c>
      <c r="K236" s="136">
        <f t="shared" si="23"/>
        <v>23</v>
      </c>
      <c r="L236" s="141" t="str">
        <f>IF(G236="","",IF(COUNTIF($G$1:$G$36,G236)&gt;1,"2重登録","OK"))</f>
        <v>OK</v>
      </c>
      <c r="M236" s="28" t="s">
        <v>866</v>
      </c>
    </row>
    <row r="237" spans="1:13" ht="13.5">
      <c r="A237" s="2" t="s">
        <v>1142</v>
      </c>
      <c r="B237" s="137" t="s">
        <v>979</v>
      </c>
      <c r="C237" s="137" t="s">
        <v>980</v>
      </c>
      <c r="D237" s="98" t="s">
        <v>1419</v>
      </c>
      <c r="E237" s="2"/>
      <c r="F237" s="141" t="str">
        <f t="shared" si="21"/>
        <v>g40</v>
      </c>
      <c r="G237" s="2" t="str">
        <f t="shared" si="22"/>
        <v>渡辺裕士</v>
      </c>
      <c r="H237" s="133" t="s">
        <v>1638</v>
      </c>
      <c r="I237" s="133" t="s">
        <v>381</v>
      </c>
      <c r="J237" s="135">
        <v>1986</v>
      </c>
      <c r="K237" s="136">
        <f t="shared" si="23"/>
        <v>30</v>
      </c>
      <c r="L237" s="141" t="str">
        <f t="shared" si="20"/>
        <v>OK</v>
      </c>
      <c r="M237" s="28" t="s">
        <v>858</v>
      </c>
    </row>
    <row r="238" spans="1:13" ht="13.5">
      <c r="A238" s="161" t="s">
        <v>1143</v>
      </c>
      <c r="B238" s="134" t="s">
        <v>259</v>
      </c>
      <c r="C238" s="134" t="s">
        <v>835</v>
      </c>
      <c r="D238" s="98" t="s">
        <v>1419</v>
      </c>
      <c r="F238" s="141" t="str">
        <f t="shared" si="21"/>
        <v>g41</v>
      </c>
      <c r="G238" s="2" t="str">
        <f t="shared" si="22"/>
        <v>遠藤直子</v>
      </c>
      <c r="H238" s="133" t="s">
        <v>1638</v>
      </c>
      <c r="I238" s="101" t="s">
        <v>412</v>
      </c>
      <c r="J238" s="135">
        <v>1992</v>
      </c>
      <c r="K238" s="136">
        <f t="shared" si="23"/>
        <v>24</v>
      </c>
      <c r="L238" s="141" t="str">
        <f t="shared" si="20"/>
        <v>OK</v>
      </c>
      <c r="M238" s="28" t="s">
        <v>863</v>
      </c>
    </row>
    <row r="239" spans="1:13" ht="13.5" customHeight="1">
      <c r="A239" s="161" t="s">
        <v>1144</v>
      </c>
      <c r="B239" s="134" t="s">
        <v>981</v>
      </c>
      <c r="C239" s="134" t="s">
        <v>785</v>
      </c>
      <c r="D239" s="98" t="s">
        <v>1419</v>
      </c>
      <c r="F239" s="141" t="str">
        <f t="shared" si="21"/>
        <v>g42</v>
      </c>
      <c r="G239" s="2" t="str">
        <f t="shared" si="22"/>
        <v>出口和代</v>
      </c>
      <c r="H239" s="133" t="s">
        <v>1638</v>
      </c>
      <c r="I239" s="101" t="s">
        <v>412</v>
      </c>
      <c r="J239" s="100">
        <v>1987</v>
      </c>
      <c r="K239" s="136">
        <f t="shared" si="23"/>
        <v>29</v>
      </c>
      <c r="L239" s="141" t="str">
        <f t="shared" si="20"/>
        <v>OK</v>
      </c>
      <c r="M239" s="105" t="s">
        <v>856</v>
      </c>
    </row>
    <row r="240" spans="1:13" ht="13.5" customHeight="1">
      <c r="A240" s="161" t="s">
        <v>1145</v>
      </c>
      <c r="B240" s="134" t="s">
        <v>1163</v>
      </c>
      <c r="C240" s="134" t="s">
        <v>1435</v>
      </c>
      <c r="D240" s="98" t="s">
        <v>1639</v>
      </c>
      <c r="F240" s="141" t="str">
        <f>A240</f>
        <v>g43</v>
      </c>
      <c r="G240" s="2" t="str">
        <f>B240&amp;C240</f>
        <v>佐合 恵</v>
      </c>
      <c r="H240" s="133" t="s">
        <v>1670</v>
      </c>
      <c r="I240" s="101" t="s">
        <v>412</v>
      </c>
      <c r="J240" s="100">
        <v>1989</v>
      </c>
      <c r="K240" s="136">
        <f t="shared" si="23"/>
        <v>27</v>
      </c>
      <c r="L240" s="141" t="str">
        <f t="shared" si="20"/>
        <v>OK</v>
      </c>
      <c r="M240" s="163" t="s">
        <v>1161</v>
      </c>
    </row>
    <row r="241" spans="1:13" ht="13.5" customHeight="1">
      <c r="A241" s="161" t="s">
        <v>1146</v>
      </c>
      <c r="B241" s="134" t="s">
        <v>1158</v>
      </c>
      <c r="C241" s="134" t="s">
        <v>296</v>
      </c>
      <c r="D241" s="98" t="s">
        <v>1419</v>
      </c>
      <c r="F241" s="141" t="str">
        <f>A241</f>
        <v>g44</v>
      </c>
      <c r="G241" s="2" t="str">
        <f>B241&amp;C241</f>
        <v>佐々木恵子</v>
      </c>
      <c r="H241" s="133" t="s">
        <v>1638</v>
      </c>
      <c r="I241" s="101" t="s">
        <v>412</v>
      </c>
      <c r="J241" s="100">
        <v>1967</v>
      </c>
      <c r="K241" s="136">
        <f t="shared" si="23"/>
        <v>49</v>
      </c>
      <c r="L241" s="141" t="str">
        <f t="shared" si="20"/>
        <v>OK</v>
      </c>
      <c r="M241" s="105" t="s">
        <v>858</v>
      </c>
    </row>
    <row r="242" spans="1:14" ht="13.5">
      <c r="A242" s="161" t="s">
        <v>1147</v>
      </c>
      <c r="B242" s="102" t="s">
        <v>260</v>
      </c>
      <c r="C242" s="103" t="s">
        <v>261</v>
      </c>
      <c r="D242" s="98" t="s">
        <v>1671</v>
      </c>
      <c r="F242" s="141" t="str">
        <f t="shared" si="21"/>
        <v>g45</v>
      </c>
      <c r="G242" s="2" t="str">
        <f t="shared" si="22"/>
        <v>深尾純子</v>
      </c>
      <c r="H242" s="133" t="s">
        <v>1436</v>
      </c>
      <c r="I242" s="101" t="s">
        <v>412</v>
      </c>
      <c r="J242" s="135">
        <v>1982</v>
      </c>
      <c r="K242" s="136">
        <f t="shared" si="23"/>
        <v>34</v>
      </c>
      <c r="L242" s="141" t="str">
        <f t="shared" si="20"/>
        <v>OK</v>
      </c>
      <c r="M242" s="146" t="s">
        <v>250</v>
      </c>
      <c r="N242" s="143"/>
    </row>
    <row r="243" spans="1:14" ht="13.5">
      <c r="A243" s="161" t="s">
        <v>1148</v>
      </c>
      <c r="B243" s="102" t="s">
        <v>792</v>
      </c>
      <c r="C243" s="134" t="s">
        <v>793</v>
      </c>
      <c r="D243" s="98" t="s">
        <v>1672</v>
      </c>
      <c r="F243" s="141" t="str">
        <f t="shared" si="21"/>
        <v>g46</v>
      </c>
      <c r="G243" s="2" t="str">
        <f t="shared" si="22"/>
        <v>福島麻公</v>
      </c>
      <c r="H243" s="133" t="s">
        <v>1673</v>
      </c>
      <c r="I243" s="101" t="s">
        <v>412</v>
      </c>
      <c r="J243" s="135">
        <v>1989</v>
      </c>
      <c r="K243" s="136">
        <f t="shared" si="23"/>
        <v>27</v>
      </c>
      <c r="L243" s="141" t="str">
        <f t="shared" si="20"/>
        <v>OK</v>
      </c>
      <c r="M243" s="146" t="s">
        <v>250</v>
      </c>
      <c r="N243" s="143"/>
    </row>
    <row r="244" spans="1:14" ht="13.5">
      <c r="A244" s="161" t="s">
        <v>1149</v>
      </c>
      <c r="B244" s="134" t="s">
        <v>589</v>
      </c>
      <c r="C244" s="134" t="s">
        <v>590</v>
      </c>
      <c r="D244" s="98" t="s">
        <v>1639</v>
      </c>
      <c r="F244" s="141" t="str">
        <f t="shared" si="21"/>
        <v>g47</v>
      </c>
      <c r="G244" s="2" t="str">
        <f t="shared" si="22"/>
        <v>三崎真依</v>
      </c>
      <c r="H244" s="133" t="s">
        <v>1661</v>
      </c>
      <c r="I244" s="101" t="s">
        <v>412</v>
      </c>
      <c r="J244" s="135">
        <v>1991</v>
      </c>
      <c r="K244" s="136">
        <f t="shared" si="23"/>
        <v>25</v>
      </c>
      <c r="L244" s="141" t="str">
        <f t="shared" si="20"/>
        <v>OK</v>
      </c>
      <c r="M244" s="28" t="s">
        <v>878</v>
      </c>
      <c r="N244" s="143"/>
    </row>
    <row r="245" spans="1:14" ht="13.5">
      <c r="A245" s="161" t="s">
        <v>1150</v>
      </c>
      <c r="B245" s="134" t="s">
        <v>1255</v>
      </c>
      <c r="C245" s="134" t="s">
        <v>1437</v>
      </c>
      <c r="D245" s="98" t="s">
        <v>1650</v>
      </c>
      <c r="F245" s="141" t="str">
        <f>A245</f>
        <v>g48</v>
      </c>
      <c r="G245" s="2" t="str">
        <f>B245&amp;C245</f>
        <v>山下莉紗</v>
      </c>
      <c r="H245" s="133" t="s">
        <v>1420</v>
      </c>
      <c r="I245" s="101" t="s">
        <v>412</v>
      </c>
      <c r="J245" s="135">
        <v>1994</v>
      </c>
      <c r="K245" s="136">
        <f t="shared" si="23"/>
        <v>22</v>
      </c>
      <c r="L245" s="141" t="str">
        <f t="shared" si="20"/>
        <v>OK</v>
      </c>
      <c r="M245" s="28" t="s">
        <v>972</v>
      </c>
      <c r="N245" s="143"/>
    </row>
    <row r="246" spans="1:14" ht="13.5">
      <c r="A246" s="161" t="s">
        <v>1151</v>
      </c>
      <c r="B246" s="102" t="s">
        <v>756</v>
      </c>
      <c r="C246" s="104" t="s">
        <v>1438</v>
      </c>
      <c r="D246" s="98" t="s">
        <v>1674</v>
      </c>
      <c r="F246" s="141" t="str">
        <f t="shared" si="21"/>
        <v>g49</v>
      </c>
      <c r="G246" s="2" t="str">
        <f t="shared" si="22"/>
        <v>山本あづさ</v>
      </c>
      <c r="H246" s="133" t="s">
        <v>1675</v>
      </c>
      <c r="I246" s="101" t="s">
        <v>412</v>
      </c>
      <c r="J246" s="135">
        <v>1981</v>
      </c>
      <c r="K246" s="136">
        <f t="shared" si="23"/>
        <v>35</v>
      </c>
      <c r="L246" s="141" t="str">
        <f t="shared" si="20"/>
        <v>OK</v>
      </c>
      <c r="M246" s="28" t="s">
        <v>246</v>
      </c>
      <c r="N246" s="143"/>
    </row>
    <row r="247" spans="1:13" ht="13.5" customHeight="1">
      <c r="A247" s="161" t="s">
        <v>1152</v>
      </c>
      <c r="B247" s="134" t="s">
        <v>756</v>
      </c>
      <c r="C247" s="134" t="s">
        <v>893</v>
      </c>
      <c r="D247" s="98" t="s">
        <v>1676</v>
      </c>
      <c r="F247" s="141" t="str">
        <f t="shared" si="21"/>
        <v>g50</v>
      </c>
      <c r="G247" s="2" t="str">
        <f t="shared" si="22"/>
        <v>山本順子</v>
      </c>
      <c r="H247" s="133" t="s">
        <v>1436</v>
      </c>
      <c r="I247" s="101" t="s">
        <v>412</v>
      </c>
      <c r="J247" s="135">
        <v>1976</v>
      </c>
      <c r="K247" s="136">
        <f t="shared" si="23"/>
        <v>40</v>
      </c>
      <c r="L247" s="141" t="str">
        <f t="shared" si="20"/>
        <v>OK</v>
      </c>
      <c r="M247" s="28" t="s">
        <v>856</v>
      </c>
    </row>
    <row r="248" spans="1:13" ht="13.5" customHeight="1">
      <c r="A248" s="2" t="s">
        <v>1677</v>
      </c>
      <c r="B248" s="134" t="s">
        <v>1439</v>
      </c>
      <c r="C248" s="134" t="s">
        <v>762</v>
      </c>
      <c r="D248" s="98" t="s">
        <v>1419</v>
      </c>
      <c r="F248" s="141" t="str">
        <f t="shared" si="21"/>
        <v>g51</v>
      </c>
      <c r="G248" s="2" t="str">
        <f t="shared" si="22"/>
        <v>梅森直美</v>
      </c>
      <c r="H248" s="133" t="s">
        <v>1638</v>
      </c>
      <c r="I248" s="164" t="s">
        <v>940</v>
      </c>
      <c r="J248" s="135">
        <v>1977</v>
      </c>
      <c r="K248" s="136">
        <f t="shared" si="23"/>
        <v>39</v>
      </c>
      <c r="L248" s="141" t="str">
        <f>IF(G248="","",IF(COUNTIF($G$2:$G$61,G248)&gt;1,"2重登録","OK"))</f>
        <v>OK</v>
      </c>
      <c r="M248" s="2" t="s">
        <v>1429</v>
      </c>
    </row>
    <row r="249" spans="1:14" ht="13.5">
      <c r="A249" s="2" t="s">
        <v>1154</v>
      </c>
      <c r="B249" s="2" t="s">
        <v>759</v>
      </c>
      <c r="C249" s="2" t="s">
        <v>1440</v>
      </c>
      <c r="D249" s="98" t="s">
        <v>1419</v>
      </c>
      <c r="E249" s="2"/>
      <c r="F249" s="141" t="str">
        <f t="shared" si="21"/>
        <v>g52</v>
      </c>
      <c r="G249" s="2" t="str">
        <f t="shared" si="22"/>
        <v>木村恵太</v>
      </c>
      <c r="H249" s="133" t="s">
        <v>1638</v>
      </c>
      <c r="I249" s="151" t="s">
        <v>1241</v>
      </c>
      <c r="J249" s="135">
        <v>1983</v>
      </c>
      <c r="K249" s="136">
        <f t="shared" si="23"/>
        <v>33</v>
      </c>
      <c r="L249" s="2" t="str">
        <f aca="true" t="shared" si="24" ref="L249:L269">IF(G249="","",IF(COUNTIF($G$1:$G$36,G249)&gt;1,"2重登録","OK"))</f>
        <v>OK</v>
      </c>
      <c r="M249" s="28" t="s">
        <v>1429</v>
      </c>
      <c r="N249" s="2"/>
    </row>
    <row r="250" spans="1:14" ht="13.5">
      <c r="A250" s="2" t="s">
        <v>1441</v>
      </c>
      <c r="B250" s="2" t="s">
        <v>1442</v>
      </c>
      <c r="C250" s="2" t="s">
        <v>1443</v>
      </c>
      <c r="D250" s="98" t="s">
        <v>1678</v>
      </c>
      <c r="E250" s="2"/>
      <c r="F250" s="141" t="str">
        <f t="shared" si="21"/>
        <v>g53</v>
      </c>
      <c r="G250" s="2" t="str">
        <f t="shared" si="22"/>
        <v>中山幸典</v>
      </c>
      <c r="H250" s="133" t="s">
        <v>1436</v>
      </c>
      <c r="I250" s="151" t="s">
        <v>1241</v>
      </c>
      <c r="J250" s="135">
        <v>1979</v>
      </c>
      <c r="K250" s="136">
        <f t="shared" si="23"/>
        <v>37</v>
      </c>
      <c r="L250" s="2" t="str">
        <f t="shared" si="24"/>
        <v>OK</v>
      </c>
      <c r="M250" s="28" t="s">
        <v>866</v>
      </c>
      <c r="N250" s="2"/>
    </row>
    <row r="251" spans="1:13" ht="13.5">
      <c r="A251" s="2" t="s">
        <v>1157</v>
      </c>
      <c r="B251" s="2" t="s">
        <v>1444</v>
      </c>
      <c r="C251" s="2" t="s">
        <v>1445</v>
      </c>
      <c r="D251" s="98" t="s">
        <v>1679</v>
      </c>
      <c r="E251" s="2"/>
      <c r="F251" s="141" t="str">
        <f t="shared" si="21"/>
        <v>g54</v>
      </c>
      <c r="G251" s="2" t="str">
        <f t="shared" si="22"/>
        <v>塩谷敦彦</v>
      </c>
      <c r="H251" s="133" t="s">
        <v>1436</v>
      </c>
      <c r="I251" s="151" t="s">
        <v>1241</v>
      </c>
      <c r="J251" s="135">
        <v>1969</v>
      </c>
      <c r="K251" s="136">
        <f t="shared" si="23"/>
        <v>47</v>
      </c>
      <c r="L251" s="2" t="str">
        <f t="shared" si="24"/>
        <v>OK</v>
      </c>
      <c r="M251" s="28" t="s">
        <v>866</v>
      </c>
    </row>
    <row r="252" spans="1:13" ht="13.5">
      <c r="A252" s="2" t="s">
        <v>1159</v>
      </c>
      <c r="B252" s="2" t="s">
        <v>756</v>
      </c>
      <c r="C252" s="2" t="s">
        <v>1446</v>
      </c>
      <c r="D252" s="98" t="s">
        <v>1680</v>
      </c>
      <c r="E252" s="2"/>
      <c r="F252" s="141" t="str">
        <f t="shared" si="21"/>
        <v>g55</v>
      </c>
      <c r="G252" s="2" t="str">
        <f t="shared" si="22"/>
        <v>山本良人</v>
      </c>
      <c r="H252" s="133" t="s">
        <v>1681</v>
      </c>
      <c r="I252" s="151" t="s">
        <v>1241</v>
      </c>
      <c r="J252" s="135">
        <v>1978</v>
      </c>
      <c r="K252" s="136">
        <f t="shared" si="23"/>
        <v>38</v>
      </c>
      <c r="L252" s="2" t="str">
        <f t="shared" si="24"/>
        <v>OK</v>
      </c>
      <c r="M252" s="28" t="s">
        <v>866</v>
      </c>
    </row>
    <row r="253" spans="1:13" ht="13.5">
      <c r="A253" s="161" t="s">
        <v>1162</v>
      </c>
      <c r="B253" s="161" t="s">
        <v>833</v>
      </c>
      <c r="C253" s="161" t="s">
        <v>1447</v>
      </c>
      <c r="D253" s="165" t="s">
        <v>1419</v>
      </c>
      <c r="E253" s="161"/>
      <c r="F253" s="166" t="str">
        <f t="shared" si="21"/>
        <v>g56</v>
      </c>
      <c r="G253" s="157" t="str">
        <f t="shared" si="22"/>
        <v>田中由子</v>
      </c>
      <c r="H253" s="167" t="s">
        <v>1638</v>
      </c>
      <c r="I253" s="164" t="s">
        <v>1239</v>
      </c>
      <c r="J253" s="168">
        <v>1965</v>
      </c>
      <c r="K253" s="169">
        <f t="shared" si="23"/>
        <v>51</v>
      </c>
      <c r="L253" s="157" t="str">
        <f t="shared" si="24"/>
        <v>OK</v>
      </c>
      <c r="M253" s="170" t="s">
        <v>250</v>
      </c>
    </row>
    <row r="254" spans="1:13" ht="13.5">
      <c r="A254" s="161" t="s">
        <v>1244</v>
      </c>
      <c r="B254" s="161" t="s">
        <v>1448</v>
      </c>
      <c r="C254" s="161" t="s">
        <v>1449</v>
      </c>
      <c r="D254" s="165" t="s">
        <v>1419</v>
      </c>
      <c r="E254" s="161"/>
      <c r="F254" s="166" t="str">
        <f t="shared" si="21"/>
        <v>g57</v>
      </c>
      <c r="G254" s="157" t="str">
        <f t="shared" si="22"/>
        <v>伊藤牧子</v>
      </c>
      <c r="H254" s="167" t="s">
        <v>1638</v>
      </c>
      <c r="I254" s="164" t="s">
        <v>1239</v>
      </c>
      <c r="J254" s="168">
        <v>1969</v>
      </c>
      <c r="K254" s="169">
        <f t="shared" si="23"/>
        <v>47</v>
      </c>
      <c r="L254" s="157" t="str">
        <f t="shared" si="24"/>
        <v>OK</v>
      </c>
      <c r="M254" s="170" t="s">
        <v>250</v>
      </c>
    </row>
    <row r="255" spans="1:13" ht="13.5">
      <c r="A255" s="2" t="s">
        <v>1245</v>
      </c>
      <c r="B255" s="2" t="s">
        <v>756</v>
      </c>
      <c r="C255" s="2" t="s">
        <v>1450</v>
      </c>
      <c r="D255" s="171" t="s">
        <v>1682</v>
      </c>
      <c r="E255" s="2"/>
      <c r="F255" s="160" t="str">
        <f t="shared" si="21"/>
        <v>g58</v>
      </c>
      <c r="G255" s="2" t="str">
        <f t="shared" si="22"/>
        <v>山本悠介</v>
      </c>
      <c r="H255" s="151" t="s">
        <v>1436</v>
      </c>
      <c r="I255" s="151" t="s">
        <v>1451</v>
      </c>
      <c r="J255" s="100">
        <v>1985</v>
      </c>
      <c r="K255" s="172">
        <f t="shared" si="23"/>
        <v>31</v>
      </c>
      <c r="L255" s="2" t="str">
        <f t="shared" si="24"/>
        <v>OK</v>
      </c>
      <c r="M255" s="1" t="s">
        <v>863</v>
      </c>
    </row>
    <row r="256" spans="1:13" s="173" customFormat="1" ht="13.5">
      <c r="A256" s="161" t="s">
        <v>1247</v>
      </c>
      <c r="B256" s="161" t="s">
        <v>999</v>
      </c>
      <c r="C256" s="161" t="s">
        <v>1452</v>
      </c>
      <c r="D256" s="165" t="s">
        <v>1683</v>
      </c>
      <c r="E256" s="157"/>
      <c r="F256" s="166" t="str">
        <f t="shared" si="21"/>
        <v>g59</v>
      </c>
      <c r="G256" s="157" t="str">
        <f t="shared" si="22"/>
        <v>高田貴代美</v>
      </c>
      <c r="H256" s="167" t="s">
        <v>1638</v>
      </c>
      <c r="I256" s="167" t="s">
        <v>1239</v>
      </c>
      <c r="J256" s="168">
        <v>1964</v>
      </c>
      <c r="K256" s="169">
        <f t="shared" si="23"/>
        <v>52</v>
      </c>
      <c r="L256" s="157" t="str">
        <f t="shared" si="24"/>
        <v>OK</v>
      </c>
      <c r="M256" s="162" t="s">
        <v>247</v>
      </c>
    </row>
    <row r="257" spans="1:13" ht="13.5">
      <c r="A257" s="2" t="s">
        <v>1249</v>
      </c>
      <c r="B257" s="2" t="s">
        <v>1453</v>
      </c>
      <c r="C257" s="2" t="s">
        <v>1454</v>
      </c>
      <c r="D257" s="98" t="s">
        <v>1678</v>
      </c>
      <c r="E257" s="137"/>
      <c r="F257" s="141" t="str">
        <f t="shared" si="21"/>
        <v>g60</v>
      </c>
      <c r="G257" s="137" t="str">
        <f t="shared" si="22"/>
        <v>武藤幸宏</v>
      </c>
      <c r="H257" s="133" t="s">
        <v>1436</v>
      </c>
      <c r="I257" s="133" t="s">
        <v>1451</v>
      </c>
      <c r="J257" s="135">
        <v>1980</v>
      </c>
      <c r="K257" s="136">
        <f t="shared" si="23"/>
        <v>36</v>
      </c>
      <c r="L257" s="137" t="str">
        <f t="shared" si="24"/>
        <v>OK</v>
      </c>
      <c r="M257" s="28" t="s">
        <v>1455</v>
      </c>
    </row>
    <row r="258" spans="1:13" ht="13.5">
      <c r="A258" s="2" t="s">
        <v>1250</v>
      </c>
      <c r="B258" s="2" t="s">
        <v>1456</v>
      </c>
      <c r="C258" s="2" t="s">
        <v>1457</v>
      </c>
      <c r="D258" s="98" t="s">
        <v>1639</v>
      </c>
      <c r="E258" s="137"/>
      <c r="F258" s="141" t="str">
        <f t="shared" si="21"/>
        <v>g61</v>
      </c>
      <c r="G258" s="137" t="str">
        <f t="shared" si="22"/>
        <v>小出周平</v>
      </c>
      <c r="H258" s="133" t="s">
        <v>1684</v>
      </c>
      <c r="I258" s="133" t="s">
        <v>1451</v>
      </c>
      <c r="J258" s="135">
        <v>1987</v>
      </c>
      <c r="K258" s="136">
        <f t="shared" si="23"/>
        <v>29</v>
      </c>
      <c r="L258" s="137" t="str">
        <f t="shared" si="24"/>
        <v>OK</v>
      </c>
      <c r="M258" s="28" t="s">
        <v>869</v>
      </c>
    </row>
    <row r="259" spans="1:13" ht="13.5">
      <c r="A259" s="2" t="s">
        <v>1253</v>
      </c>
      <c r="B259" s="2" t="s">
        <v>1458</v>
      </c>
      <c r="C259" s="2" t="s">
        <v>1459</v>
      </c>
      <c r="D259" s="98" t="s">
        <v>1229</v>
      </c>
      <c r="E259" s="137"/>
      <c r="F259" s="141" t="str">
        <f t="shared" si="21"/>
        <v>g62</v>
      </c>
      <c r="G259" s="137" t="str">
        <f t="shared" si="22"/>
        <v>中根啓伍</v>
      </c>
      <c r="H259" s="133" t="s">
        <v>1420</v>
      </c>
      <c r="I259" s="133" t="s">
        <v>1451</v>
      </c>
      <c r="J259" s="135">
        <v>1993</v>
      </c>
      <c r="K259" s="136">
        <f t="shared" si="23"/>
        <v>23</v>
      </c>
      <c r="L259" s="137" t="str">
        <f t="shared" si="24"/>
        <v>OK</v>
      </c>
      <c r="M259" s="28" t="s">
        <v>869</v>
      </c>
    </row>
    <row r="260" spans="1:13" s="173" customFormat="1" ht="13.5">
      <c r="A260" s="161" t="s">
        <v>1254</v>
      </c>
      <c r="B260" s="161" t="s">
        <v>1460</v>
      </c>
      <c r="C260" s="161" t="s">
        <v>1461</v>
      </c>
      <c r="D260" s="165" t="s">
        <v>1229</v>
      </c>
      <c r="E260" s="157"/>
      <c r="F260" s="166" t="str">
        <f t="shared" si="21"/>
        <v>g63</v>
      </c>
      <c r="G260" s="157" t="str">
        <f t="shared" si="22"/>
        <v>森田千瑛</v>
      </c>
      <c r="H260" s="167" t="s">
        <v>1420</v>
      </c>
      <c r="I260" s="167" t="s">
        <v>1239</v>
      </c>
      <c r="J260" s="168">
        <v>1987</v>
      </c>
      <c r="K260" s="169">
        <f t="shared" si="23"/>
        <v>29</v>
      </c>
      <c r="L260" s="157" t="str">
        <f t="shared" si="24"/>
        <v>OK</v>
      </c>
      <c r="M260" s="170" t="s">
        <v>869</v>
      </c>
    </row>
    <row r="261" spans="1:13" s="173" customFormat="1" ht="13.5">
      <c r="A261" s="161" t="s">
        <v>1256</v>
      </c>
      <c r="B261" s="161" t="s">
        <v>297</v>
      </c>
      <c r="C261" s="161" t="s">
        <v>1462</v>
      </c>
      <c r="D261" s="165" t="s">
        <v>1685</v>
      </c>
      <c r="E261" s="157"/>
      <c r="F261" s="166" t="str">
        <f t="shared" si="21"/>
        <v>g64</v>
      </c>
      <c r="G261" s="157" t="str">
        <f t="shared" si="22"/>
        <v>吉村安梨佐</v>
      </c>
      <c r="H261" s="167" t="s">
        <v>1644</v>
      </c>
      <c r="I261" s="167" t="s">
        <v>1239</v>
      </c>
      <c r="J261" s="168">
        <v>1986</v>
      </c>
      <c r="K261" s="169">
        <f t="shared" si="23"/>
        <v>30</v>
      </c>
      <c r="L261" s="157" t="str">
        <f t="shared" si="24"/>
        <v>OK</v>
      </c>
      <c r="M261" s="170" t="s">
        <v>869</v>
      </c>
    </row>
    <row r="262" spans="1:13" s="173" customFormat="1" ht="13.5">
      <c r="A262" s="161" t="s">
        <v>1257</v>
      </c>
      <c r="B262" s="161" t="s">
        <v>778</v>
      </c>
      <c r="C262" s="161" t="s">
        <v>893</v>
      </c>
      <c r="D262" s="165" t="s">
        <v>1676</v>
      </c>
      <c r="E262" s="157"/>
      <c r="F262" s="166" t="str">
        <f>A262</f>
        <v>g65</v>
      </c>
      <c r="G262" s="157" t="str">
        <f>B262&amp;C262</f>
        <v>岩崎順子</v>
      </c>
      <c r="H262" s="167" t="s">
        <v>1436</v>
      </c>
      <c r="I262" s="167" t="s">
        <v>1239</v>
      </c>
      <c r="J262" s="168">
        <v>1977</v>
      </c>
      <c r="K262" s="169">
        <f t="shared" si="23"/>
        <v>39</v>
      </c>
      <c r="L262" s="157" t="str">
        <f t="shared" si="24"/>
        <v>OK</v>
      </c>
      <c r="M262" s="170" t="s">
        <v>869</v>
      </c>
    </row>
    <row r="263" spans="1:13" s="173" customFormat="1" ht="13.5">
      <c r="A263" s="161" t="s">
        <v>1258</v>
      </c>
      <c r="B263" s="161" t="s">
        <v>1463</v>
      </c>
      <c r="C263" s="161" t="s">
        <v>1464</v>
      </c>
      <c r="D263" s="165" t="s">
        <v>1229</v>
      </c>
      <c r="E263" s="157"/>
      <c r="F263" s="166" t="str">
        <f>A263</f>
        <v>g66</v>
      </c>
      <c r="G263" s="157" t="str">
        <f>B263&amp;C263</f>
        <v>太田恵莉</v>
      </c>
      <c r="H263" s="167" t="s">
        <v>1686</v>
      </c>
      <c r="I263" s="167" t="s">
        <v>1239</v>
      </c>
      <c r="J263" s="168">
        <v>1988</v>
      </c>
      <c r="K263" s="169">
        <f t="shared" si="23"/>
        <v>28</v>
      </c>
      <c r="L263" s="157" t="str">
        <f t="shared" si="24"/>
        <v>OK</v>
      </c>
      <c r="M263" s="170" t="s">
        <v>858</v>
      </c>
    </row>
    <row r="264" spans="1:13" s="173" customFormat="1" ht="13.5">
      <c r="A264" s="161" t="s">
        <v>1465</v>
      </c>
      <c r="B264" s="161" t="s">
        <v>1466</v>
      </c>
      <c r="C264" s="161" t="s">
        <v>1467</v>
      </c>
      <c r="D264" s="165" t="s">
        <v>1419</v>
      </c>
      <c r="E264" s="157"/>
      <c r="F264" s="166" t="str">
        <f>A264</f>
        <v>g67</v>
      </c>
      <c r="G264" s="157" t="str">
        <f>B264&amp;C264</f>
        <v>岡本良美</v>
      </c>
      <c r="H264" s="167" t="s">
        <v>1638</v>
      </c>
      <c r="I264" s="167" t="s">
        <v>1239</v>
      </c>
      <c r="J264" s="168">
        <v>1985</v>
      </c>
      <c r="K264" s="169">
        <f t="shared" si="23"/>
        <v>31</v>
      </c>
      <c r="L264" s="157" t="str">
        <f t="shared" si="24"/>
        <v>OK</v>
      </c>
      <c r="M264" s="170" t="s">
        <v>968</v>
      </c>
    </row>
    <row r="265" spans="1:13" s="173" customFormat="1" ht="13.5">
      <c r="A265" s="161" t="s">
        <v>1468</v>
      </c>
      <c r="B265" s="161" t="s">
        <v>1469</v>
      </c>
      <c r="C265" s="161" t="s">
        <v>1470</v>
      </c>
      <c r="D265" s="165" t="s">
        <v>1650</v>
      </c>
      <c r="E265" s="157"/>
      <c r="F265" s="166" t="str">
        <f>A265</f>
        <v>g68</v>
      </c>
      <c r="G265" s="157" t="str">
        <f>B265&amp;C265</f>
        <v>赤谷恵理</v>
      </c>
      <c r="H265" s="167" t="s">
        <v>1420</v>
      </c>
      <c r="I265" s="167" t="s">
        <v>1239</v>
      </c>
      <c r="J265" s="168">
        <v>1993</v>
      </c>
      <c r="K265" s="169">
        <f>IF(J265="","",(2016-J265))</f>
        <v>23</v>
      </c>
      <c r="L265" s="157" t="str">
        <f t="shared" si="24"/>
        <v>OK</v>
      </c>
      <c r="M265" s="170" t="s">
        <v>858</v>
      </c>
    </row>
    <row r="266" spans="1:13" s="173" customFormat="1" ht="13.5">
      <c r="A266" s="161" t="s">
        <v>1472</v>
      </c>
      <c r="B266" s="161" t="s">
        <v>1473</v>
      </c>
      <c r="C266" s="161" t="s">
        <v>899</v>
      </c>
      <c r="D266" s="165" t="s">
        <v>1687</v>
      </c>
      <c r="E266" s="157"/>
      <c r="F266" s="166" t="str">
        <f>A266</f>
        <v>g69</v>
      </c>
      <c r="G266" s="157" t="str">
        <f>B266&amp;C266</f>
        <v>長田由紀子</v>
      </c>
      <c r="H266" s="167" t="s">
        <v>1638</v>
      </c>
      <c r="I266" s="167" t="s">
        <v>1239</v>
      </c>
      <c r="J266" s="168">
        <v>1984</v>
      </c>
      <c r="K266" s="169">
        <f>IF(J266="","",(2016-J266))</f>
        <v>32</v>
      </c>
      <c r="L266" s="157" t="str">
        <f t="shared" si="24"/>
        <v>OK</v>
      </c>
      <c r="M266" s="170" t="s">
        <v>972</v>
      </c>
    </row>
    <row r="267" spans="1:13" ht="13.5">
      <c r="A267" s="2" t="s">
        <v>1474</v>
      </c>
      <c r="B267" s="2" t="s">
        <v>1473</v>
      </c>
      <c r="C267" s="2" t="s">
        <v>1475</v>
      </c>
      <c r="D267" s="171" t="s">
        <v>1688</v>
      </c>
      <c r="E267" s="2"/>
      <c r="F267" s="160" t="str">
        <f>A267</f>
        <v>g70</v>
      </c>
      <c r="G267" s="2" t="str">
        <f>B267&amp;C267</f>
        <v>長田晃輝</v>
      </c>
      <c r="H267" s="151" t="s">
        <v>1436</v>
      </c>
      <c r="I267" s="151" t="s">
        <v>1451</v>
      </c>
      <c r="J267" s="100">
        <v>1984</v>
      </c>
      <c r="K267" s="172">
        <f>IF(J267="","",(2016-J267))</f>
        <v>32</v>
      </c>
      <c r="L267" s="2" t="str">
        <f t="shared" si="24"/>
        <v>OK</v>
      </c>
      <c r="M267" s="1" t="s">
        <v>972</v>
      </c>
    </row>
    <row r="268" spans="1:13" ht="13.5">
      <c r="A268" s="2" t="s">
        <v>1476</v>
      </c>
      <c r="B268" s="2" t="s">
        <v>1477</v>
      </c>
      <c r="C268" s="2" t="s">
        <v>1478</v>
      </c>
      <c r="D268" s="171" t="s">
        <v>1229</v>
      </c>
      <c r="E268" s="2"/>
      <c r="F268" s="160" t="str">
        <f>A268</f>
        <v>g71</v>
      </c>
      <c r="G268" s="2" t="str">
        <f>B268&amp;C268</f>
        <v>岡島宇史</v>
      </c>
      <c r="H268" s="151" t="s">
        <v>1420</v>
      </c>
      <c r="I268" s="151" t="s">
        <v>1451</v>
      </c>
      <c r="J268" s="100">
        <v>1989</v>
      </c>
      <c r="K268" s="172">
        <f>IF(J268="","",(2016-J268))</f>
        <v>27</v>
      </c>
      <c r="L268" s="2" t="str">
        <f t="shared" si="24"/>
        <v>OK</v>
      </c>
      <c r="M268" s="1" t="s">
        <v>972</v>
      </c>
    </row>
    <row r="269" spans="1:13" ht="13.5">
      <c r="A269" s="2" t="s">
        <v>1479</v>
      </c>
      <c r="B269" s="2" t="s">
        <v>1480</v>
      </c>
      <c r="C269" s="2" t="s">
        <v>1481</v>
      </c>
      <c r="D269" s="171" t="s">
        <v>1689</v>
      </c>
      <c r="E269" s="2"/>
      <c r="F269" s="160" t="str">
        <f>A269</f>
        <v>g72</v>
      </c>
      <c r="G269" s="2" t="str">
        <f>B269&amp;C269</f>
        <v>小林一成</v>
      </c>
      <c r="H269" s="151" t="s">
        <v>1436</v>
      </c>
      <c r="I269" s="151" t="s">
        <v>1239</v>
      </c>
      <c r="J269" s="100">
        <v>1982</v>
      </c>
      <c r="K269" s="172">
        <f>IF(J269="","",(2016-J269))</f>
        <v>34</v>
      </c>
      <c r="L269" s="2" t="str">
        <f t="shared" si="24"/>
        <v>OK</v>
      </c>
      <c r="M269" s="1" t="s">
        <v>250</v>
      </c>
    </row>
    <row r="270" spans="1:13" ht="13.5">
      <c r="A270" s="161" t="s">
        <v>1482</v>
      </c>
      <c r="B270" s="2" t="s">
        <v>1483</v>
      </c>
      <c r="C270" s="2" t="s">
        <v>1484</v>
      </c>
      <c r="D270" s="171" t="s">
        <v>1419</v>
      </c>
      <c r="E270" s="2"/>
      <c r="F270" s="160" t="str">
        <f>A270</f>
        <v>g73</v>
      </c>
      <c r="G270" s="2" t="str">
        <f>B270&amp;C270</f>
        <v>寺山愛子</v>
      </c>
      <c r="H270" s="151" t="s">
        <v>1638</v>
      </c>
      <c r="I270" s="151" t="s">
        <v>1239</v>
      </c>
      <c r="J270" s="100">
        <v>1983</v>
      </c>
      <c r="K270" s="172">
        <f>IF(J270="","",(2016-J270))</f>
        <v>33</v>
      </c>
      <c r="L270" s="2" t="str">
        <f>IF(G270="","",IF(COUNTIF($G$1:$G$36,G270)&gt;1,"2重登録","OK"))</f>
        <v>OK</v>
      </c>
      <c r="M270" s="1" t="s">
        <v>881</v>
      </c>
    </row>
    <row r="271" spans="4:13" ht="13.5">
      <c r="D271" s="98"/>
      <c r="F271" s="141"/>
      <c r="H271" s="133"/>
      <c r="I271" s="133"/>
      <c r="J271" s="135"/>
      <c r="K271" s="136"/>
      <c r="L271" s="141">
        <f>IF(G271="","",IF(COUNTIF($G$6:$G$593,G271)&gt;1,"2重登録","OK"))</f>
      </c>
      <c r="M271" s="2"/>
    </row>
    <row r="272" spans="2:12" ht="13.5">
      <c r="B272" s="137"/>
      <c r="C272" s="137"/>
      <c r="D272" s="137"/>
      <c r="F272" s="141"/>
      <c r="K272" s="136"/>
      <c r="L272" s="141">
        <f>IF(G272="","",IF(COUNTIF($G$6:$G$593,G272)&gt;1,"2重登録","OK"))</f>
      </c>
    </row>
    <row r="273" spans="2:12" ht="13.5">
      <c r="B273" s="137"/>
      <c r="C273" s="137"/>
      <c r="D273" s="137"/>
      <c r="F273" s="141"/>
      <c r="K273" s="136"/>
      <c r="L273" s="141">
        <f>IF(G273="","",IF(COUNTIF($G$6:$G$593,G273)&gt;1,"2重登録","OK"))</f>
      </c>
    </row>
    <row r="274" spans="2:12" ht="13.5">
      <c r="B274" s="302" t="s">
        <v>1690</v>
      </c>
      <c r="C274" s="302"/>
      <c r="D274" s="305" t="s">
        <v>1691</v>
      </c>
      <c r="E274" s="305"/>
      <c r="F274" s="305"/>
      <c r="G274" s="305"/>
      <c r="L274" s="141">
        <f>IF(G274="","",IF(COUNTIF($G$6:$G$593,G274)&gt;1,"2重登録","OK"))</f>
      </c>
    </row>
    <row r="275" spans="2:12" ht="13.5">
      <c r="B275" s="302"/>
      <c r="C275" s="302"/>
      <c r="D275" s="305"/>
      <c r="E275" s="305"/>
      <c r="F275" s="305"/>
      <c r="G275" s="305"/>
      <c r="L275" s="141">
        <f>IF(G275="","",IF(COUNTIF($G$6:$G$593,G275)&gt;1,"2重登録","OK"))</f>
      </c>
    </row>
    <row r="276" spans="2:12" ht="13.5">
      <c r="B276" s="309" t="s">
        <v>1354</v>
      </c>
      <c r="C276" s="309"/>
      <c r="D276" s="137"/>
      <c r="F276" s="141"/>
      <c r="G276" s="2" t="s">
        <v>1692</v>
      </c>
      <c r="H276" s="296" t="s">
        <v>1693</v>
      </c>
      <c r="I276" s="296"/>
      <c r="J276" s="296"/>
      <c r="K276" s="141"/>
      <c r="L276" s="141"/>
    </row>
    <row r="277" spans="2:12" ht="13.5" customHeight="1">
      <c r="B277" s="309"/>
      <c r="C277" s="309"/>
      <c r="F277" s="141"/>
      <c r="G277" s="31">
        <f>COUNTIF($M$279:$M$328,"東近江市")</f>
        <v>19</v>
      </c>
      <c r="H277" s="299">
        <f>(G277/RIGHT(A328,2))</f>
        <v>0.38</v>
      </c>
      <c r="I277" s="299"/>
      <c r="J277" s="299"/>
      <c r="K277" s="141"/>
      <c r="L277" s="141"/>
    </row>
    <row r="278" spans="2:12" ht="13.5" customHeight="1">
      <c r="B278" s="130"/>
      <c r="C278" s="130"/>
      <c r="D278" s="146" t="s">
        <v>1064</v>
      </c>
      <c r="E278" s="146"/>
      <c r="F278" s="146"/>
      <c r="G278" s="31"/>
      <c r="H278" s="32" t="s">
        <v>1065</v>
      </c>
      <c r="I278" s="129"/>
      <c r="J278" s="129"/>
      <c r="K278" s="141"/>
      <c r="L278" s="141">
        <f aca="true" t="shared" si="25" ref="L278:L334">IF(G278="","",IF(COUNTIF($G$6:$G$593,G278)&gt;1,"2重登録","OK"))</f>
      </c>
    </row>
    <row r="279" spans="1:13" ht="13.5">
      <c r="A279" s="2" t="s">
        <v>592</v>
      </c>
      <c r="B279" s="137" t="s">
        <v>600</v>
      </c>
      <c r="C279" s="137" t="s">
        <v>601</v>
      </c>
      <c r="D279" s="2" t="s">
        <v>593</v>
      </c>
      <c r="F279" s="2" t="str">
        <f>A279</f>
        <v>K01</v>
      </c>
      <c r="G279" s="2" t="str">
        <f aca="true" t="shared" si="26" ref="G279:G328">B279&amp;C279</f>
        <v>小笠原光雄</v>
      </c>
      <c r="H279" s="6" t="s">
        <v>594</v>
      </c>
      <c r="I279" s="6" t="s">
        <v>381</v>
      </c>
      <c r="J279" s="5">
        <v>1963</v>
      </c>
      <c r="K279" s="136">
        <f>IF(J279="","",(2016-J279))</f>
        <v>53</v>
      </c>
      <c r="L279" s="141" t="str">
        <f t="shared" si="25"/>
        <v>OK</v>
      </c>
      <c r="M279" s="134" t="s">
        <v>1694</v>
      </c>
    </row>
    <row r="280" spans="1:13" ht="13.5">
      <c r="A280" s="137" t="s">
        <v>595</v>
      </c>
      <c r="B280" s="138" t="s">
        <v>1695</v>
      </c>
      <c r="C280" s="138" t="s">
        <v>1696</v>
      </c>
      <c r="D280" s="2" t="s">
        <v>593</v>
      </c>
      <c r="E280" s="2" t="s">
        <v>1697</v>
      </c>
      <c r="F280" s="2" t="str">
        <f>A280</f>
        <v>K02</v>
      </c>
      <c r="G280" s="2" t="str">
        <f t="shared" si="26"/>
        <v>川上悠作</v>
      </c>
      <c r="H280" s="6" t="s">
        <v>594</v>
      </c>
      <c r="I280" s="6" t="s">
        <v>381</v>
      </c>
      <c r="J280" s="5">
        <v>2000</v>
      </c>
      <c r="K280" s="136">
        <f aca="true" t="shared" si="27" ref="K280:K328">IF(J280="","",(2016-J280))</f>
        <v>16</v>
      </c>
      <c r="L280" s="141" t="str">
        <f t="shared" si="25"/>
        <v>OK</v>
      </c>
      <c r="M280" s="134" t="s">
        <v>1259</v>
      </c>
    </row>
    <row r="281" spans="1:13" ht="13.5">
      <c r="A281" s="137" t="s">
        <v>596</v>
      </c>
      <c r="B281" s="137" t="s">
        <v>603</v>
      </c>
      <c r="C281" s="137" t="s">
        <v>604</v>
      </c>
      <c r="D281" s="2" t="s">
        <v>593</v>
      </c>
      <c r="F281" s="2" t="str">
        <f aca="true" t="shared" si="28" ref="F281:F328">A281</f>
        <v>K03</v>
      </c>
      <c r="G281" s="2" t="str">
        <f t="shared" si="26"/>
        <v>川並和之</v>
      </c>
      <c r="H281" s="6" t="s">
        <v>594</v>
      </c>
      <c r="I281" s="6" t="s">
        <v>381</v>
      </c>
      <c r="J281" s="5">
        <v>1959</v>
      </c>
      <c r="K281" s="136">
        <f t="shared" si="27"/>
        <v>57</v>
      </c>
      <c r="L281" s="141" t="str">
        <f t="shared" si="25"/>
        <v>OK</v>
      </c>
      <c r="M281" s="134" t="s">
        <v>1259</v>
      </c>
    </row>
    <row r="282" spans="1:13" ht="13.5">
      <c r="A282" s="137" t="s">
        <v>597</v>
      </c>
      <c r="B282" s="137" t="s">
        <v>606</v>
      </c>
      <c r="C282" s="137" t="s">
        <v>607</v>
      </c>
      <c r="D282" s="2" t="s">
        <v>593</v>
      </c>
      <c r="E282" s="2" t="s">
        <v>1697</v>
      </c>
      <c r="F282" s="2" t="str">
        <f t="shared" si="28"/>
        <v>K04</v>
      </c>
      <c r="G282" s="2" t="str">
        <f t="shared" si="26"/>
        <v>菊居龍之介</v>
      </c>
      <c r="H282" s="6" t="s">
        <v>594</v>
      </c>
      <c r="I282" s="6" t="s">
        <v>381</v>
      </c>
      <c r="J282" s="5">
        <v>1997</v>
      </c>
      <c r="K282" s="136">
        <f t="shared" si="27"/>
        <v>19</v>
      </c>
      <c r="L282" s="141" t="str">
        <f t="shared" si="25"/>
        <v>OK</v>
      </c>
      <c r="M282" s="2" t="s">
        <v>1698</v>
      </c>
    </row>
    <row r="283" spans="1:13" ht="13.5">
      <c r="A283" s="137" t="s">
        <v>598</v>
      </c>
      <c r="B283" s="137" t="s">
        <v>610</v>
      </c>
      <c r="C283" s="137" t="s">
        <v>497</v>
      </c>
      <c r="D283" s="2" t="s">
        <v>593</v>
      </c>
      <c r="F283" s="2" t="str">
        <f t="shared" si="28"/>
        <v>K05</v>
      </c>
      <c r="G283" s="2" t="str">
        <f t="shared" si="26"/>
        <v>木村善和</v>
      </c>
      <c r="H283" s="6" t="s">
        <v>594</v>
      </c>
      <c r="I283" s="6" t="s">
        <v>381</v>
      </c>
      <c r="J283" s="5">
        <v>1962</v>
      </c>
      <c r="K283" s="136">
        <f t="shared" si="27"/>
        <v>54</v>
      </c>
      <c r="L283" s="141" t="str">
        <f t="shared" si="25"/>
        <v>OK</v>
      </c>
      <c r="M283" s="2" t="s">
        <v>1699</v>
      </c>
    </row>
    <row r="284" spans="1:13" ht="13.5">
      <c r="A284" s="137" t="s">
        <v>599</v>
      </c>
      <c r="B284" s="137" t="s">
        <v>446</v>
      </c>
      <c r="C284" s="137" t="s">
        <v>613</v>
      </c>
      <c r="D284" s="2" t="s">
        <v>593</v>
      </c>
      <c r="F284" s="2" t="str">
        <f t="shared" si="28"/>
        <v>K06</v>
      </c>
      <c r="G284" s="2" t="str">
        <f t="shared" si="26"/>
        <v>竹村　治</v>
      </c>
      <c r="H284" s="6" t="s">
        <v>594</v>
      </c>
      <c r="I284" s="6" t="s">
        <v>381</v>
      </c>
      <c r="J284" s="5">
        <v>1961</v>
      </c>
      <c r="K284" s="136">
        <f t="shared" si="27"/>
        <v>55</v>
      </c>
      <c r="L284" s="141" t="str">
        <f t="shared" si="25"/>
        <v>OK</v>
      </c>
      <c r="M284" s="2" t="s">
        <v>1700</v>
      </c>
    </row>
    <row r="285" spans="1:13" ht="13.5">
      <c r="A285" s="137" t="s">
        <v>602</v>
      </c>
      <c r="B285" s="137" t="s">
        <v>402</v>
      </c>
      <c r="C285" s="137" t="s">
        <v>616</v>
      </c>
      <c r="D285" s="2" t="s">
        <v>593</v>
      </c>
      <c r="F285" s="2" t="str">
        <f t="shared" si="28"/>
        <v>K07</v>
      </c>
      <c r="G285" s="2" t="str">
        <f t="shared" si="26"/>
        <v>坪田真嘉</v>
      </c>
      <c r="H285" s="6" t="s">
        <v>594</v>
      </c>
      <c r="I285" s="6" t="s">
        <v>381</v>
      </c>
      <c r="J285" s="5">
        <v>1976</v>
      </c>
      <c r="K285" s="136">
        <f t="shared" si="27"/>
        <v>40</v>
      </c>
      <c r="L285" s="141" t="str">
        <f t="shared" si="25"/>
        <v>OK</v>
      </c>
      <c r="M285" s="134" t="s">
        <v>1259</v>
      </c>
    </row>
    <row r="286" spans="1:13" ht="13.5">
      <c r="A286" s="137" t="s">
        <v>605</v>
      </c>
      <c r="B286" s="137" t="s">
        <v>619</v>
      </c>
      <c r="C286" s="137" t="s">
        <v>620</v>
      </c>
      <c r="D286" s="2" t="s">
        <v>593</v>
      </c>
      <c r="F286" s="2" t="str">
        <f t="shared" si="28"/>
        <v>K08</v>
      </c>
      <c r="G286" s="2" t="str">
        <f t="shared" si="26"/>
        <v>永里裕次</v>
      </c>
      <c r="H286" s="6" t="s">
        <v>594</v>
      </c>
      <c r="I286" s="6" t="s">
        <v>381</v>
      </c>
      <c r="J286" s="5">
        <v>1979</v>
      </c>
      <c r="K286" s="136">
        <f t="shared" si="27"/>
        <v>37</v>
      </c>
      <c r="L286" s="141" t="str">
        <f t="shared" si="25"/>
        <v>OK</v>
      </c>
      <c r="M286" s="2" t="s">
        <v>1701</v>
      </c>
    </row>
    <row r="287" spans="1:13" ht="13.5">
      <c r="A287" s="137" t="s">
        <v>608</v>
      </c>
      <c r="B287" s="137" t="s">
        <v>404</v>
      </c>
      <c r="C287" s="137" t="s">
        <v>622</v>
      </c>
      <c r="D287" s="2" t="s">
        <v>593</v>
      </c>
      <c r="F287" s="2" t="str">
        <f t="shared" si="28"/>
        <v>K09</v>
      </c>
      <c r="G287" s="2" t="str">
        <f t="shared" si="26"/>
        <v>中村喜彦</v>
      </c>
      <c r="H287" s="6" t="s">
        <v>594</v>
      </c>
      <c r="I287" s="6" t="s">
        <v>381</v>
      </c>
      <c r="J287" s="5">
        <v>1957</v>
      </c>
      <c r="K287" s="136">
        <f t="shared" si="27"/>
        <v>59</v>
      </c>
      <c r="L287" s="141" t="str">
        <f t="shared" si="25"/>
        <v>OK</v>
      </c>
      <c r="M287" s="134" t="s">
        <v>1702</v>
      </c>
    </row>
    <row r="288" spans="1:13" ht="13.5">
      <c r="A288" s="137" t="s">
        <v>609</v>
      </c>
      <c r="B288" s="137" t="s">
        <v>1703</v>
      </c>
      <c r="C288" s="137" t="s">
        <v>1704</v>
      </c>
      <c r="D288" s="2" t="s">
        <v>593</v>
      </c>
      <c r="F288" s="2" t="str">
        <f t="shared" si="28"/>
        <v>K10</v>
      </c>
      <c r="G288" s="2" t="str">
        <f t="shared" si="26"/>
        <v>中村浩之</v>
      </c>
      <c r="H288" s="6" t="s">
        <v>594</v>
      </c>
      <c r="I288" s="6" t="s">
        <v>381</v>
      </c>
      <c r="J288" s="5">
        <v>1981</v>
      </c>
      <c r="K288" s="136">
        <f t="shared" si="27"/>
        <v>35</v>
      </c>
      <c r="L288" s="141" t="str">
        <f t="shared" si="25"/>
        <v>OK</v>
      </c>
      <c r="M288" s="134" t="s">
        <v>1702</v>
      </c>
    </row>
    <row r="289" spans="1:13" ht="13.5">
      <c r="A289" s="137" t="s">
        <v>611</v>
      </c>
      <c r="B289" s="137" t="s">
        <v>625</v>
      </c>
      <c r="C289" s="137" t="s">
        <v>626</v>
      </c>
      <c r="D289" s="2" t="s">
        <v>593</v>
      </c>
      <c r="F289" s="2" t="str">
        <f t="shared" si="28"/>
        <v>K11</v>
      </c>
      <c r="G289" s="2" t="str">
        <f t="shared" si="26"/>
        <v>宮嶋利行</v>
      </c>
      <c r="H289" s="6" t="s">
        <v>594</v>
      </c>
      <c r="I289" s="6" t="s">
        <v>381</v>
      </c>
      <c r="J289" s="5">
        <v>1961</v>
      </c>
      <c r="K289" s="136">
        <f t="shared" si="27"/>
        <v>55</v>
      </c>
      <c r="L289" s="141" t="str">
        <f t="shared" si="25"/>
        <v>OK</v>
      </c>
      <c r="M289" s="2" t="s">
        <v>1705</v>
      </c>
    </row>
    <row r="290" spans="1:13" ht="13.5">
      <c r="A290" s="137" t="s">
        <v>612</v>
      </c>
      <c r="B290" s="137" t="s">
        <v>630</v>
      </c>
      <c r="C290" s="137" t="s">
        <v>631</v>
      </c>
      <c r="D290" s="2" t="s">
        <v>593</v>
      </c>
      <c r="F290" s="2" t="str">
        <f t="shared" si="28"/>
        <v>K12</v>
      </c>
      <c r="G290" s="2" t="str">
        <f t="shared" si="26"/>
        <v>山口直彦</v>
      </c>
      <c r="H290" s="6" t="s">
        <v>594</v>
      </c>
      <c r="I290" s="6" t="s">
        <v>381</v>
      </c>
      <c r="J290" s="5">
        <v>1986</v>
      </c>
      <c r="K290" s="136">
        <f t="shared" si="27"/>
        <v>30</v>
      </c>
      <c r="L290" s="141" t="str">
        <f t="shared" si="25"/>
        <v>OK</v>
      </c>
      <c r="M290" s="134" t="s">
        <v>1259</v>
      </c>
    </row>
    <row r="291" spans="1:13" ht="13.5">
      <c r="A291" s="137" t="s">
        <v>614</v>
      </c>
      <c r="B291" s="137" t="s">
        <v>630</v>
      </c>
      <c r="C291" s="137" t="s">
        <v>633</v>
      </c>
      <c r="D291" s="2" t="s">
        <v>593</v>
      </c>
      <c r="F291" s="2" t="str">
        <f t="shared" si="28"/>
        <v>K13</v>
      </c>
      <c r="G291" s="2" t="str">
        <f t="shared" si="26"/>
        <v>山口真彦</v>
      </c>
      <c r="H291" s="6" t="s">
        <v>594</v>
      </c>
      <c r="I291" s="6" t="s">
        <v>381</v>
      </c>
      <c r="J291" s="5">
        <v>1988</v>
      </c>
      <c r="K291" s="136">
        <f t="shared" si="27"/>
        <v>28</v>
      </c>
      <c r="L291" s="141" t="str">
        <f t="shared" si="25"/>
        <v>OK</v>
      </c>
      <c r="M291" s="134" t="s">
        <v>1706</v>
      </c>
    </row>
    <row r="292" spans="1:13" ht="13.5">
      <c r="A292" s="137" t="s">
        <v>615</v>
      </c>
      <c r="B292" s="137" t="s">
        <v>756</v>
      </c>
      <c r="C292" s="137" t="s">
        <v>1485</v>
      </c>
      <c r="D292" s="2" t="s">
        <v>593</v>
      </c>
      <c r="F292" s="2" t="str">
        <f t="shared" si="28"/>
        <v>K14</v>
      </c>
      <c r="G292" s="2" t="str">
        <f t="shared" si="26"/>
        <v>山本健治</v>
      </c>
      <c r="H292" s="6" t="s">
        <v>594</v>
      </c>
      <c r="I292" s="6" t="s">
        <v>381</v>
      </c>
      <c r="J292" s="5">
        <v>1971</v>
      </c>
      <c r="K292" s="136">
        <f t="shared" si="27"/>
        <v>45</v>
      </c>
      <c r="L292" s="141" t="str">
        <f t="shared" si="25"/>
        <v>OK</v>
      </c>
      <c r="M292" s="2" t="s">
        <v>1707</v>
      </c>
    </row>
    <row r="293" spans="1:13" ht="13.5">
      <c r="A293" s="137" t="s">
        <v>617</v>
      </c>
      <c r="B293" s="134" t="s">
        <v>638</v>
      </c>
      <c r="C293" s="134" t="s">
        <v>639</v>
      </c>
      <c r="D293" s="2" t="s">
        <v>593</v>
      </c>
      <c r="F293" s="2" t="str">
        <f t="shared" si="28"/>
        <v>K15</v>
      </c>
      <c r="G293" s="137" t="str">
        <f t="shared" si="26"/>
        <v>石原はる美</v>
      </c>
      <c r="H293" s="6" t="s">
        <v>594</v>
      </c>
      <c r="I293" s="8" t="s">
        <v>412</v>
      </c>
      <c r="J293" s="5">
        <v>1964</v>
      </c>
      <c r="K293" s="136">
        <f t="shared" si="27"/>
        <v>52</v>
      </c>
      <c r="L293" s="141" t="str">
        <f t="shared" si="25"/>
        <v>OK</v>
      </c>
      <c r="M293" s="134" t="s">
        <v>1708</v>
      </c>
    </row>
    <row r="294" spans="1:13" ht="13.5">
      <c r="A294" s="137" t="s">
        <v>618</v>
      </c>
      <c r="B294" s="134" t="s">
        <v>600</v>
      </c>
      <c r="C294" s="134" t="s">
        <v>643</v>
      </c>
      <c r="D294" s="2" t="s">
        <v>593</v>
      </c>
      <c r="F294" s="2" t="str">
        <f t="shared" si="28"/>
        <v>K16</v>
      </c>
      <c r="G294" s="137" t="str">
        <f t="shared" si="26"/>
        <v>小笠原容子</v>
      </c>
      <c r="H294" s="6" t="s">
        <v>594</v>
      </c>
      <c r="I294" s="8" t="s">
        <v>412</v>
      </c>
      <c r="J294" s="5">
        <v>1964</v>
      </c>
      <c r="K294" s="136">
        <f t="shared" si="27"/>
        <v>52</v>
      </c>
      <c r="L294" s="141" t="str">
        <f t="shared" si="25"/>
        <v>OK</v>
      </c>
      <c r="M294" s="134" t="s">
        <v>1708</v>
      </c>
    </row>
    <row r="295" spans="1:13" ht="13.5">
      <c r="A295" s="137" t="s">
        <v>621</v>
      </c>
      <c r="B295" s="134" t="s">
        <v>644</v>
      </c>
      <c r="C295" s="134" t="s">
        <v>645</v>
      </c>
      <c r="D295" s="2" t="s">
        <v>593</v>
      </c>
      <c r="F295" s="2" t="str">
        <f t="shared" si="28"/>
        <v>K17</v>
      </c>
      <c r="G295" s="137" t="str">
        <f t="shared" si="26"/>
        <v>梶木和子</v>
      </c>
      <c r="H295" s="6" t="s">
        <v>594</v>
      </c>
      <c r="I295" s="8" t="s">
        <v>412</v>
      </c>
      <c r="J295" s="5">
        <v>1960</v>
      </c>
      <c r="K295" s="136">
        <f t="shared" si="27"/>
        <v>56</v>
      </c>
      <c r="L295" s="141" t="str">
        <f t="shared" si="25"/>
        <v>OK</v>
      </c>
      <c r="M295" s="2" t="s">
        <v>1707</v>
      </c>
    </row>
    <row r="296" spans="1:13" ht="13.5">
      <c r="A296" s="137" t="s">
        <v>623</v>
      </c>
      <c r="B296" s="134" t="s">
        <v>400</v>
      </c>
      <c r="C296" s="134" t="s">
        <v>646</v>
      </c>
      <c r="D296" s="2" t="s">
        <v>593</v>
      </c>
      <c r="F296" s="2" t="str">
        <f t="shared" si="28"/>
        <v>K18</v>
      </c>
      <c r="G296" s="137" t="str">
        <f t="shared" si="26"/>
        <v>田中和枝</v>
      </c>
      <c r="H296" s="6" t="s">
        <v>594</v>
      </c>
      <c r="I296" s="8" t="s">
        <v>412</v>
      </c>
      <c r="J296" s="5">
        <v>1965</v>
      </c>
      <c r="K296" s="136">
        <f t="shared" si="27"/>
        <v>51</v>
      </c>
      <c r="L296" s="141" t="str">
        <f t="shared" si="25"/>
        <v>OK</v>
      </c>
      <c r="M296" s="134" t="s">
        <v>1708</v>
      </c>
    </row>
    <row r="297" spans="1:13" ht="13.5">
      <c r="A297" s="137" t="s">
        <v>624</v>
      </c>
      <c r="B297" s="134" t="s">
        <v>647</v>
      </c>
      <c r="C297" s="134" t="s">
        <v>566</v>
      </c>
      <c r="D297" s="2" t="s">
        <v>593</v>
      </c>
      <c r="F297" s="2" t="str">
        <f t="shared" si="28"/>
        <v>K19</v>
      </c>
      <c r="G297" s="137" t="str">
        <f t="shared" si="26"/>
        <v>永松貴子</v>
      </c>
      <c r="H297" s="6" t="s">
        <v>594</v>
      </c>
      <c r="I297" s="8" t="s">
        <v>412</v>
      </c>
      <c r="J297" s="5">
        <v>1962</v>
      </c>
      <c r="K297" s="136">
        <f t="shared" si="27"/>
        <v>54</v>
      </c>
      <c r="L297" s="141" t="str">
        <f t="shared" si="25"/>
        <v>OK</v>
      </c>
      <c r="M297" s="2" t="s">
        <v>1707</v>
      </c>
    </row>
    <row r="298" spans="1:13" ht="13.5">
      <c r="A298" s="137" t="s">
        <v>627</v>
      </c>
      <c r="B298" s="134" t="s">
        <v>648</v>
      </c>
      <c r="C298" s="134" t="s">
        <v>649</v>
      </c>
      <c r="D298" s="2" t="s">
        <v>593</v>
      </c>
      <c r="F298" s="2" t="str">
        <f t="shared" si="28"/>
        <v>K20</v>
      </c>
      <c r="G298" s="137" t="str">
        <f t="shared" si="26"/>
        <v>福永裕美</v>
      </c>
      <c r="H298" s="6" t="s">
        <v>594</v>
      </c>
      <c r="I298" s="8" t="s">
        <v>412</v>
      </c>
      <c r="J298" s="5">
        <v>1963</v>
      </c>
      <c r="K298" s="136">
        <f t="shared" si="27"/>
        <v>53</v>
      </c>
      <c r="L298" s="141" t="str">
        <f t="shared" si="25"/>
        <v>OK</v>
      </c>
      <c r="M298" s="134" t="s">
        <v>1708</v>
      </c>
    </row>
    <row r="299" spans="1:13" ht="13.5">
      <c r="A299" s="137" t="s">
        <v>628</v>
      </c>
      <c r="B299" s="134" t="s">
        <v>1709</v>
      </c>
      <c r="C299" s="134" t="s">
        <v>1710</v>
      </c>
      <c r="D299" s="2" t="s">
        <v>593</v>
      </c>
      <c r="F299" s="2" t="str">
        <f t="shared" si="28"/>
        <v>K21</v>
      </c>
      <c r="G299" s="137" t="str">
        <f t="shared" si="26"/>
        <v>山口美由希</v>
      </c>
      <c r="H299" s="6" t="s">
        <v>594</v>
      </c>
      <c r="I299" s="8" t="s">
        <v>412</v>
      </c>
      <c r="J299" s="3">
        <v>1989</v>
      </c>
      <c r="K299" s="136">
        <f t="shared" si="27"/>
        <v>27</v>
      </c>
      <c r="L299" s="141" t="str">
        <f t="shared" si="25"/>
        <v>OK</v>
      </c>
      <c r="M299" s="134" t="s">
        <v>1259</v>
      </c>
    </row>
    <row r="300" spans="1:13" ht="13.5">
      <c r="A300" s="137" t="s">
        <v>629</v>
      </c>
      <c r="B300" s="2" t="s">
        <v>1711</v>
      </c>
      <c r="C300" s="2" t="s">
        <v>1712</v>
      </c>
      <c r="D300" s="2" t="s">
        <v>593</v>
      </c>
      <c r="E300" s="2" t="s">
        <v>1697</v>
      </c>
      <c r="F300" s="2" t="str">
        <f t="shared" si="28"/>
        <v>K22</v>
      </c>
      <c r="G300" s="2" t="str">
        <f t="shared" si="26"/>
        <v>上村悠大</v>
      </c>
      <c r="H300" s="6" t="s">
        <v>594</v>
      </c>
      <c r="I300" s="6" t="s">
        <v>1241</v>
      </c>
      <c r="J300" s="3">
        <v>2001</v>
      </c>
      <c r="K300" s="136">
        <f t="shared" si="27"/>
        <v>15</v>
      </c>
      <c r="L300" s="141" t="str">
        <f t="shared" si="25"/>
        <v>OK</v>
      </c>
      <c r="M300" s="2" t="s">
        <v>1713</v>
      </c>
    </row>
    <row r="301" spans="1:13" ht="13.5">
      <c r="A301" s="137" t="s">
        <v>632</v>
      </c>
      <c r="B301" s="137" t="s">
        <v>1714</v>
      </c>
      <c r="C301" s="137" t="s">
        <v>1715</v>
      </c>
      <c r="D301" s="137" t="s">
        <v>593</v>
      </c>
      <c r="E301" s="137"/>
      <c r="F301" s="2" t="str">
        <f t="shared" si="28"/>
        <v>K23</v>
      </c>
      <c r="G301" s="137" t="str">
        <f t="shared" si="26"/>
        <v>中西勇夫</v>
      </c>
      <c r="H301" s="6" t="s">
        <v>594</v>
      </c>
      <c r="I301" s="6" t="s">
        <v>1241</v>
      </c>
      <c r="J301" s="5">
        <v>1986</v>
      </c>
      <c r="K301" s="136">
        <f t="shared" si="27"/>
        <v>30</v>
      </c>
      <c r="L301" s="141" t="str">
        <f t="shared" si="25"/>
        <v>OK</v>
      </c>
      <c r="M301" s="134" t="s">
        <v>1259</v>
      </c>
    </row>
    <row r="302" spans="1:13" ht="13.5">
      <c r="A302" s="137" t="s">
        <v>634</v>
      </c>
      <c r="B302" s="137" t="s">
        <v>1716</v>
      </c>
      <c r="C302" s="2" t="s">
        <v>1717</v>
      </c>
      <c r="D302" s="137" t="s">
        <v>593</v>
      </c>
      <c r="F302" s="2" t="str">
        <f t="shared" si="28"/>
        <v>K24</v>
      </c>
      <c r="G302" s="2" t="str">
        <f t="shared" si="26"/>
        <v>大島浩範</v>
      </c>
      <c r="H302" s="6" t="s">
        <v>594</v>
      </c>
      <c r="I302" s="6" t="s">
        <v>1241</v>
      </c>
      <c r="J302" s="3">
        <v>1988</v>
      </c>
      <c r="K302" s="136">
        <f t="shared" si="27"/>
        <v>28</v>
      </c>
      <c r="L302" s="141" t="str">
        <f t="shared" si="25"/>
        <v>OK</v>
      </c>
      <c r="M302" s="2" t="s">
        <v>1718</v>
      </c>
    </row>
    <row r="303" spans="1:13" ht="13.5">
      <c r="A303" s="137" t="s">
        <v>635</v>
      </c>
      <c r="B303" s="2" t="s">
        <v>797</v>
      </c>
      <c r="C303" s="2" t="s">
        <v>982</v>
      </c>
      <c r="D303" s="137" t="s">
        <v>593</v>
      </c>
      <c r="F303" s="2" t="str">
        <f t="shared" si="28"/>
        <v>K25</v>
      </c>
      <c r="G303" s="2" t="str">
        <f t="shared" si="26"/>
        <v>佐藤雅幸</v>
      </c>
      <c r="H303" s="6" t="s">
        <v>594</v>
      </c>
      <c r="I303" s="6" t="s">
        <v>1241</v>
      </c>
      <c r="J303" s="3">
        <v>1978</v>
      </c>
      <c r="K303" s="136">
        <f t="shared" si="27"/>
        <v>38</v>
      </c>
      <c r="L303" s="141" t="str">
        <f t="shared" si="25"/>
        <v>OK</v>
      </c>
      <c r="M303" s="2" t="s">
        <v>1713</v>
      </c>
    </row>
    <row r="304" spans="1:13" ht="13.5">
      <c r="A304" s="137" t="s">
        <v>636</v>
      </c>
      <c r="B304" s="2" t="s">
        <v>1711</v>
      </c>
      <c r="C304" s="2" t="s">
        <v>1719</v>
      </c>
      <c r="D304" s="137" t="s">
        <v>593</v>
      </c>
      <c r="F304" s="2" t="str">
        <f t="shared" si="28"/>
        <v>K26</v>
      </c>
      <c r="G304" s="2" t="str">
        <f t="shared" si="26"/>
        <v>上村　武</v>
      </c>
      <c r="H304" s="6" t="s">
        <v>594</v>
      </c>
      <c r="I304" s="6" t="s">
        <v>1241</v>
      </c>
      <c r="J304" s="3">
        <v>1978</v>
      </c>
      <c r="K304" s="136">
        <f t="shared" si="27"/>
        <v>38</v>
      </c>
      <c r="L304" s="141" t="str">
        <f t="shared" si="25"/>
        <v>OK</v>
      </c>
      <c r="M304" s="2" t="s">
        <v>1713</v>
      </c>
    </row>
    <row r="305" spans="1:13" ht="13.5">
      <c r="A305" s="137" t="s">
        <v>637</v>
      </c>
      <c r="B305" s="2" t="s">
        <v>775</v>
      </c>
      <c r="C305" s="2" t="s">
        <v>983</v>
      </c>
      <c r="D305" s="137" t="s">
        <v>593</v>
      </c>
      <c r="F305" s="2" t="str">
        <f t="shared" si="28"/>
        <v>K27</v>
      </c>
      <c r="G305" s="2" t="str">
        <f t="shared" si="26"/>
        <v>西田和教</v>
      </c>
      <c r="H305" s="6" t="s">
        <v>594</v>
      </c>
      <c r="I305" s="6" t="s">
        <v>1241</v>
      </c>
      <c r="J305" s="3">
        <v>1961</v>
      </c>
      <c r="K305" s="136">
        <f t="shared" si="27"/>
        <v>55</v>
      </c>
      <c r="L305" s="141" t="str">
        <f t="shared" si="25"/>
        <v>OK</v>
      </c>
      <c r="M305" s="2" t="s">
        <v>1713</v>
      </c>
    </row>
    <row r="306" spans="1:13" ht="13.5">
      <c r="A306" s="137" t="s">
        <v>640</v>
      </c>
      <c r="B306" s="137" t="s">
        <v>1486</v>
      </c>
      <c r="C306" s="137" t="s">
        <v>1487</v>
      </c>
      <c r="D306" s="137" t="s">
        <v>593</v>
      </c>
      <c r="F306" s="2" t="str">
        <f t="shared" si="28"/>
        <v>K28</v>
      </c>
      <c r="G306" s="137" t="str">
        <f t="shared" si="26"/>
        <v>川上政治</v>
      </c>
      <c r="H306" s="6" t="s">
        <v>594</v>
      </c>
      <c r="I306" s="6" t="s">
        <v>1241</v>
      </c>
      <c r="J306" s="5">
        <v>1970</v>
      </c>
      <c r="K306" s="136">
        <f t="shared" si="27"/>
        <v>46</v>
      </c>
      <c r="L306" s="141" t="str">
        <f t="shared" si="25"/>
        <v>OK</v>
      </c>
      <c r="M306" s="134" t="s">
        <v>1259</v>
      </c>
    </row>
    <row r="307" spans="1:13" ht="13.5">
      <c r="A307" s="137" t="s">
        <v>641</v>
      </c>
      <c r="B307" s="134" t="s">
        <v>781</v>
      </c>
      <c r="C307" s="134" t="s">
        <v>782</v>
      </c>
      <c r="D307" s="137" t="s">
        <v>593</v>
      </c>
      <c r="F307" s="2" t="str">
        <f t="shared" si="28"/>
        <v>K29</v>
      </c>
      <c r="G307" s="137" t="str">
        <f t="shared" si="26"/>
        <v>布藤江実子</v>
      </c>
      <c r="H307" s="6" t="s">
        <v>594</v>
      </c>
      <c r="I307" s="8" t="s">
        <v>940</v>
      </c>
      <c r="J307" s="5">
        <v>1965</v>
      </c>
      <c r="K307" s="136">
        <f t="shared" si="27"/>
        <v>51</v>
      </c>
      <c r="L307" s="141" t="str">
        <f t="shared" si="25"/>
        <v>OK</v>
      </c>
      <c r="M307" s="2" t="s">
        <v>1713</v>
      </c>
    </row>
    <row r="308" spans="1:13" ht="13.5">
      <c r="A308" s="137" t="s">
        <v>642</v>
      </c>
      <c r="B308" s="2" t="s">
        <v>1720</v>
      </c>
      <c r="C308" s="2" t="s">
        <v>1165</v>
      </c>
      <c r="D308" s="137" t="s">
        <v>593</v>
      </c>
      <c r="F308" s="2" t="str">
        <f t="shared" si="28"/>
        <v>K30</v>
      </c>
      <c r="G308" s="137" t="str">
        <f t="shared" si="26"/>
        <v>田中　淳</v>
      </c>
      <c r="H308" s="6" t="s">
        <v>594</v>
      </c>
      <c r="I308" s="6" t="s">
        <v>1241</v>
      </c>
      <c r="J308" s="3">
        <v>1989</v>
      </c>
      <c r="K308" s="136">
        <f t="shared" si="27"/>
        <v>27</v>
      </c>
      <c r="L308" s="141" t="str">
        <f t="shared" si="25"/>
        <v>OK</v>
      </c>
      <c r="M308" s="134" t="s">
        <v>1259</v>
      </c>
    </row>
    <row r="309" spans="1:13" ht="13.5">
      <c r="A309" s="137" t="s">
        <v>1166</v>
      </c>
      <c r="B309" s="174" t="s">
        <v>591</v>
      </c>
      <c r="C309" s="174" t="s">
        <v>714</v>
      </c>
      <c r="D309" s="137" t="s">
        <v>593</v>
      </c>
      <c r="E309" s="140"/>
      <c r="F309" s="2" t="str">
        <f t="shared" si="28"/>
        <v>K31</v>
      </c>
      <c r="G309" s="137" t="str">
        <f t="shared" si="26"/>
        <v>川上美弥子</v>
      </c>
      <c r="H309" s="6" t="s">
        <v>594</v>
      </c>
      <c r="I309" s="139" t="s">
        <v>1239</v>
      </c>
      <c r="J309" s="175">
        <v>1971</v>
      </c>
      <c r="K309" s="136">
        <f t="shared" si="27"/>
        <v>45</v>
      </c>
      <c r="L309" s="141" t="str">
        <f t="shared" si="25"/>
        <v>OK</v>
      </c>
      <c r="M309" s="176" t="s">
        <v>264</v>
      </c>
    </row>
    <row r="310" spans="1:13" ht="13.5">
      <c r="A310" s="137" t="s">
        <v>1167</v>
      </c>
      <c r="B310" s="2" t="s">
        <v>1168</v>
      </c>
      <c r="C310" s="2" t="s">
        <v>1169</v>
      </c>
      <c r="D310" s="137" t="s">
        <v>593</v>
      </c>
      <c r="F310" s="2" t="str">
        <f t="shared" si="28"/>
        <v>K32</v>
      </c>
      <c r="G310" s="2" t="str">
        <f t="shared" si="26"/>
        <v>宮村知宏</v>
      </c>
      <c r="H310" s="6" t="s">
        <v>594</v>
      </c>
      <c r="I310" s="6" t="s">
        <v>1241</v>
      </c>
      <c r="J310" s="3">
        <v>1971</v>
      </c>
      <c r="K310" s="136">
        <f t="shared" si="27"/>
        <v>45</v>
      </c>
      <c r="L310" s="141" t="str">
        <f t="shared" si="25"/>
        <v>OK</v>
      </c>
      <c r="M310" s="2" t="s">
        <v>1721</v>
      </c>
    </row>
    <row r="311" spans="1:13" ht="13.5">
      <c r="A311" s="137" t="s">
        <v>1488</v>
      </c>
      <c r="B311" s="2" t="s">
        <v>1489</v>
      </c>
      <c r="C311" s="2" t="s">
        <v>1490</v>
      </c>
      <c r="D311" s="137" t="s">
        <v>593</v>
      </c>
      <c r="F311" s="2" t="str">
        <f t="shared" si="28"/>
        <v>K33</v>
      </c>
      <c r="G311" s="2" t="str">
        <f t="shared" si="26"/>
        <v>小澤藤信</v>
      </c>
      <c r="H311" s="6" t="s">
        <v>594</v>
      </c>
      <c r="I311" s="6" t="s">
        <v>1241</v>
      </c>
      <c r="J311" s="3">
        <v>1964</v>
      </c>
      <c r="K311" s="136">
        <f t="shared" si="27"/>
        <v>52</v>
      </c>
      <c r="L311" s="141" t="str">
        <f t="shared" si="25"/>
        <v>OK</v>
      </c>
      <c r="M311" s="2" t="s">
        <v>1713</v>
      </c>
    </row>
    <row r="312" spans="1:13" ht="13.5">
      <c r="A312" s="137" t="s">
        <v>1491</v>
      </c>
      <c r="B312" s="2" t="s">
        <v>1466</v>
      </c>
      <c r="C312" s="2" t="s">
        <v>1492</v>
      </c>
      <c r="D312" s="137" t="s">
        <v>593</v>
      </c>
      <c r="F312" s="2" t="str">
        <f t="shared" si="28"/>
        <v>K34</v>
      </c>
      <c r="G312" s="2" t="str">
        <f t="shared" si="26"/>
        <v>岡本大樹</v>
      </c>
      <c r="H312" s="6" t="s">
        <v>594</v>
      </c>
      <c r="I312" s="6" t="s">
        <v>1241</v>
      </c>
      <c r="J312" s="3">
        <v>1982</v>
      </c>
      <c r="K312" s="136">
        <f t="shared" si="27"/>
        <v>34</v>
      </c>
      <c r="L312" s="141" t="str">
        <f t="shared" si="25"/>
        <v>OK</v>
      </c>
      <c r="M312" s="2" t="s">
        <v>858</v>
      </c>
    </row>
    <row r="313" spans="1:13" ht="13.5">
      <c r="A313" s="137" t="s">
        <v>1493</v>
      </c>
      <c r="B313" s="134" t="s">
        <v>1494</v>
      </c>
      <c r="C313" s="134" t="s">
        <v>1495</v>
      </c>
      <c r="D313" s="137" t="s">
        <v>593</v>
      </c>
      <c r="F313" s="2" t="str">
        <f t="shared" si="28"/>
        <v>K35</v>
      </c>
      <c r="G313" s="2" t="str">
        <f t="shared" si="26"/>
        <v>池尻陽香</v>
      </c>
      <c r="H313" s="6" t="s">
        <v>594</v>
      </c>
      <c r="I313" s="139" t="s">
        <v>1239</v>
      </c>
      <c r="J313" s="3">
        <v>1994</v>
      </c>
      <c r="K313" s="136">
        <f t="shared" si="27"/>
        <v>22</v>
      </c>
      <c r="L313" s="141" t="str">
        <f t="shared" si="25"/>
        <v>OK</v>
      </c>
      <c r="M313" s="2" t="s">
        <v>852</v>
      </c>
    </row>
    <row r="314" spans="1:13" ht="13.5">
      <c r="A314" s="137" t="s">
        <v>1496</v>
      </c>
      <c r="B314" s="134" t="s">
        <v>1494</v>
      </c>
      <c r="C314" s="134" t="s">
        <v>1497</v>
      </c>
      <c r="D314" s="137" t="s">
        <v>593</v>
      </c>
      <c r="F314" s="2" t="str">
        <f t="shared" si="28"/>
        <v>K36</v>
      </c>
      <c r="G314" s="2" t="str">
        <f t="shared" si="26"/>
        <v>池尻姫欧</v>
      </c>
      <c r="H314" s="6" t="s">
        <v>594</v>
      </c>
      <c r="I314" s="139" t="s">
        <v>1239</v>
      </c>
      <c r="J314" s="3">
        <v>1990</v>
      </c>
      <c r="K314" s="136">
        <f t="shared" si="27"/>
        <v>26</v>
      </c>
      <c r="L314" s="141" t="str">
        <f t="shared" si="25"/>
        <v>OK</v>
      </c>
      <c r="M314" s="2" t="s">
        <v>852</v>
      </c>
    </row>
    <row r="315" spans="1:13" ht="13.5">
      <c r="A315" s="137" t="s">
        <v>1498</v>
      </c>
      <c r="B315" s="2" t="s">
        <v>1499</v>
      </c>
      <c r="C315" s="2" t="s">
        <v>1500</v>
      </c>
      <c r="D315" s="137" t="s">
        <v>593</v>
      </c>
      <c r="F315" s="2" t="str">
        <f t="shared" si="28"/>
        <v>K37</v>
      </c>
      <c r="G315" s="2" t="str">
        <f t="shared" si="26"/>
        <v>南 直貴</v>
      </c>
      <c r="H315" s="6" t="s">
        <v>594</v>
      </c>
      <c r="I315" s="6" t="s">
        <v>1241</v>
      </c>
      <c r="J315" s="3">
        <v>1992</v>
      </c>
      <c r="K315" s="136">
        <f t="shared" si="27"/>
        <v>24</v>
      </c>
      <c r="L315" s="141" t="str">
        <f t="shared" si="25"/>
        <v>OK</v>
      </c>
      <c r="M315" s="2" t="s">
        <v>858</v>
      </c>
    </row>
    <row r="316" spans="1:13" ht="13.5">
      <c r="A316" s="137" t="s">
        <v>1501</v>
      </c>
      <c r="B316" s="2" t="s">
        <v>759</v>
      </c>
      <c r="C316" s="2" t="s">
        <v>1502</v>
      </c>
      <c r="D316" s="137" t="s">
        <v>593</v>
      </c>
      <c r="F316" s="2" t="str">
        <f t="shared" si="28"/>
        <v>K38</v>
      </c>
      <c r="G316" s="2" t="str">
        <f t="shared" si="26"/>
        <v>木村　誠</v>
      </c>
      <c r="H316" s="6" t="s">
        <v>594</v>
      </c>
      <c r="I316" s="6" t="s">
        <v>1241</v>
      </c>
      <c r="J316" s="3">
        <v>1968</v>
      </c>
      <c r="K316" s="3">
        <f t="shared" si="27"/>
        <v>48</v>
      </c>
      <c r="L316" s="141" t="str">
        <f t="shared" si="25"/>
        <v>OK</v>
      </c>
      <c r="M316" s="2" t="s">
        <v>1718</v>
      </c>
    </row>
    <row r="317" spans="1:13" ht="13.5">
      <c r="A317" s="137" t="s">
        <v>1503</v>
      </c>
      <c r="B317" s="134" t="s">
        <v>759</v>
      </c>
      <c r="C317" s="134" t="s">
        <v>1504</v>
      </c>
      <c r="D317" s="137" t="s">
        <v>593</v>
      </c>
      <c r="F317" s="2" t="str">
        <f t="shared" si="28"/>
        <v>K39</v>
      </c>
      <c r="G317" s="2" t="str">
        <f t="shared" si="26"/>
        <v>木村容子</v>
      </c>
      <c r="H317" s="6" t="s">
        <v>594</v>
      </c>
      <c r="I317" s="139" t="s">
        <v>1239</v>
      </c>
      <c r="J317" s="3">
        <v>1967</v>
      </c>
      <c r="K317" s="3">
        <f t="shared" si="27"/>
        <v>49</v>
      </c>
      <c r="L317" s="141" t="str">
        <f t="shared" si="25"/>
        <v>OK</v>
      </c>
      <c r="M317" s="2" t="s">
        <v>1718</v>
      </c>
    </row>
    <row r="318" spans="1:13" ht="13.5">
      <c r="A318" s="137" t="s">
        <v>1505</v>
      </c>
      <c r="B318" s="134" t="s">
        <v>833</v>
      </c>
      <c r="C318" s="134" t="s">
        <v>834</v>
      </c>
      <c r="D318" s="137" t="s">
        <v>593</v>
      </c>
      <c r="F318" s="2" t="str">
        <f t="shared" si="28"/>
        <v>K40</v>
      </c>
      <c r="G318" s="2" t="str">
        <f t="shared" si="26"/>
        <v>田中有紀</v>
      </c>
      <c r="H318" s="6" t="s">
        <v>594</v>
      </c>
      <c r="I318" s="139" t="s">
        <v>1239</v>
      </c>
      <c r="J318" s="3">
        <v>1968</v>
      </c>
      <c r="K318" s="3">
        <f t="shared" si="27"/>
        <v>48</v>
      </c>
      <c r="L318" s="141" t="str">
        <f t="shared" si="25"/>
        <v>OK</v>
      </c>
      <c r="M318" s="2" t="s">
        <v>1506</v>
      </c>
    </row>
    <row r="319" spans="1:13" ht="13.5">
      <c r="A319" s="137" t="s">
        <v>1507</v>
      </c>
      <c r="B319" s="134" t="s">
        <v>1508</v>
      </c>
      <c r="C319" s="134" t="s">
        <v>1509</v>
      </c>
      <c r="D319" s="137" t="s">
        <v>593</v>
      </c>
      <c r="F319" s="2" t="str">
        <f t="shared" si="28"/>
        <v>K41</v>
      </c>
      <c r="G319" s="2" t="str">
        <f t="shared" si="26"/>
        <v>出縄久子</v>
      </c>
      <c r="H319" s="6" t="s">
        <v>594</v>
      </c>
      <c r="I319" s="139" t="s">
        <v>1239</v>
      </c>
      <c r="J319" s="3">
        <v>1966</v>
      </c>
      <c r="K319" s="3">
        <f t="shared" si="27"/>
        <v>50</v>
      </c>
      <c r="L319" s="141" t="str">
        <f t="shared" si="25"/>
        <v>OK</v>
      </c>
      <c r="M319" s="2" t="s">
        <v>270</v>
      </c>
    </row>
    <row r="320" spans="1:13" ht="13.5">
      <c r="A320" s="137" t="s">
        <v>1510</v>
      </c>
      <c r="B320" s="2" t="s">
        <v>1511</v>
      </c>
      <c r="C320" s="2" t="s">
        <v>1512</v>
      </c>
      <c r="D320" s="137" t="s">
        <v>593</v>
      </c>
      <c r="F320" s="2" t="str">
        <f t="shared" si="28"/>
        <v>K42</v>
      </c>
      <c r="G320" s="2" t="str">
        <f t="shared" si="26"/>
        <v>稲岡和紀</v>
      </c>
      <c r="H320" s="6" t="s">
        <v>594</v>
      </c>
      <c r="I320" s="6" t="s">
        <v>1241</v>
      </c>
      <c r="J320" s="3">
        <v>1978</v>
      </c>
      <c r="K320" s="3">
        <f t="shared" si="27"/>
        <v>38</v>
      </c>
      <c r="L320" s="141" t="str">
        <f t="shared" si="25"/>
        <v>OK</v>
      </c>
      <c r="M320" s="134" t="s">
        <v>247</v>
      </c>
    </row>
    <row r="321" spans="1:13" ht="13.5">
      <c r="A321" s="137" t="s">
        <v>1513</v>
      </c>
      <c r="B321" s="2" t="s">
        <v>872</v>
      </c>
      <c r="C321" s="2" t="s">
        <v>873</v>
      </c>
      <c r="D321" s="137" t="s">
        <v>593</v>
      </c>
      <c r="F321" s="2" t="str">
        <f t="shared" si="28"/>
        <v>K43</v>
      </c>
      <c r="G321" s="2" t="str">
        <f t="shared" si="26"/>
        <v>石田恵二</v>
      </c>
      <c r="H321" s="6" t="s">
        <v>594</v>
      </c>
      <c r="I321" s="6" t="s">
        <v>1241</v>
      </c>
      <c r="J321" s="3">
        <v>1974</v>
      </c>
      <c r="K321" s="3">
        <f t="shared" si="27"/>
        <v>42</v>
      </c>
      <c r="L321" s="141" t="str">
        <f t="shared" si="25"/>
        <v>OK</v>
      </c>
      <c r="M321" s="134" t="s">
        <v>247</v>
      </c>
    </row>
    <row r="322" spans="1:13" ht="13.5">
      <c r="A322" s="137" t="s">
        <v>1514</v>
      </c>
      <c r="B322" s="2" t="s">
        <v>1515</v>
      </c>
      <c r="C322" s="2" t="s">
        <v>1722</v>
      </c>
      <c r="D322" s="137" t="s">
        <v>593</v>
      </c>
      <c r="F322" s="2" t="str">
        <f t="shared" si="28"/>
        <v>K44</v>
      </c>
      <c r="G322" s="2" t="str">
        <f t="shared" si="26"/>
        <v>富永　晶</v>
      </c>
      <c r="H322" s="6" t="s">
        <v>594</v>
      </c>
      <c r="I322" s="6" t="s">
        <v>1241</v>
      </c>
      <c r="J322" s="3">
        <v>1993</v>
      </c>
      <c r="K322" s="3">
        <f t="shared" si="27"/>
        <v>23</v>
      </c>
      <c r="L322" s="141" t="str">
        <f t="shared" si="25"/>
        <v>OK</v>
      </c>
      <c r="M322" s="2" t="s">
        <v>1721</v>
      </c>
    </row>
    <row r="323" spans="1:13" ht="13.5">
      <c r="A323" s="137" t="s">
        <v>1516</v>
      </c>
      <c r="B323" s="2" t="s">
        <v>1251</v>
      </c>
      <c r="C323" s="2" t="s">
        <v>1252</v>
      </c>
      <c r="D323" s="137" t="s">
        <v>593</v>
      </c>
      <c r="F323" s="2" t="str">
        <f t="shared" si="28"/>
        <v>K45</v>
      </c>
      <c r="G323" s="2" t="str">
        <f t="shared" si="26"/>
        <v>吉野淳也</v>
      </c>
      <c r="H323" s="6" t="s">
        <v>594</v>
      </c>
      <c r="I323" s="6" t="s">
        <v>1241</v>
      </c>
      <c r="J323" s="3">
        <v>1990</v>
      </c>
      <c r="K323" s="3">
        <f t="shared" si="27"/>
        <v>26</v>
      </c>
      <c r="L323" s="141" t="str">
        <f t="shared" si="25"/>
        <v>OK</v>
      </c>
      <c r="M323" s="2" t="s">
        <v>852</v>
      </c>
    </row>
    <row r="324" spans="1:13" ht="13.5">
      <c r="A324" s="137" t="s">
        <v>1517</v>
      </c>
      <c r="B324" s="2" t="s">
        <v>1518</v>
      </c>
      <c r="C324" s="2" t="s">
        <v>1519</v>
      </c>
      <c r="D324" s="137" t="s">
        <v>593</v>
      </c>
      <c r="F324" s="2" t="str">
        <f t="shared" si="28"/>
        <v>K46</v>
      </c>
      <c r="G324" s="2" t="str">
        <f t="shared" si="26"/>
        <v>岩渕光紀</v>
      </c>
      <c r="H324" s="6" t="s">
        <v>594</v>
      </c>
      <c r="I324" s="6" t="s">
        <v>1241</v>
      </c>
      <c r="J324" s="3">
        <v>1991</v>
      </c>
      <c r="K324" s="3">
        <f t="shared" si="27"/>
        <v>25</v>
      </c>
      <c r="L324" s="141" t="str">
        <f t="shared" si="25"/>
        <v>OK</v>
      </c>
      <c r="M324" s="170" t="s">
        <v>250</v>
      </c>
    </row>
    <row r="325" spans="1:13" ht="13.5">
      <c r="A325" s="137" t="s">
        <v>1520</v>
      </c>
      <c r="B325" s="134" t="s">
        <v>1384</v>
      </c>
      <c r="C325" s="134" t="s">
        <v>1521</v>
      </c>
      <c r="D325" s="137" t="s">
        <v>593</v>
      </c>
      <c r="F325" s="2" t="str">
        <f t="shared" si="28"/>
        <v>K47</v>
      </c>
      <c r="G325" s="2" t="str">
        <f t="shared" si="26"/>
        <v>津田悠花</v>
      </c>
      <c r="H325" s="6" t="s">
        <v>594</v>
      </c>
      <c r="I325" s="139" t="s">
        <v>1239</v>
      </c>
      <c r="J325" s="3">
        <v>1994</v>
      </c>
      <c r="K325" s="3">
        <f t="shared" si="27"/>
        <v>22</v>
      </c>
      <c r="L325" s="141" t="str">
        <f t="shared" si="25"/>
        <v>OK</v>
      </c>
      <c r="M325" s="2" t="s">
        <v>852</v>
      </c>
    </row>
    <row r="326" spans="1:13" ht="13.5">
      <c r="A326" s="137" t="s">
        <v>1522</v>
      </c>
      <c r="B326" s="134" t="s">
        <v>1523</v>
      </c>
      <c r="C326" s="134" t="s">
        <v>1524</v>
      </c>
      <c r="D326" s="137" t="s">
        <v>593</v>
      </c>
      <c r="F326" s="2" t="str">
        <f t="shared" si="28"/>
        <v>K48</v>
      </c>
      <c r="G326" s="2" t="str">
        <f t="shared" si="26"/>
        <v>稲継馨</v>
      </c>
      <c r="H326" s="6" t="s">
        <v>594</v>
      </c>
      <c r="I326" s="139" t="s">
        <v>1239</v>
      </c>
      <c r="J326" s="3">
        <v>1991</v>
      </c>
      <c r="K326" s="3">
        <f t="shared" si="27"/>
        <v>25</v>
      </c>
      <c r="L326" s="141" t="str">
        <f t="shared" si="25"/>
        <v>OK</v>
      </c>
      <c r="M326" s="2" t="s">
        <v>1718</v>
      </c>
    </row>
    <row r="327" spans="1:13" ht="13.5">
      <c r="A327" s="137" t="s">
        <v>1525</v>
      </c>
      <c r="B327" s="2" t="s">
        <v>1526</v>
      </c>
      <c r="C327" s="2" t="s">
        <v>1527</v>
      </c>
      <c r="D327" s="137" t="s">
        <v>593</v>
      </c>
      <c r="F327" s="2" t="str">
        <f t="shared" si="28"/>
        <v>K49</v>
      </c>
      <c r="G327" s="2" t="str">
        <f t="shared" si="26"/>
        <v>梅津圭</v>
      </c>
      <c r="H327" s="6" t="s">
        <v>594</v>
      </c>
      <c r="I327" s="6" t="s">
        <v>1241</v>
      </c>
      <c r="J327" s="3">
        <v>1992</v>
      </c>
      <c r="K327" s="3">
        <f t="shared" si="27"/>
        <v>24</v>
      </c>
      <c r="L327" s="141" t="str">
        <f t="shared" si="25"/>
        <v>OK</v>
      </c>
      <c r="M327" s="2" t="s">
        <v>1528</v>
      </c>
    </row>
    <row r="328" spans="1:13" ht="13.5">
      <c r="A328" s="137" t="s">
        <v>1529</v>
      </c>
      <c r="B328" s="2" t="s">
        <v>1723</v>
      </c>
      <c r="C328" s="2" t="s">
        <v>1530</v>
      </c>
      <c r="D328" s="137" t="s">
        <v>593</v>
      </c>
      <c r="F328" s="2" t="str">
        <f t="shared" si="28"/>
        <v>K50</v>
      </c>
      <c r="G328" s="2" t="str">
        <f t="shared" si="26"/>
        <v>中西泰輝</v>
      </c>
      <c r="H328" s="6" t="s">
        <v>594</v>
      </c>
      <c r="I328" s="6" t="s">
        <v>1241</v>
      </c>
      <c r="J328" s="3">
        <v>1992</v>
      </c>
      <c r="K328" s="3">
        <f t="shared" si="27"/>
        <v>24</v>
      </c>
      <c r="L328" s="141" t="str">
        <f t="shared" si="25"/>
        <v>OK</v>
      </c>
      <c r="M328" s="2" t="s">
        <v>852</v>
      </c>
    </row>
    <row r="329" spans="6:12" ht="13.5">
      <c r="F329" s="141"/>
      <c r="H329" s="6"/>
      <c r="I329" s="6"/>
      <c r="L329" s="141"/>
    </row>
    <row r="330" spans="6:12" ht="13.5">
      <c r="F330" s="141"/>
      <c r="H330" s="6"/>
      <c r="I330" s="6"/>
      <c r="L330" s="141"/>
    </row>
    <row r="331" spans="6:12" ht="13.5">
      <c r="F331" s="141"/>
      <c r="H331" s="6"/>
      <c r="I331" s="6"/>
      <c r="L331" s="141"/>
    </row>
    <row r="332" spans="2:13" ht="13.5">
      <c r="B332" s="314" t="s">
        <v>1531</v>
      </c>
      <c r="C332" s="314"/>
      <c r="D332" s="314"/>
      <c r="E332" s="178"/>
      <c r="F332" s="178"/>
      <c r="G332" s="178"/>
      <c r="H332" s="178"/>
      <c r="I332" s="178"/>
      <c r="J332" s="178"/>
      <c r="K332" s="178"/>
      <c r="L332" s="141">
        <f t="shared" si="25"/>
      </c>
      <c r="M332" s="178"/>
    </row>
    <row r="333" spans="2:12" s="178" customFormat="1" ht="13.5">
      <c r="B333" s="314"/>
      <c r="C333" s="314"/>
      <c r="D333" s="314"/>
      <c r="L333" s="141">
        <f t="shared" si="25"/>
      </c>
    </row>
    <row r="334" spans="2:13" s="178" customFormat="1" ht="13.5">
      <c r="B334" s="309" t="s">
        <v>1354</v>
      </c>
      <c r="C334" s="309"/>
      <c r="D334" s="2"/>
      <c r="E334" s="2"/>
      <c r="F334" s="141"/>
      <c r="G334" s="2"/>
      <c r="H334" s="6"/>
      <c r="I334" s="6"/>
      <c r="J334" s="3"/>
      <c r="K334" s="3"/>
      <c r="L334" s="141">
        <f t="shared" si="25"/>
      </c>
      <c r="M334" s="2"/>
    </row>
    <row r="335" spans="2:12" ht="13.5">
      <c r="B335" s="309"/>
      <c r="C335" s="309"/>
      <c r="F335" s="141"/>
      <c r="G335" s="2" t="s">
        <v>1724</v>
      </c>
      <c r="H335" s="2" t="s">
        <v>1725</v>
      </c>
      <c r="I335" s="6"/>
      <c r="L335" s="141"/>
    </row>
    <row r="336" spans="6:12" ht="13.5">
      <c r="F336" s="141"/>
      <c r="G336" s="31">
        <f>COUNTIF($M$338:$M$387,"東近江市")</f>
        <v>17</v>
      </c>
      <c r="H336" s="32">
        <f>(G336/RIGHT(A387,2))</f>
        <v>0.34</v>
      </c>
      <c r="I336" s="6"/>
      <c r="L336" s="141"/>
    </row>
    <row r="337" spans="2:12" ht="13.5">
      <c r="B337" s="138" t="s">
        <v>650</v>
      </c>
      <c r="C337" s="138"/>
      <c r="F337" s="141" t="str">
        <f>A338</f>
        <v>M01</v>
      </c>
      <c r="G337" s="2" t="str">
        <f>B337&amp;C337</f>
        <v>村田八日市</v>
      </c>
      <c r="I337" s="6"/>
      <c r="K337" s="136"/>
      <c r="L337" s="141"/>
    </row>
    <row r="338" spans="1:13" s="9" customFormat="1" ht="13.5">
      <c r="A338" s="179" t="s">
        <v>1261</v>
      </c>
      <c r="B338" s="180" t="s">
        <v>651</v>
      </c>
      <c r="C338" s="180" t="s">
        <v>652</v>
      </c>
      <c r="D338" s="138" t="s">
        <v>650</v>
      </c>
      <c r="E338" s="44"/>
      <c r="F338" s="179" t="s">
        <v>1261</v>
      </c>
      <c r="G338" s="2" t="str">
        <f>B338&amp;C338</f>
        <v>安久智之</v>
      </c>
      <c r="H338" s="138" t="s">
        <v>650</v>
      </c>
      <c r="I338" s="44" t="s">
        <v>1241</v>
      </c>
      <c r="J338" s="181">
        <v>1982</v>
      </c>
      <c r="K338" s="136">
        <f>IF(J338="","",(2016-J338))</f>
        <v>34</v>
      </c>
      <c r="L338" s="141" t="str">
        <f aca="true" t="shared" si="29" ref="L338:L367">IF(G338="","",IF(COUNTIF($G$3:$G$670,G338)&gt;1,"2重登録","OK"))</f>
        <v>OK</v>
      </c>
      <c r="M338" s="176" t="s">
        <v>264</v>
      </c>
    </row>
    <row r="339" spans="1:13" s="9" customFormat="1" ht="13.5">
      <c r="A339" s="179" t="s">
        <v>1532</v>
      </c>
      <c r="B339" s="180" t="s">
        <v>1533</v>
      </c>
      <c r="C339" s="180" t="s">
        <v>265</v>
      </c>
      <c r="D339" s="138" t="s">
        <v>650</v>
      </c>
      <c r="E339" s="44"/>
      <c r="F339" s="179" t="s">
        <v>1532</v>
      </c>
      <c r="G339" s="2" t="str">
        <f aca="true" t="shared" si="30" ref="G339:G387">B339&amp;C339</f>
        <v>稲泉　聡</v>
      </c>
      <c r="H339" s="138" t="s">
        <v>650</v>
      </c>
      <c r="I339" s="44" t="s">
        <v>1241</v>
      </c>
      <c r="J339" s="181">
        <v>1967</v>
      </c>
      <c r="K339" s="136">
        <f aca="true" t="shared" si="31" ref="K339:K387">IF(J339="","",(2016-J339))</f>
        <v>49</v>
      </c>
      <c r="L339" s="141" t="str">
        <f t="shared" si="29"/>
        <v>OK</v>
      </c>
      <c r="M339" s="181" t="s">
        <v>266</v>
      </c>
    </row>
    <row r="340" spans="1:13" s="9" customFormat="1" ht="13.5">
      <c r="A340" s="179" t="s">
        <v>1534</v>
      </c>
      <c r="B340" s="180" t="s">
        <v>653</v>
      </c>
      <c r="C340" s="180" t="s">
        <v>654</v>
      </c>
      <c r="D340" s="138" t="s">
        <v>650</v>
      </c>
      <c r="E340" s="44"/>
      <c r="F340" s="179" t="s">
        <v>1534</v>
      </c>
      <c r="G340" s="2" t="str">
        <f t="shared" si="30"/>
        <v>岡川謙二</v>
      </c>
      <c r="H340" s="138" t="s">
        <v>650</v>
      </c>
      <c r="I340" s="44" t="s">
        <v>1726</v>
      </c>
      <c r="J340" s="181">
        <v>1967</v>
      </c>
      <c r="K340" s="136">
        <f t="shared" si="31"/>
        <v>49</v>
      </c>
      <c r="L340" s="141" t="str">
        <f t="shared" si="29"/>
        <v>OK</v>
      </c>
      <c r="M340" s="181" t="s">
        <v>266</v>
      </c>
    </row>
    <row r="341" spans="1:13" s="9" customFormat="1" ht="13.5">
      <c r="A341" s="179" t="s">
        <v>1535</v>
      </c>
      <c r="B341" s="180" t="s">
        <v>481</v>
      </c>
      <c r="C341" s="180" t="s">
        <v>662</v>
      </c>
      <c r="D341" s="138" t="s">
        <v>650</v>
      </c>
      <c r="E341" s="44"/>
      <c r="F341" s="179" t="s">
        <v>1535</v>
      </c>
      <c r="G341" s="2" t="str">
        <f t="shared" si="30"/>
        <v>児玉雅弘</v>
      </c>
      <c r="H341" s="138" t="s">
        <v>650</v>
      </c>
      <c r="I341" s="44" t="s">
        <v>1726</v>
      </c>
      <c r="J341" s="181">
        <v>1965</v>
      </c>
      <c r="K341" s="136">
        <f t="shared" si="31"/>
        <v>51</v>
      </c>
      <c r="L341" s="141" t="str">
        <f t="shared" si="29"/>
        <v>OK</v>
      </c>
      <c r="M341" s="181" t="s">
        <v>864</v>
      </c>
    </row>
    <row r="342" spans="1:13" s="9" customFormat="1" ht="13.5">
      <c r="A342" s="179" t="s">
        <v>655</v>
      </c>
      <c r="B342" s="182" t="s">
        <v>1170</v>
      </c>
      <c r="C342" s="182" t="s">
        <v>1171</v>
      </c>
      <c r="D342" s="183" t="s">
        <v>650</v>
      </c>
      <c r="E342" s="184"/>
      <c r="F342" s="185" t="s">
        <v>655</v>
      </c>
      <c r="G342" s="157" t="str">
        <f t="shared" si="30"/>
        <v>名田育子</v>
      </c>
      <c r="H342" s="183" t="s">
        <v>650</v>
      </c>
      <c r="I342" s="186" t="s">
        <v>1727</v>
      </c>
      <c r="J342" s="187">
        <v>1953</v>
      </c>
      <c r="K342" s="136">
        <f t="shared" si="31"/>
        <v>63</v>
      </c>
      <c r="L342" s="166" t="str">
        <f t="shared" si="29"/>
        <v>OK</v>
      </c>
      <c r="M342" s="176" t="s">
        <v>264</v>
      </c>
    </row>
    <row r="343" spans="1:13" s="9" customFormat="1" ht="13.5">
      <c r="A343" s="179" t="s">
        <v>656</v>
      </c>
      <c r="B343" s="180" t="s">
        <v>1172</v>
      </c>
      <c r="C343" s="180" t="s">
        <v>1536</v>
      </c>
      <c r="D343" s="138" t="s">
        <v>650</v>
      </c>
      <c r="E343" s="44"/>
      <c r="F343" s="179" t="s">
        <v>656</v>
      </c>
      <c r="G343" s="2" t="str">
        <f t="shared" si="30"/>
        <v>徳永 剛</v>
      </c>
      <c r="H343" s="138" t="s">
        <v>650</v>
      </c>
      <c r="I343" s="44" t="s">
        <v>1424</v>
      </c>
      <c r="J343" s="181">
        <v>1966</v>
      </c>
      <c r="K343" s="136">
        <f t="shared" si="31"/>
        <v>50</v>
      </c>
      <c r="L343" s="141" t="str">
        <f t="shared" si="29"/>
        <v>OK</v>
      </c>
      <c r="M343" s="185" t="s">
        <v>866</v>
      </c>
    </row>
    <row r="344" spans="1:13" s="9" customFormat="1" ht="13.5">
      <c r="A344" s="179" t="s">
        <v>658</v>
      </c>
      <c r="B344" s="180" t="s">
        <v>666</v>
      </c>
      <c r="C344" s="180" t="s">
        <v>667</v>
      </c>
      <c r="D344" s="138" t="s">
        <v>650</v>
      </c>
      <c r="E344" s="44"/>
      <c r="F344" s="179" t="s">
        <v>658</v>
      </c>
      <c r="G344" s="2" t="str">
        <f t="shared" si="30"/>
        <v>杉山邦夫</v>
      </c>
      <c r="H344" s="138" t="s">
        <v>650</v>
      </c>
      <c r="I344" s="44" t="s">
        <v>1728</v>
      </c>
      <c r="J344" s="181">
        <v>1950</v>
      </c>
      <c r="K344" s="136">
        <f t="shared" si="31"/>
        <v>66</v>
      </c>
      <c r="L344" s="141" t="str">
        <f t="shared" si="29"/>
        <v>OK</v>
      </c>
      <c r="M344" s="181" t="s">
        <v>898</v>
      </c>
    </row>
    <row r="345" spans="1:13" s="9" customFormat="1" ht="13.5">
      <c r="A345" s="179" t="s">
        <v>659</v>
      </c>
      <c r="B345" s="180" t="s">
        <v>669</v>
      </c>
      <c r="C345" s="180" t="s">
        <v>670</v>
      </c>
      <c r="D345" s="138" t="s">
        <v>650</v>
      </c>
      <c r="E345" s="44"/>
      <c r="F345" s="179" t="s">
        <v>659</v>
      </c>
      <c r="G345" s="2" t="str">
        <f t="shared" si="30"/>
        <v>杉本龍平</v>
      </c>
      <c r="H345" s="138" t="s">
        <v>650</v>
      </c>
      <c r="I345" s="44" t="s">
        <v>1241</v>
      </c>
      <c r="J345" s="181">
        <v>1976</v>
      </c>
      <c r="K345" s="136">
        <f t="shared" si="31"/>
        <v>40</v>
      </c>
      <c r="L345" s="141" t="str">
        <f t="shared" si="29"/>
        <v>OK</v>
      </c>
      <c r="M345" s="181" t="s">
        <v>850</v>
      </c>
    </row>
    <row r="346" spans="1:13" s="9" customFormat="1" ht="13.5">
      <c r="A346" s="179" t="s">
        <v>660</v>
      </c>
      <c r="B346" s="180" t="s">
        <v>672</v>
      </c>
      <c r="C346" s="180" t="s">
        <v>673</v>
      </c>
      <c r="D346" s="138" t="s">
        <v>650</v>
      </c>
      <c r="E346" s="44"/>
      <c r="F346" s="179" t="s">
        <v>660</v>
      </c>
      <c r="G346" s="2" t="str">
        <f t="shared" si="30"/>
        <v>西内友也</v>
      </c>
      <c r="H346" s="138" t="s">
        <v>650</v>
      </c>
      <c r="I346" s="44" t="s">
        <v>1241</v>
      </c>
      <c r="J346" s="181">
        <v>1981</v>
      </c>
      <c r="K346" s="136">
        <f t="shared" si="31"/>
        <v>35</v>
      </c>
      <c r="L346" s="141" t="str">
        <f t="shared" si="29"/>
        <v>OK</v>
      </c>
      <c r="M346" s="181" t="s">
        <v>869</v>
      </c>
    </row>
    <row r="347" spans="1:13" s="9" customFormat="1" ht="13.5">
      <c r="A347" s="179" t="s">
        <v>661</v>
      </c>
      <c r="B347" s="180" t="s">
        <v>591</v>
      </c>
      <c r="C347" s="180" t="s">
        <v>676</v>
      </c>
      <c r="D347" s="138" t="s">
        <v>650</v>
      </c>
      <c r="E347" s="44"/>
      <c r="F347" s="179" t="s">
        <v>661</v>
      </c>
      <c r="G347" s="2" t="str">
        <f t="shared" si="30"/>
        <v>川上英二</v>
      </c>
      <c r="H347" s="138" t="s">
        <v>650</v>
      </c>
      <c r="I347" s="44" t="s">
        <v>1241</v>
      </c>
      <c r="J347" s="181">
        <v>1963</v>
      </c>
      <c r="K347" s="136">
        <f t="shared" si="31"/>
        <v>53</v>
      </c>
      <c r="L347" s="141" t="str">
        <f t="shared" si="29"/>
        <v>OK</v>
      </c>
      <c r="M347" s="176" t="s">
        <v>264</v>
      </c>
    </row>
    <row r="348" spans="1:13" s="9" customFormat="1" ht="13.5">
      <c r="A348" s="179" t="s">
        <v>663</v>
      </c>
      <c r="B348" s="180" t="s">
        <v>678</v>
      </c>
      <c r="C348" s="180" t="s">
        <v>679</v>
      </c>
      <c r="D348" s="138" t="s">
        <v>650</v>
      </c>
      <c r="E348" s="44"/>
      <c r="F348" s="179" t="s">
        <v>663</v>
      </c>
      <c r="G348" s="2" t="str">
        <f t="shared" si="30"/>
        <v>泉谷純也</v>
      </c>
      <c r="H348" s="138" t="s">
        <v>650</v>
      </c>
      <c r="I348" s="44" t="s">
        <v>1424</v>
      </c>
      <c r="J348" s="181">
        <v>1982</v>
      </c>
      <c r="K348" s="136">
        <f t="shared" si="31"/>
        <v>34</v>
      </c>
      <c r="L348" s="141" t="str">
        <f t="shared" si="29"/>
        <v>OK</v>
      </c>
      <c r="M348" s="176" t="s">
        <v>264</v>
      </c>
    </row>
    <row r="349" spans="1:13" s="9" customFormat="1" ht="13.5">
      <c r="A349" s="179" t="s">
        <v>664</v>
      </c>
      <c r="B349" s="180" t="s">
        <v>681</v>
      </c>
      <c r="C349" s="180" t="s">
        <v>682</v>
      </c>
      <c r="D349" s="138" t="s">
        <v>650</v>
      </c>
      <c r="E349" s="44"/>
      <c r="F349" s="179" t="s">
        <v>664</v>
      </c>
      <c r="G349" s="2" t="str">
        <f t="shared" si="30"/>
        <v>浅田隆昭</v>
      </c>
      <c r="H349" s="138" t="s">
        <v>650</v>
      </c>
      <c r="I349" s="44" t="s">
        <v>1424</v>
      </c>
      <c r="J349" s="181">
        <v>1964</v>
      </c>
      <c r="K349" s="136">
        <f t="shared" si="31"/>
        <v>52</v>
      </c>
      <c r="L349" s="141" t="str">
        <f t="shared" si="29"/>
        <v>OK</v>
      </c>
      <c r="M349" s="181" t="s">
        <v>852</v>
      </c>
    </row>
    <row r="350" spans="1:13" s="9" customFormat="1" ht="13.5">
      <c r="A350" s="179" t="s">
        <v>665</v>
      </c>
      <c r="B350" s="180" t="s">
        <v>684</v>
      </c>
      <c r="C350" s="180" t="s">
        <v>685</v>
      </c>
      <c r="D350" s="138" t="s">
        <v>650</v>
      </c>
      <c r="E350" s="44"/>
      <c r="F350" s="179" t="s">
        <v>665</v>
      </c>
      <c r="G350" s="2" t="str">
        <f t="shared" si="30"/>
        <v>前田雅人</v>
      </c>
      <c r="H350" s="138" t="s">
        <v>650</v>
      </c>
      <c r="I350" s="44" t="s">
        <v>1241</v>
      </c>
      <c r="J350" s="181">
        <v>1959</v>
      </c>
      <c r="K350" s="136">
        <f t="shared" si="31"/>
        <v>57</v>
      </c>
      <c r="L350" s="141" t="str">
        <f t="shared" si="29"/>
        <v>OK</v>
      </c>
      <c r="M350" s="181" t="s">
        <v>868</v>
      </c>
    </row>
    <row r="351" spans="1:13" s="9" customFormat="1" ht="13.5">
      <c r="A351" s="179" t="s">
        <v>668</v>
      </c>
      <c r="B351" s="188" t="s">
        <v>267</v>
      </c>
      <c r="C351" s="189" t="s">
        <v>268</v>
      </c>
      <c r="D351" s="138" t="s">
        <v>650</v>
      </c>
      <c r="E351" s="44"/>
      <c r="F351" s="179" t="s">
        <v>668</v>
      </c>
      <c r="G351" s="2" t="str">
        <f t="shared" si="30"/>
        <v>土田典人</v>
      </c>
      <c r="H351" s="138" t="s">
        <v>650</v>
      </c>
      <c r="I351" s="44" t="s">
        <v>1729</v>
      </c>
      <c r="J351" s="181">
        <v>1964</v>
      </c>
      <c r="K351" s="136">
        <f t="shared" si="31"/>
        <v>52</v>
      </c>
      <c r="L351" s="141" t="str">
        <f t="shared" si="29"/>
        <v>OK</v>
      </c>
      <c r="M351" s="181" t="s">
        <v>850</v>
      </c>
    </row>
    <row r="352" spans="1:13" s="9" customFormat="1" ht="13.5">
      <c r="A352" s="179" t="s">
        <v>671</v>
      </c>
      <c r="B352" s="180" t="s">
        <v>984</v>
      </c>
      <c r="C352" s="180" t="s">
        <v>985</v>
      </c>
      <c r="D352" s="138" t="s">
        <v>650</v>
      </c>
      <c r="E352" s="44"/>
      <c r="F352" s="179" t="s">
        <v>671</v>
      </c>
      <c r="G352" s="2" t="str">
        <f t="shared" si="30"/>
        <v>二ツ井裕也</v>
      </c>
      <c r="H352" s="138" t="s">
        <v>650</v>
      </c>
      <c r="I352" s="44" t="s">
        <v>1730</v>
      </c>
      <c r="J352" s="181">
        <v>1990</v>
      </c>
      <c r="K352" s="136">
        <f t="shared" si="31"/>
        <v>26</v>
      </c>
      <c r="L352" s="141" t="str">
        <f t="shared" si="29"/>
        <v>OK</v>
      </c>
      <c r="M352" s="176" t="s">
        <v>264</v>
      </c>
    </row>
    <row r="353" spans="1:13" s="9" customFormat="1" ht="13.5">
      <c r="A353" s="179" t="s">
        <v>674</v>
      </c>
      <c r="B353" s="180" t="s">
        <v>986</v>
      </c>
      <c r="C353" s="180" t="s">
        <v>987</v>
      </c>
      <c r="D353" s="138" t="s">
        <v>650</v>
      </c>
      <c r="E353" s="44"/>
      <c r="F353" s="179" t="s">
        <v>674</v>
      </c>
      <c r="G353" s="2" t="str">
        <f t="shared" si="30"/>
        <v>森永洋介</v>
      </c>
      <c r="H353" s="138" t="s">
        <v>650</v>
      </c>
      <c r="I353" s="44" t="s">
        <v>1424</v>
      </c>
      <c r="J353" s="181">
        <v>1989</v>
      </c>
      <c r="K353" s="136">
        <f t="shared" si="31"/>
        <v>27</v>
      </c>
      <c r="L353" s="141" t="str">
        <f t="shared" si="29"/>
        <v>OK</v>
      </c>
      <c r="M353" s="179" t="s">
        <v>863</v>
      </c>
    </row>
    <row r="354" spans="1:13" s="9" customFormat="1" ht="13.5">
      <c r="A354" s="179" t="s">
        <v>675</v>
      </c>
      <c r="B354" s="180" t="s">
        <v>692</v>
      </c>
      <c r="C354" s="180" t="s">
        <v>693</v>
      </c>
      <c r="D354" s="138" t="s">
        <v>650</v>
      </c>
      <c r="E354" s="44"/>
      <c r="F354" s="179" t="s">
        <v>675</v>
      </c>
      <c r="G354" s="2" t="str">
        <f t="shared" si="30"/>
        <v>冨田哲弥</v>
      </c>
      <c r="H354" s="138" t="s">
        <v>650</v>
      </c>
      <c r="I354" s="44" t="s">
        <v>1241</v>
      </c>
      <c r="J354" s="181">
        <v>1966</v>
      </c>
      <c r="K354" s="136">
        <f t="shared" si="31"/>
        <v>50</v>
      </c>
      <c r="L354" s="141" t="str">
        <f t="shared" si="29"/>
        <v>OK</v>
      </c>
      <c r="M354" s="181" t="s">
        <v>866</v>
      </c>
    </row>
    <row r="355" spans="1:13" s="9" customFormat="1" ht="13.5">
      <c r="A355" s="179" t="s">
        <v>677</v>
      </c>
      <c r="B355" s="180" t="s">
        <v>551</v>
      </c>
      <c r="C355" s="180" t="s">
        <v>695</v>
      </c>
      <c r="D355" s="138" t="s">
        <v>650</v>
      </c>
      <c r="E355" s="44"/>
      <c r="F355" s="179" t="s">
        <v>677</v>
      </c>
      <c r="G355" s="2" t="str">
        <f t="shared" si="30"/>
        <v>並河康訓</v>
      </c>
      <c r="H355" s="138" t="s">
        <v>650</v>
      </c>
      <c r="I355" s="44" t="s">
        <v>1728</v>
      </c>
      <c r="J355" s="181">
        <v>1959</v>
      </c>
      <c r="K355" s="136">
        <f t="shared" si="31"/>
        <v>57</v>
      </c>
      <c r="L355" s="141" t="str">
        <f t="shared" si="29"/>
        <v>OK</v>
      </c>
      <c r="M355" s="181" t="s">
        <v>266</v>
      </c>
    </row>
    <row r="356" spans="1:13" s="9" customFormat="1" ht="13.5">
      <c r="A356" s="179" t="s">
        <v>680</v>
      </c>
      <c r="B356" s="180" t="s">
        <v>697</v>
      </c>
      <c r="C356" s="180" t="s">
        <v>698</v>
      </c>
      <c r="D356" s="138" t="s">
        <v>650</v>
      </c>
      <c r="E356" s="44"/>
      <c r="F356" s="179" t="s">
        <v>680</v>
      </c>
      <c r="G356" s="2" t="str">
        <f t="shared" si="30"/>
        <v>名田一茂</v>
      </c>
      <c r="H356" s="138" t="s">
        <v>650</v>
      </c>
      <c r="I356" s="44" t="s">
        <v>1726</v>
      </c>
      <c r="J356" s="181">
        <v>1953</v>
      </c>
      <c r="K356" s="136">
        <f t="shared" si="31"/>
        <v>63</v>
      </c>
      <c r="L356" s="141" t="str">
        <f t="shared" si="29"/>
        <v>OK</v>
      </c>
      <c r="M356" s="190" t="s">
        <v>264</v>
      </c>
    </row>
    <row r="357" spans="1:13" s="9" customFormat="1" ht="13.5">
      <c r="A357" s="179" t="s">
        <v>683</v>
      </c>
      <c r="B357" s="180" t="s">
        <v>269</v>
      </c>
      <c r="C357" s="180" t="s">
        <v>1173</v>
      </c>
      <c r="D357" s="138" t="s">
        <v>650</v>
      </c>
      <c r="E357" s="44"/>
      <c r="F357" s="179" t="s">
        <v>683</v>
      </c>
      <c r="G357" s="2" t="str">
        <f t="shared" si="30"/>
        <v>辰巳悟朗</v>
      </c>
      <c r="H357" s="138" t="s">
        <v>650</v>
      </c>
      <c r="I357" s="44" t="s">
        <v>1424</v>
      </c>
      <c r="J357" s="181">
        <v>1974</v>
      </c>
      <c r="K357" s="136">
        <f t="shared" si="31"/>
        <v>42</v>
      </c>
      <c r="L357" s="141" t="str">
        <f t="shared" si="29"/>
        <v>OK</v>
      </c>
      <c r="M357" s="181" t="s">
        <v>266</v>
      </c>
    </row>
    <row r="358" spans="1:13" s="9" customFormat="1" ht="13.5">
      <c r="A358" s="179" t="s">
        <v>686</v>
      </c>
      <c r="B358" s="174" t="s">
        <v>657</v>
      </c>
      <c r="C358" s="174" t="s">
        <v>704</v>
      </c>
      <c r="D358" s="138" t="s">
        <v>650</v>
      </c>
      <c r="E358" s="44"/>
      <c r="F358" s="179" t="s">
        <v>686</v>
      </c>
      <c r="G358" s="157" t="str">
        <f t="shared" si="30"/>
        <v>河野晶子</v>
      </c>
      <c r="H358" s="138" t="s">
        <v>650</v>
      </c>
      <c r="I358" s="139" t="s">
        <v>1549</v>
      </c>
      <c r="J358" s="181">
        <v>1970</v>
      </c>
      <c r="K358" s="136">
        <f t="shared" si="31"/>
        <v>46</v>
      </c>
      <c r="L358" s="141" t="str">
        <f t="shared" si="29"/>
        <v>OK</v>
      </c>
      <c r="M358" s="181" t="s">
        <v>266</v>
      </c>
    </row>
    <row r="359" spans="1:13" s="9" customFormat="1" ht="13.5">
      <c r="A359" s="179" t="s">
        <v>689</v>
      </c>
      <c r="B359" s="174" t="s">
        <v>707</v>
      </c>
      <c r="C359" s="174" t="s">
        <v>708</v>
      </c>
      <c r="D359" s="138" t="s">
        <v>650</v>
      </c>
      <c r="E359" s="44"/>
      <c r="F359" s="179" t="s">
        <v>689</v>
      </c>
      <c r="G359" s="157" t="str">
        <f t="shared" si="30"/>
        <v>森田恵美</v>
      </c>
      <c r="H359" s="138" t="s">
        <v>650</v>
      </c>
      <c r="I359" s="139" t="s">
        <v>1549</v>
      </c>
      <c r="J359" s="181">
        <v>1971</v>
      </c>
      <c r="K359" s="136">
        <f t="shared" si="31"/>
        <v>45</v>
      </c>
      <c r="L359" s="141" t="str">
        <f t="shared" si="29"/>
        <v>OK</v>
      </c>
      <c r="M359" s="176" t="s">
        <v>264</v>
      </c>
    </row>
    <row r="360" spans="1:13" s="9" customFormat="1" ht="13.5">
      <c r="A360" s="179" t="s">
        <v>690</v>
      </c>
      <c r="B360" s="174" t="s">
        <v>711</v>
      </c>
      <c r="C360" s="174" t="s">
        <v>712</v>
      </c>
      <c r="D360" s="138" t="s">
        <v>650</v>
      </c>
      <c r="E360" s="44"/>
      <c r="F360" s="179" t="s">
        <v>690</v>
      </c>
      <c r="G360" s="157" t="str">
        <f t="shared" si="30"/>
        <v>西澤友紀</v>
      </c>
      <c r="H360" s="138" t="s">
        <v>650</v>
      </c>
      <c r="I360" s="139" t="s">
        <v>1537</v>
      </c>
      <c r="J360" s="181">
        <v>1975</v>
      </c>
      <c r="K360" s="136">
        <f t="shared" si="31"/>
        <v>41</v>
      </c>
      <c r="L360" s="141" t="str">
        <f t="shared" si="29"/>
        <v>OK</v>
      </c>
      <c r="M360" s="176" t="s">
        <v>264</v>
      </c>
    </row>
    <row r="361" spans="1:13" s="9" customFormat="1" ht="13.5">
      <c r="A361" s="179" t="s">
        <v>691</v>
      </c>
      <c r="B361" s="174" t="s">
        <v>716</v>
      </c>
      <c r="C361" s="174" t="s">
        <v>717</v>
      </c>
      <c r="D361" s="138" t="s">
        <v>650</v>
      </c>
      <c r="E361" s="44"/>
      <c r="F361" s="179" t="s">
        <v>691</v>
      </c>
      <c r="G361" s="157" t="str">
        <f t="shared" si="30"/>
        <v>速水直美</v>
      </c>
      <c r="H361" s="138" t="s">
        <v>650</v>
      </c>
      <c r="I361" s="139" t="s">
        <v>1537</v>
      </c>
      <c r="J361" s="181">
        <v>1967</v>
      </c>
      <c r="K361" s="136">
        <f t="shared" si="31"/>
        <v>49</v>
      </c>
      <c r="L361" s="141" t="str">
        <f t="shared" si="29"/>
        <v>OK</v>
      </c>
      <c r="M361" s="176" t="s">
        <v>264</v>
      </c>
    </row>
    <row r="362" spans="1:13" s="9" customFormat="1" ht="13.5">
      <c r="A362" s="179" t="s">
        <v>694</v>
      </c>
      <c r="B362" s="174" t="s">
        <v>719</v>
      </c>
      <c r="C362" s="174" t="s">
        <v>720</v>
      </c>
      <c r="D362" s="138" t="s">
        <v>650</v>
      </c>
      <c r="E362" s="44"/>
      <c r="F362" s="179" t="s">
        <v>694</v>
      </c>
      <c r="G362" s="157" t="str">
        <f t="shared" si="30"/>
        <v>多田麻実</v>
      </c>
      <c r="H362" s="138" t="s">
        <v>650</v>
      </c>
      <c r="I362" s="139" t="s">
        <v>1537</v>
      </c>
      <c r="J362" s="181">
        <v>1980</v>
      </c>
      <c r="K362" s="136">
        <f t="shared" si="31"/>
        <v>36</v>
      </c>
      <c r="L362" s="141" t="str">
        <f t="shared" si="29"/>
        <v>OK</v>
      </c>
      <c r="M362" s="181" t="s">
        <v>270</v>
      </c>
    </row>
    <row r="363" spans="1:13" s="9" customFormat="1" ht="13.5">
      <c r="A363" s="179" t="s">
        <v>696</v>
      </c>
      <c r="B363" s="174" t="s">
        <v>404</v>
      </c>
      <c r="C363" s="174" t="s">
        <v>722</v>
      </c>
      <c r="D363" s="138" t="s">
        <v>650</v>
      </c>
      <c r="E363" s="44"/>
      <c r="F363" s="179" t="s">
        <v>696</v>
      </c>
      <c r="G363" s="157" t="str">
        <f t="shared" si="30"/>
        <v>中村純子</v>
      </c>
      <c r="H363" s="138" t="s">
        <v>650</v>
      </c>
      <c r="I363" s="139" t="s">
        <v>1471</v>
      </c>
      <c r="J363" s="181">
        <v>1982</v>
      </c>
      <c r="K363" s="136">
        <f t="shared" si="31"/>
        <v>34</v>
      </c>
      <c r="L363" s="141" t="str">
        <f t="shared" si="29"/>
        <v>OK</v>
      </c>
      <c r="M363" s="181" t="s">
        <v>270</v>
      </c>
    </row>
    <row r="364" spans="1:13" s="9" customFormat="1" ht="13.5">
      <c r="A364" s="179" t="s">
        <v>699</v>
      </c>
      <c r="B364" s="174" t="s">
        <v>725</v>
      </c>
      <c r="C364" s="174" t="s">
        <v>726</v>
      </c>
      <c r="D364" s="138" t="s">
        <v>650</v>
      </c>
      <c r="E364" s="44"/>
      <c r="F364" s="179" t="s">
        <v>699</v>
      </c>
      <c r="G364" s="157" t="str">
        <f t="shared" si="30"/>
        <v>堀田明子</v>
      </c>
      <c r="H364" s="138" t="s">
        <v>650</v>
      </c>
      <c r="I364" s="139" t="s">
        <v>1471</v>
      </c>
      <c r="J364" s="181">
        <v>1970</v>
      </c>
      <c r="K364" s="136">
        <f t="shared" si="31"/>
        <v>46</v>
      </c>
      <c r="L364" s="141" t="str">
        <f t="shared" si="29"/>
        <v>OK</v>
      </c>
      <c r="M364" s="190" t="s">
        <v>264</v>
      </c>
    </row>
    <row r="365" spans="1:13" s="178" customFormat="1" ht="13.5">
      <c r="A365" s="179" t="s">
        <v>700</v>
      </c>
      <c r="B365" s="191" t="s">
        <v>1538</v>
      </c>
      <c r="C365" s="191" t="s">
        <v>271</v>
      </c>
      <c r="D365" s="138" t="s">
        <v>650</v>
      </c>
      <c r="E365" s="192"/>
      <c r="F365" s="179" t="s">
        <v>700</v>
      </c>
      <c r="G365" s="157" t="str">
        <f t="shared" si="30"/>
        <v>岡川恭子</v>
      </c>
      <c r="H365" s="138" t="s">
        <v>650</v>
      </c>
      <c r="I365" s="139" t="s">
        <v>1365</v>
      </c>
      <c r="J365" s="181">
        <v>1969</v>
      </c>
      <c r="K365" s="136">
        <f t="shared" si="31"/>
        <v>47</v>
      </c>
      <c r="L365" s="141" t="str">
        <f t="shared" si="29"/>
        <v>OK</v>
      </c>
      <c r="M365" s="181" t="s">
        <v>266</v>
      </c>
    </row>
    <row r="366" spans="1:13" s="9" customFormat="1" ht="13.5">
      <c r="A366" s="179" t="s">
        <v>701</v>
      </c>
      <c r="B366" s="193" t="s">
        <v>272</v>
      </c>
      <c r="C366" s="193" t="s">
        <v>1539</v>
      </c>
      <c r="D366" s="138" t="s">
        <v>650</v>
      </c>
      <c r="E366" s="44"/>
      <c r="F366" s="179" t="s">
        <v>701</v>
      </c>
      <c r="G366" s="157" t="str">
        <f t="shared" si="30"/>
        <v>富田さおり</v>
      </c>
      <c r="H366" s="138" t="s">
        <v>650</v>
      </c>
      <c r="I366" s="139" t="s">
        <v>1549</v>
      </c>
      <c r="J366" s="181">
        <v>1973</v>
      </c>
      <c r="K366" s="136">
        <f t="shared" si="31"/>
        <v>43</v>
      </c>
      <c r="L366" s="141" t="str">
        <f t="shared" si="29"/>
        <v>OK</v>
      </c>
      <c r="M366" s="181" t="s">
        <v>866</v>
      </c>
    </row>
    <row r="367" spans="1:13" s="9" customFormat="1" ht="13.5">
      <c r="A367" s="179" t="s">
        <v>702</v>
      </c>
      <c r="B367" s="174" t="s">
        <v>687</v>
      </c>
      <c r="C367" s="174" t="s">
        <v>688</v>
      </c>
      <c r="D367" s="138" t="s">
        <v>650</v>
      </c>
      <c r="E367" s="44"/>
      <c r="F367" s="179" t="s">
        <v>702</v>
      </c>
      <c r="G367" s="157" t="str">
        <f t="shared" si="30"/>
        <v>大脇和世</v>
      </c>
      <c r="H367" s="138" t="s">
        <v>650</v>
      </c>
      <c r="I367" s="139" t="s">
        <v>1731</v>
      </c>
      <c r="J367" s="181">
        <v>1970</v>
      </c>
      <c r="K367" s="136">
        <f t="shared" si="31"/>
        <v>46</v>
      </c>
      <c r="L367" s="141" t="str">
        <f t="shared" si="29"/>
        <v>OK</v>
      </c>
      <c r="M367" s="181" t="s">
        <v>273</v>
      </c>
    </row>
    <row r="368" spans="1:13" ht="13.5">
      <c r="A368" s="179" t="s">
        <v>703</v>
      </c>
      <c r="B368" s="194" t="s">
        <v>274</v>
      </c>
      <c r="C368" s="194" t="s">
        <v>275</v>
      </c>
      <c r="D368" s="138" t="s">
        <v>650</v>
      </c>
      <c r="F368" s="179" t="s">
        <v>703</v>
      </c>
      <c r="G368" s="157" t="str">
        <f t="shared" si="30"/>
        <v>後藤圭介</v>
      </c>
      <c r="H368" s="138" t="s">
        <v>650</v>
      </c>
      <c r="I368" s="195" t="s">
        <v>1732</v>
      </c>
      <c r="J368" s="185">
        <v>1974</v>
      </c>
      <c r="K368" s="136">
        <f t="shared" si="31"/>
        <v>42</v>
      </c>
      <c r="L368" s="141" t="str">
        <f aca="true" t="shared" si="32" ref="L368:L375">IF(B368="","",IF(COUNTIF($G$3:$G$670,B368)&gt;1,"2重登録","OK"))</f>
        <v>OK</v>
      </c>
      <c r="M368" s="185" t="s">
        <v>852</v>
      </c>
    </row>
    <row r="369" spans="1:13" ht="13.5">
      <c r="A369" s="179" t="s">
        <v>705</v>
      </c>
      <c r="B369" s="194" t="s">
        <v>251</v>
      </c>
      <c r="C369" s="194" t="s">
        <v>276</v>
      </c>
      <c r="D369" s="138" t="s">
        <v>650</v>
      </c>
      <c r="F369" s="179" t="s">
        <v>705</v>
      </c>
      <c r="G369" s="157" t="str">
        <f t="shared" si="30"/>
        <v>長谷川晃平</v>
      </c>
      <c r="H369" s="138" t="s">
        <v>650</v>
      </c>
      <c r="I369" s="195" t="s">
        <v>1241</v>
      </c>
      <c r="J369" s="185">
        <v>1968</v>
      </c>
      <c r="K369" s="136">
        <f t="shared" si="31"/>
        <v>48</v>
      </c>
      <c r="L369" s="141" t="str">
        <f t="shared" si="32"/>
        <v>OK</v>
      </c>
      <c r="M369" s="185" t="s">
        <v>868</v>
      </c>
    </row>
    <row r="370" spans="1:13" ht="13.5">
      <c r="A370" s="179" t="s">
        <v>706</v>
      </c>
      <c r="B370" s="194" t="s">
        <v>277</v>
      </c>
      <c r="C370" s="194" t="s">
        <v>278</v>
      </c>
      <c r="D370" s="138" t="s">
        <v>650</v>
      </c>
      <c r="F370" s="179" t="s">
        <v>706</v>
      </c>
      <c r="G370" s="157" t="str">
        <f t="shared" si="30"/>
        <v>原田真稔</v>
      </c>
      <c r="H370" s="138" t="s">
        <v>650</v>
      </c>
      <c r="I370" s="195" t="s">
        <v>1390</v>
      </c>
      <c r="J370" s="185">
        <v>1974</v>
      </c>
      <c r="K370" s="136">
        <f t="shared" si="31"/>
        <v>42</v>
      </c>
      <c r="L370" s="141" t="str">
        <f t="shared" si="32"/>
        <v>OK</v>
      </c>
      <c r="M370" s="185" t="s">
        <v>866</v>
      </c>
    </row>
    <row r="371" spans="1:13" ht="13.5">
      <c r="A371" s="179" t="s">
        <v>709</v>
      </c>
      <c r="B371" s="194" t="s">
        <v>279</v>
      </c>
      <c r="C371" s="194" t="s">
        <v>280</v>
      </c>
      <c r="D371" s="138" t="s">
        <v>650</v>
      </c>
      <c r="F371" s="179" t="s">
        <v>709</v>
      </c>
      <c r="G371" s="157" t="str">
        <f t="shared" si="30"/>
        <v>池内伸介</v>
      </c>
      <c r="H371" s="138" t="s">
        <v>650</v>
      </c>
      <c r="I371" s="195" t="s">
        <v>1728</v>
      </c>
      <c r="J371" s="185">
        <v>1983</v>
      </c>
      <c r="K371" s="136">
        <f t="shared" si="31"/>
        <v>33</v>
      </c>
      <c r="L371" s="141" t="str">
        <f t="shared" si="32"/>
        <v>OK</v>
      </c>
      <c r="M371" s="185" t="s">
        <v>868</v>
      </c>
    </row>
    <row r="372" spans="1:13" ht="13.5">
      <c r="A372" s="179" t="s">
        <v>710</v>
      </c>
      <c r="B372" s="194" t="s">
        <v>768</v>
      </c>
      <c r="C372" s="194" t="s">
        <v>988</v>
      </c>
      <c r="D372" s="138" t="s">
        <v>650</v>
      </c>
      <c r="F372" s="179" t="s">
        <v>710</v>
      </c>
      <c r="G372" s="157" t="str">
        <f t="shared" si="30"/>
        <v>藤田彰</v>
      </c>
      <c r="H372" s="138" t="s">
        <v>650</v>
      </c>
      <c r="I372" s="195" t="s">
        <v>1733</v>
      </c>
      <c r="J372" s="185">
        <v>1981</v>
      </c>
      <c r="K372" s="136">
        <f t="shared" si="31"/>
        <v>35</v>
      </c>
      <c r="L372" s="141" t="str">
        <f t="shared" si="32"/>
        <v>OK</v>
      </c>
      <c r="M372" s="185" t="s">
        <v>868</v>
      </c>
    </row>
    <row r="373" spans="1:13" ht="13.5">
      <c r="A373" s="179" t="s">
        <v>713</v>
      </c>
      <c r="B373" s="194" t="s">
        <v>281</v>
      </c>
      <c r="C373" s="194" t="s">
        <v>282</v>
      </c>
      <c r="D373" s="138" t="s">
        <v>650</v>
      </c>
      <c r="F373" s="179" t="s">
        <v>713</v>
      </c>
      <c r="G373" s="157" t="str">
        <f t="shared" si="30"/>
        <v>佐用康啓</v>
      </c>
      <c r="H373" s="138" t="s">
        <v>650</v>
      </c>
      <c r="I373" s="195" t="s">
        <v>1393</v>
      </c>
      <c r="J373" s="185">
        <v>1983</v>
      </c>
      <c r="K373" s="136">
        <f t="shared" si="31"/>
        <v>33</v>
      </c>
      <c r="L373" s="141" t="str">
        <f t="shared" si="32"/>
        <v>OK</v>
      </c>
      <c r="M373" s="185" t="s">
        <v>852</v>
      </c>
    </row>
    <row r="374" spans="1:13" ht="13.5">
      <c r="A374" s="179" t="s">
        <v>715</v>
      </c>
      <c r="B374" s="194" t="s">
        <v>283</v>
      </c>
      <c r="C374" s="194" t="s">
        <v>284</v>
      </c>
      <c r="D374" s="138" t="s">
        <v>650</v>
      </c>
      <c r="F374" s="179" t="s">
        <v>715</v>
      </c>
      <c r="G374" s="157" t="str">
        <f t="shared" si="30"/>
        <v>岩田光央</v>
      </c>
      <c r="H374" s="138" t="s">
        <v>650</v>
      </c>
      <c r="I374" s="195" t="s">
        <v>1387</v>
      </c>
      <c r="J374" s="185">
        <v>1985</v>
      </c>
      <c r="K374" s="136">
        <f t="shared" si="31"/>
        <v>31</v>
      </c>
      <c r="L374" s="141" t="str">
        <f t="shared" si="32"/>
        <v>OK</v>
      </c>
      <c r="M374" s="185" t="s">
        <v>869</v>
      </c>
    </row>
    <row r="375" spans="1:13" ht="13.5">
      <c r="A375" s="179" t="s">
        <v>718</v>
      </c>
      <c r="B375" s="194" t="s">
        <v>285</v>
      </c>
      <c r="C375" s="194" t="s">
        <v>1540</v>
      </c>
      <c r="D375" s="138" t="s">
        <v>650</v>
      </c>
      <c r="F375" s="179" t="s">
        <v>718</v>
      </c>
      <c r="G375" s="157" t="str">
        <f t="shared" si="30"/>
        <v>月森 大</v>
      </c>
      <c r="H375" s="138" t="s">
        <v>650</v>
      </c>
      <c r="I375" s="195" t="s">
        <v>1241</v>
      </c>
      <c r="J375" s="185">
        <v>1980</v>
      </c>
      <c r="K375" s="136">
        <f t="shared" si="31"/>
        <v>36</v>
      </c>
      <c r="L375" s="141" t="str">
        <f t="shared" si="32"/>
        <v>OK</v>
      </c>
      <c r="M375" s="176" t="s">
        <v>264</v>
      </c>
    </row>
    <row r="376" spans="1:13" ht="13.5">
      <c r="A376" s="179" t="s">
        <v>721</v>
      </c>
      <c r="B376" s="196" t="s">
        <v>1541</v>
      </c>
      <c r="C376" s="11" t="s">
        <v>1542</v>
      </c>
      <c r="D376" s="138" t="s">
        <v>650</v>
      </c>
      <c r="F376" s="179" t="s">
        <v>721</v>
      </c>
      <c r="G376" s="157" t="str">
        <f t="shared" si="30"/>
        <v>三神秀嗣</v>
      </c>
      <c r="H376" s="138" t="s">
        <v>650</v>
      </c>
      <c r="I376" s="195" t="s">
        <v>1424</v>
      </c>
      <c r="J376" s="4">
        <v>1982</v>
      </c>
      <c r="K376" s="136">
        <f t="shared" si="31"/>
        <v>34</v>
      </c>
      <c r="L376" s="141" t="str">
        <f>IF(G376="","",IF(COUNTIF($G$3:$G$670,G376)&gt;1,"2重登録","OK"))</f>
        <v>OK</v>
      </c>
      <c r="M376" s="138" t="s">
        <v>1262</v>
      </c>
    </row>
    <row r="377" spans="1:13" ht="13.5">
      <c r="A377" s="179" t="s">
        <v>723</v>
      </c>
      <c r="B377" s="145" t="s">
        <v>797</v>
      </c>
      <c r="C377" s="145" t="s">
        <v>288</v>
      </c>
      <c r="D377" s="138" t="s">
        <v>650</v>
      </c>
      <c r="F377" s="179" t="s">
        <v>723</v>
      </c>
      <c r="G377" s="157" t="str">
        <f t="shared" si="30"/>
        <v>佐藤庸子</v>
      </c>
      <c r="H377" s="138" t="s">
        <v>650</v>
      </c>
      <c r="I377" s="10" t="s">
        <v>1239</v>
      </c>
      <c r="J377" s="4">
        <v>1978</v>
      </c>
      <c r="K377" s="136">
        <f t="shared" si="31"/>
        <v>38</v>
      </c>
      <c r="L377" s="141" t="str">
        <f>IF(G377="","",IF(COUNTIF($G$3:$G$611,G377)&gt;1,"2重登録","OK"))</f>
        <v>OK</v>
      </c>
      <c r="M377" s="10" t="s">
        <v>264</v>
      </c>
    </row>
    <row r="378" spans="1:13" ht="13.5">
      <c r="A378" s="179" t="s">
        <v>724</v>
      </c>
      <c r="B378" s="196" t="s">
        <v>1175</v>
      </c>
      <c r="C378" s="196" t="s">
        <v>1176</v>
      </c>
      <c r="D378" s="138" t="s">
        <v>650</v>
      </c>
      <c r="E378" s="197"/>
      <c r="F378" s="179" t="s">
        <v>724</v>
      </c>
      <c r="G378" s="157" t="str">
        <f t="shared" si="30"/>
        <v>遠崎大樹</v>
      </c>
      <c r="H378" s="138" t="s">
        <v>650</v>
      </c>
      <c r="I378" s="198" t="s">
        <v>1387</v>
      </c>
      <c r="J378" s="199">
        <v>1985</v>
      </c>
      <c r="K378" s="136">
        <f t="shared" si="31"/>
        <v>31</v>
      </c>
      <c r="L378" s="200" t="str">
        <f aca="true" t="shared" si="33" ref="L378:L390">IF(G378="","",IF(COUNTIF($G$3:$G$670,G378)&gt;1,"2重登録","OK"))</f>
        <v>OK</v>
      </c>
      <c r="M378" s="201" t="s">
        <v>868</v>
      </c>
    </row>
    <row r="379" spans="1:13" ht="13.5">
      <c r="A379" s="179" t="s">
        <v>727</v>
      </c>
      <c r="B379" s="202" t="s">
        <v>1543</v>
      </c>
      <c r="C379" s="202" t="s">
        <v>1178</v>
      </c>
      <c r="D379" s="138" t="s">
        <v>650</v>
      </c>
      <c r="E379" s="197"/>
      <c r="F379" s="179" t="s">
        <v>727</v>
      </c>
      <c r="G379" s="157" t="str">
        <f t="shared" si="30"/>
        <v>村田朋子</v>
      </c>
      <c r="H379" s="138" t="s">
        <v>650</v>
      </c>
      <c r="I379" s="203" t="s">
        <v>1734</v>
      </c>
      <c r="J379" s="199">
        <v>1959</v>
      </c>
      <c r="K379" s="136">
        <f t="shared" si="31"/>
        <v>57</v>
      </c>
      <c r="L379" s="200" t="str">
        <f t="shared" si="33"/>
        <v>OK</v>
      </c>
      <c r="M379" s="10" t="s">
        <v>264</v>
      </c>
    </row>
    <row r="380" spans="1:13" ht="13.5">
      <c r="A380" s="179" t="s">
        <v>728</v>
      </c>
      <c r="B380" s="202" t="s">
        <v>1544</v>
      </c>
      <c r="C380" s="202" t="s">
        <v>1545</v>
      </c>
      <c r="D380" s="138" t="s">
        <v>650</v>
      </c>
      <c r="E380" s="197"/>
      <c r="F380" s="179" t="s">
        <v>728</v>
      </c>
      <c r="G380" s="157" t="str">
        <f t="shared" si="30"/>
        <v>杉山あずさ</v>
      </c>
      <c r="H380" s="138" t="s">
        <v>650</v>
      </c>
      <c r="I380" s="203" t="s">
        <v>1537</v>
      </c>
      <c r="J380" s="199">
        <v>1978</v>
      </c>
      <c r="K380" s="136">
        <f t="shared" si="31"/>
        <v>38</v>
      </c>
      <c r="L380" s="200" t="str">
        <f t="shared" si="33"/>
        <v>OK</v>
      </c>
      <c r="M380" s="181" t="s">
        <v>898</v>
      </c>
    </row>
    <row r="381" spans="1:13" s="178" customFormat="1" ht="13.5">
      <c r="A381" s="179" t="s">
        <v>729</v>
      </c>
      <c r="B381" s="202" t="s">
        <v>749</v>
      </c>
      <c r="C381" s="204" t="s">
        <v>1546</v>
      </c>
      <c r="D381" s="138" t="s">
        <v>650</v>
      </c>
      <c r="E381" s="205"/>
      <c r="F381" s="179" t="s">
        <v>729</v>
      </c>
      <c r="G381" s="157" t="str">
        <f t="shared" si="30"/>
        <v>西村文代</v>
      </c>
      <c r="H381" s="138" t="s">
        <v>650</v>
      </c>
      <c r="I381" s="203" t="s">
        <v>1239</v>
      </c>
      <c r="J381" s="206">
        <v>1964</v>
      </c>
      <c r="K381" s="136">
        <f t="shared" si="31"/>
        <v>52</v>
      </c>
      <c r="L381" s="200" t="str">
        <f t="shared" si="33"/>
        <v>OK</v>
      </c>
      <c r="M381" s="181" t="s">
        <v>850</v>
      </c>
    </row>
    <row r="382" spans="1:13" s="178" customFormat="1" ht="13.5">
      <c r="A382" s="179" t="s">
        <v>286</v>
      </c>
      <c r="B382" s="204" t="s">
        <v>1547</v>
      </c>
      <c r="C382" s="204" t="s">
        <v>1164</v>
      </c>
      <c r="D382" s="138" t="s">
        <v>650</v>
      </c>
      <c r="E382" s="205"/>
      <c r="F382" s="179" t="s">
        <v>286</v>
      </c>
      <c r="G382" s="157" t="str">
        <f t="shared" si="30"/>
        <v>村田彩子</v>
      </c>
      <c r="H382" s="138" t="s">
        <v>650</v>
      </c>
      <c r="I382" s="203" t="s">
        <v>1239</v>
      </c>
      <c r="J382" s="206">
        <v>1968</v>
      </c>
      <c r="K382" s="136">
        <f t="shared" si="31"/>
        <v>48</v>
      </c>
      <c r="L382" s="205" t="str">
        <f t="shared" si="33"/>
        <v>OK</v>
      </c>
      <c r="M382" s="205" t="s">
        <v>266</v>
      </c>
    </row>
    <row r="383" spans="1:13" s="178" customFormat="1" ht="13.5">
      <c r="A383" s="179" t="s">
        <v>287</v>
      </c>
      <c r="B383" s="204" t="s">
        <v>1548</v>
      </c>
      <c r="C383" s="207" t="s">
        <v>288</v>
      </c>
      <c r="D383" s="138" t="s">
        <v>650</v>
      </c>
      <c r="E383" s="205"/>
      <c r="F383" s="179" t="s">
        <v>287</v>
      </c>
      <c r="G383" s="157" t="str">
        <f t="shared" si="30"/>
        <v>村川庸子</v>
      </c>
      <c r="H383" s="138" t="s">
        <v>650</v>
      </c>
      <c r="I383" s="203" t="s">
        <v>1549</v>
      </c>
      <c r="J383" s="206">
        <v>1969</v>
      </c>
      <c r="K383" s="136">
        <f t="shared" si="31"/>
        <v>47</v>
      </c>
      <c r="L383" s="205" t="str">
        <f t="shared" si="33"/>
        <v>OK</v>
      </c>
      <c r="M383" s="205" t="s">
        <v>273</v>
      </c>
    </row>
    <row r="384" spans="1:13" s="178" customFormat="1" ht="13.5">
      <c r="A384" s="179" t="s">
        <v>1174</v>
      </c>
      <c r="B384" s="206" t="s">
        <v>973</v>
      </c>
      <c r="C384" s="206" t="s">
        <v>1550</v>
      </c>
      <c r="D384" s="138" t="s">
        <v>650</v>
      </c>
      <c r="E384" s="206"/>
      <c r="F384" s="179" t="s">
        <v>1174</v>
      </c>
      <c r="G384" s="157" t="str">
        <f t="shared" si="30"/>
        <v>藤井洋平</v>
      </c>
      <c r="H384" s="138" t="s">
        <v>650</v>
      </c>
      <c r="I384" s="206" t="s">
        <v>1241</v>
      </c>
      <c r="J384" s="206">
        <v>1991</v>
      </c>
      <c r="K384" s="136">
        <f t="shared" si="31"/>
        <v>25</v>
      </c>
      <c r="L384" s="206" t="str">
        <f t="shared" si="33"/>
        <v>OK</v>
      </c>
      <c r="M384" s="204" t="s">
        <v>264</v>
      </c>
    </row>
    <row r="385" spans="1:13" s="178" customFormat="1" ht="13.5">
      <c r="A385" s="179" t="s">
        <v>1177</v>
      </c>
      <c r="B385" s="206" t="s">
        <v>1551</v>
      </c>
      <c r="C385" s="206" t="s">
        <v>1552</v>
      </c>
      <c r="D385" s="138" t="s">
        <v>650</v>
      </c>
      <c r="E385" s="206"/>
      <c r="F385" s="179" t="s">
        <v>1177</v>
      </c>
      <c r="G385" s="157" t="str">
        <f t="shared" si="30"/>
        <v>田淵敏史</v>
      </c>
      <c r="H385" s="138" t="s">
        <v>650</v>
      </c>
      <c r="I385" s="206" t="s">
        <v>1424</v>
      </c>
      <c r="J385" s="206">
        <v>1991</v>
      </c>
      <c r="K385" s="136">
        <f t="shared" si="31"/>
        <v>25</v>
      </c>
      <c r="L385" s="206" t="str">
        <f t="shared" si="33"/>
        <v>OK</v>
      </c>
      <c r="M385" s="204" t="s">
        <v>264</v>
      </c>
    </row>
    <row r="386" spans="1:13" s="178" customFormat="1" ht="13.5">
      <c r="A386" s="179" t="s">
        <v>1179</v>
      </c>
      <c r="B386" s="206" t="s">
        <v>1553</v>
      </c>
      <c r="C386" s="206" t="s">
        <v>1554</v>
      </c>
      <c r="D386" s="138" t="s">
        <v>650</v>
      </c>
      <c r="E386" s="206"/>
      <c r="F386" s="179" t="s">
        <v>1179</v>
      </c>
      <c r="G386" s="157" t="str">
        <f t="shared" si="30"/>
        <v>穐山  航</v>
      </c>
      <c r="H386" s="138" t="s">
        <v>650</v>
      </c>
      <c r="I386" s="206" t="s">
        <v>1424</v>
      </c>
      <c r="J386" s="206">
        <v>1989</v>
      </c>
      <c r="K386" s="136">
        <f t="shared" si="31"/>
        <v>27</v>
      </c>
      <c r="L386" s="206" t="str">
        <f t="shared" si="33"/>
        <v>OK</v>
      </c>
      <c r="M386" s="204" t="s">
        <v>264</v>
      </c>
    </row>
    <row r="387" spans="1:13" s="178" customFormat="1" ht="13.5">
      <c r="A387" s="179" t="s">
        <v>1180</v>
      </c>
      <c r="B387" s="206" t="s">
        <v>749</v>
      </c>
      <c r="C387" s="206" t="s">
        <v>1555</v>
      </c>
      <c r="D387" s="138" t="s">
        <v>650</v>
      </c>
      <c r="E387" s="205"/>
      <c r="F387" s="179" t="s">
        <v>1180</v>
      </c>
      <c r="G387" s="157" t="str">
        <f t="shared" si="30"/>
        <v>西村国太郎</v>
      </c>
      <c r="H387" s="138" t="s">
        <v>650</v>
      </c>
      <c r="I387" s="206" t="s">
        <v>1424</v>
      </c>
      <c r="J387" s="206">
        <v>1942</v>
      </c>
      <c r="K387" s="206">
        <f t="shared" si="31"/>
        <v>74</v>
      </c>
      <c r="L387" s="206" t="str">
        <f t="shared" si="33"/>
        <v>OK</v>
      </c>
      <c r="M387" s="204" t="s">
        <v>264</v>
      </c>
    </row>
    <row r="388" spans="1:14" s="173" customFormat="1" ht="13.5">
      <c r="A388" s="208" t="s">
        <v>1556</v>
      </c>
      <c r="B388" s="204" t="s">
        <v>1557</v>
      </c>
      <c r="C388" s="204" t="s">
        <v>1558</v>
      </c>
      <c r="D388" s="183" t="s">
        <v>650</v>
      </c>
      <c r="E388" s="209"/>
      <c r="F388" s="208" t="s">
        <v>1556</v>
      </c>
      <c r="G388" s="206" t="s">
        <v>1559</v>
      </c>
      <c r="H388" s="183" t="s">
        <v>650</v>
      </c>
      <c r="I388" s="206" t="s">
        <v>1369</v>
      </c>
      <c r="J388" s="206">
        <v>1994</v>
      </c>
      <c r="K388" s="206">
        <f>IF(J388="","",(2016-J388))</f>
        <v>22</v>
      </c>
      <c r="L388" s="206" t="str">
        <f t="shared" si="33"/>
        <v>OK</v>
      </c>
      <c r="M388" s="206" t="s">
        <v>878</v>
      </c>
      <c r="N388" s="210"/>
    </row>
    <row r="389" spans="1:14" s="173" customFormat="1" ht="13.5">
      <c r="A389" s="208" t="s">
        <v>1560</v>
      </c>
      <c r="B389" s="204" t="s">
        <v>1372</v>
      </c>
      <c r="C389" s="204" t="s">
        <v>1561</v>
      </c>
      <c r="D389" s="183" t="s">
        <v>650</v>
      </c>
      <c r="E389" s="209"/>
      <c r="F389" s="208" t="s">
        <v>1560</v>
      </c>
      <c r="G389" s="206" t="s">
        <v>1562</v>
      </c>
      <c r="H389" s="183" t="s">
        <v>650</v>
      </c>
      <c r="I389" s="206" t="s">
        <v>1239</v>
      </c>
      <c r="J389" s="206">
        <v>1970</v>
      </c>
      <c r="K389" s="206">
        <f>IF(J389="","",(2016-J389))</f>
        <v>46</v>
      </c>
      <c r="L389" s="206" t="str">
        <f t="shared" si="33"/>
        <v>OK</v>
      </c>
      <c r="M389" s="206" t="s">
        <v>850</v>
      </c>
      <c r="N389" s="210"/>
    </row>
    <row r="390" spans="1:14" s="178" customFormat="1" ht="13.5">
      <c r="A390" s="179" t="s">
        <v>1563</v>
      </c>
      <c r="B390" s="206" t="s">
        <v>1735</v>
      </c>
      <c r="C390" s="206" t="s">
        <v>1564</v>
      </c>
      <c r="D390" s="138" t="s">
        <v>650</v>
      </c>
      <c r="E390" s="205"/>
      <c r="F390" s="179" t="s">
        <v>1563</v>
      </c>
      <c r="G390" s="206" t="s">
        <v>1565</v>
      </c>
      <c r="H390" s="138" t="s">
        <v>650</v>
      </c>
      <c r="I390" s="206" t="s">
        <v>1566</v>
      </c>
      <c r="J390" s="206">
        <v>2004</v>
      </c>
      <c r="K390" s="206">
        <f>IF(J390="","",(2016-J390))</f>
        <v>12</v>
      </c>
      <c r="L390" s="206" t="str">
        <f t="shared" si="33"/>
        <v>OK</v>
      </c>
      <c r="M390" s="206" t="s">
        <v>898</v>
      </c>
      <c r="N390" s="192"/>
    </row>
    <row r="391" spans="2:13" ht="13.5">
      <c r="B391" s="11"/>
      <c r="C391" s="11"/>
      <c r="D391" s="138"/>
      <c r="E391" s="137"/>
      <c r="F391" s="141"/>
      <c r="G391" s="137"/>
      <c r="H391" s="138"/>
      <c r="I391" s="138"/>
      <c r="J391" s="4"/>
      <c r="K391" s="136"/>
      <c r="L391" s="141">
        <f aca="true" t="shared" si="34" ref="L391:L398">IF(G391="","",IF(COUNTIF($G$6:$G$593,G391)&gt;1,"2重登録","OK"))</f>
      </c>
      <c r="M391" s="138"/>
    </row>
    <row r="392" spans="2:13" ht="13.5">
      <c r="B392" s="11"/>
      <c r="C392" s="11"/>
      <c r="D392" s="138"/>
      <c r="E392" s="137"/>
      <c r="F392" s="141"/>
      <c r="G392" s="137"/>
      <c r="H392" s="138"/>
      <c r="I392" s="138"/>
      <c r="J392" s="4"/>
      <c r="K392" s="136"/>
      <c r="L392" s="141">
        <f t="shared" si="34"/>
      </c>
      <c r="M392" s="138"/>
    </row>
    <row r="393" spans="2:13" ht="13.5">
      <c r="B393" s="11"/>
      <c r="C393" s="11"/>
      <c r="D393" s="138"/>
      <c r="E393" s="137"/>
      <c r="F393" s="141"/>
      <c r="G393" s="137"/>
      <c r="H393" s="138"/>
      <c r="I393" s="138"/>
      <c r="J393" s="4"/>
      <c r="K393" s="136"/>
      <c r="L393" s="141">
        <f t="shared" si="34"/>
      </c>
      <c r="M393" s="138"/>
    </row>
    <row r="394" spans="2:13" ht="13.5">
      <c r="B394" s="11"/>
      <c r="C394" s="11"/>
      <c r="D394" s="138"/>
      <c r="E394" s="137"/>
      <c r="F394" s="141"/>
      <c r="G394" s="137"/>
      <c r="H394" s="138"/>
      <c r="I394" s="138"/>
      <c r="J394" s="4"/>
      <c r="K394" s="136"/>
      <c r="L394" s="141">
        <f t="shared" si="34"/>
      </c>
      <c r="M394" s="138"/>
    </row>
    <row r="395" spans="2:13" ht="13.5">
      <c r="B395" s="11"/>
      <c r="C395" s="11"/>
      <c r="D395" s="138"/>
      <c r="E395" s="137"/>
      <c r="F395" s="141"/>
      <c r="G395" s="137"/>
      <c r="H395" s="138"/>
      <c r="I395" s="138"/>
      <c r="J395" s="4"/>
      <c r="K395" s="136"/>
      <c r="L395" s="141">
        <f t="shared" si="34"/>
      </c>
      <c r="M395" s="138"/>
    </row>
    <row r="396" spans="2:13" ht="13.5">
      <c r="B396" s="137"/>
      <c r="C396" s="137"/>
      <c r="D396" s="137"/>
      <c r="E396" s="137"/>
      <c r="F396" s="141"/>
      <c r="G396" s="137"/>
      <c r="H396" s="137"/>
      <c r="I396" s="6"/>
      <c r="J396" s="5"/>
      <c r="K396" s="136"/>
      <c r="L396" s="141">
        <f t="shared" si="34"/>
      </c>
      <c r="M396" s="134"/>
    </row>
    <row r="397" spans="2:13" ht="13.5">
      <c r="B397" s="302" t="s">
        <v>1567</v>
      </c>
      <c r="C397" s="302"/>
      <c r="D397" s="305" t="s">
        <v>1568</v>
      </c>
      <c r="E397" s="305"/>
      <c r="F397" s="305"/>
      <c r="G397" s="305"/>
      <c r="H397" s="305"/>
      <c r="J397" s="28"/>
      <c r="K397" s="28"/>
      <c r="L397" s="141">
        <f t="shared" si="34"/>
      </c>
      <c r="M397" s="28"/>
    </row>
    <row r="398" spans="1:12" s="28" customFormat="1" ht="13.5">
      <c r="A398" s="2"/>
      <c r="B398" s="302"/>
      <c r="C398" s="302"/>
      <c r="D398" s="305"/>
      <c r="E398" s="305"/>
      <c r="F398" s="305"/>
      <c r="G398" s="305"/>
      <c r="H398" s="305"/>
      <c r="I398" s="141">
        <f>IF(D398="","",IF(COUNTIF($G$1:$G$33,D398)&gt;1,"2重登録","OK"))</f>
      </c>
      <c r="J398" s="2"/>
      <c r="L398" s="141">
        <f t="shared" si="34"/>
      </c>
    </row>
    <row r="399" spans="1:12" s="28" customFormat="1" ht="15">
      <c r="A399" s="2"/>
      <c r="B399" s="106"/>
      <c r="C399" s="89"/>
      <c r="G399" s="2" t="s">
        <v>244</v>
      </c>
      <c r="H399" s="296" t="s">
        <v>245</v>
      </c>
      <c r="I399" s="296"/>
      <c r="J399" s="296"/>
      <c r="K399" s="141"/>
      <c r="L399" s="141"/>
    </row>
    <row r="400" spans="1:12" s="28" customFormat="1" ht="13.5">
      <c r="A400" s="2"/>
      <c r="B400" s="211"/>
      <c r="C400" s="89"/>
      <c r="G400" s="31">
        <f>COUNTIF(M403:M428,"東近江市")</f>
        <v>4</v>
      </c>
      <c r="H400" s="299">
        <f>(G400/RIGHT(A434,2))</f>
        <v>0.125</v>
      </c>
      <c r="I400" s="299"/>
      <c r="J400" s="299"/>
      <c r="K400" s="141"/>
      <c r="L400" s="141"/>
    </row>
    <row r="401" spans="1:13" s="28" customFormat="1" ht="13.5">
      <c r="A401" s="2"/>
      <c r="B401" s="137" t="s">
        <v>1265</v>
      </c>
      <c r="C401" s="137"/>
      <c r="D401" s="89"/>
      <c r="E401" s="2"/>
      <c r="F401" s="141"/>
      <c r="G401" s="2"/>
      <c r="H401" s="2"/>
      <c r="I401" s="2"/>
      <c r="J401" s="3"/>
      <c r="K401" s="136"/>
      <c r="L401" s="141">
        <f>IF(G401="","",IF(COUNTIF($G$6:$G$593,G401)&gt;1,"2重登録","OK"))</f>
      </c>
      <c r="M401" s="2"/>
    </row>
    <row r="402" spans="1:13" s="28" customFormat="1" ht="13.5">
      <c r="A402" s="2"/>
      <c r="B402" s="301" t="s">
        <v>799</v>
      </c>
      <c r="C402" s="300"/>
      <c r="D402" s="2"/>
      <c r="E402" s="2"/>
      <c r="F402" s="141"/>
      <c r="G402" s="2" t="str">
        <f aca="true" t="shared" si="35" ref="G402:G434">B402&amp;C402</f>
        <v>湖東プラチナ</v>
      </c>
      <c r="H402" s="2"/>
      <c r="I402" s="2"/>
      <c r="J402" s="3"/>
      <c r="K402" s="136" t="s">
        <v>1263</v>
      </c>
      <c r="L402" s="141"/>
      <c r="M402" s="2"/>
    </row>
    <row r="403" spans="1:13" s="28" customFormat="1" ht="13.5">
      <c r="A403" s="2" t="s">
        <v>1264</v>
      </c>
      <c r="B403" s="137" t="s">
        <v>993</v>
      </c>
      <c r="C403" s="137" t="s">
        <v>290</v>
      </c>
      <c r="D403" s="2" t="s">
        <v>1569</v>
      </c>
      <c r="E403" s="2"/>
      <c r="F403" s="2" t="s">
        <v>1570</v>
      </c>
      <c r="G403" s="2" t="str">
        <f t="shared" si="35"/>
        <v>大林久</v>
      </c>
      <c r="H403" s="6" t="s">
        <v>799</v>
      </c>
      <c r="I403" s="6" t="s">
        <v>381</v>
      </c>
      <c r="J403" s="107">
        <v>1938</v>
      </c>
      <c r="K403" s="136">
        <f>IF(J403="","",(2016-J403))</f>
        <v>78</v>
      </c>
      <c r="L403" s="141" t="str">
        <f aca="true" t="shared" si="36" ref="L403:L446">IF(G403="","",IF(COUNTIF($G$6:$G$593,G403)&gt;1,"2重登録","OK"))</f>
        <v>OK</v>
      </c>
      <c r="M403" s="137" t="s">
        <v>862</v>
      </c>
    </row>
    <row r="404" spans="1:13" s="28" customFormat="1" ht="13.5">
      <c r="A404" s="2" t="s">
        <v>1571</v>
      </c>
      <c r="B404" s="137" t="s">
        <v>999</v>
      </c>
      <c r="C404" s="137" t="s">
        <v>1000</v>
      </c>
      <c r="D404" s="2" t="s">
        <v>1569</v>
      </c>
      <c r="F404" s="2" t="s">
        <v>1572</v>
      </c>
      <c r="G404" s="2" t="str">
        <f t="shared" si="35"/>
        <v>高田洋治</v>
      </c>
      <c r="H404" s="6" t="s">
        <v>799</v>
      </c>
      <c r="I404" s="6" t="s">
        <v>381</v>
      </c>
      <c r="J404" s="107">
        <v>1942</v>
      </c>
      <c r="K404" s="136">
        <f aca="true" t="shared" si="37" ref="K404:K434">IF(J404="","",(2016-J404))</f>
        <v>74</v>
      </c>
      <c r="L404" s="141" t="str">
        <f t="shared" si="36"/>
        <v>OK</v>
      </c>
      <c r="M404" s="137" t="s">
        <v>862</v>
      </c>
    </row>
    <row r="405" spans="1:13" s="28" customFormat="1" ht="13.5">
      <c r="A405" s="2" t="s">
        <v>991</v>
      </c>
      <c r="B405" s="137" t="s">
        <v>800</v>
      </c>
      <c r="C405" s="137" t="s">
        <v>1573</v>
      </c>
      <c r="D405" s="2" t="s">
        <v>1569</v>
      </c>
      <c r="F405" s="2" t="s">
        <v>991</v>
      </c>
      <c r="G405" s="2" t="str">
        <f t="shared" si="35"/>
        <v>中野 潤</v>
      </c>
      <c r="H405" s="6" t="s">
        <v>799</v>
      </c>
      <c r="I405" s="6" t="s">
        <v>381</v>
      </c>
      <c r="J405" s="107">
        <v>1948</v>
      </c>
      <c r="K405" s="136">
        <f t="shared" si="37"/>
        <v>68</v>
      </c>
      <c r="L405" s="141" t="str">
        <f t="shared" si="36"/>
        <v>OK</v>
      </c>
      <c r="M405" s="137" t="s">
        <v>865</v>
      </c>
    </row>
    <row r="406" spans="1:13" s="28" customFormat="1" ht="13.5">
      <c r="A406" s="2" t="s">
        <v>992</v>
      </c>
      <c r="B406" s="137" t="s">
        <v>800</v>
      </c>
      <c r="C406" s="137" t="s">
        <v>801</v>
      </c>
      <c r="D406" s="2" t="s">
        <v>1569</v>
      </c>
      <c r="F406" s="2" t="s">
        <v>992</v>
      </c>
      <c r="G406" s="2" t="str">
        <f>B406&amp;C406</f>
        <v>中野哲也</v>
      </c>
      <c r="H406" s="6" t="s">
        <v>799</v>
      </c>
      <c r="I406" s="6" t="s">
        <v>381</v>
      </c>
      <c r="J406" s="107">
        <v>1947</v>
      </c>
      <c r="K406" s="136">
        <f t="shared" si="37"/>
        <v>69</v>
      </c>
      <c r="L406" s="141" t="str">
        <f t="shared" si="36"/>
        <v>OK</v>
      </c>
      <c r="M406" s="137" t="s">
        <v>862</v>
      </c>
    </row>
    <row r="407" spans="1:13" s="28" customFormat="1" ht="13.5">
      <c r="A407" s="2" t="s">
        <v>994</v>
      </c>
      <c r="B407" s="2" t="s">
        <v>1574</v>
      </c>
      <c r="C407" s="2" t="s">
        <v>1575</v>
      </c>
      <c r="D407" s="2" t="s">
        <v>1736</v>
      </c>
      <c r="E407"/>
      <c r="F407" s="2" t="s">
        <v>994</v>
      </c>
      <c r="G407" s="2" t="str">
        <f>B407&amp;C407</f>
        <v>堀江孝信</v>
      </c>
      <c r="H407" s="142" t="s">
        <v>1266</v>
      </c>
      <c r="I407" s="6" t="s">
        <v>1241</v>
      </c>
      <c r="J407" s="107">
        <v>1942</v>
      </c>
      <c r="K407" s="136">
        <f t="shared" si="37"/>
        <v>74</v>
      </c>
      <c r="L407" s="141" t="str">
        <f t="shared" si="36"/>
        <v>OK</v>
      </c>
      <c r="M407" s="45" t="s">
        <v>862</v>
      </c>
    </row>
    <row r="408" spans="1:15" ht="13.5">
      <c r="A408" s="2" t="s">
        <v>995</v>
      </c>
      <c r="B408" s="137" t="s">
        <v>1007</v>
      </c>
      <c r="C408" s="137" t="s">
        <v>1008</v>
      </c>
      <c r="D408" s="2" t="s">
        <v>1569</v>
      </c>
      <c r="E408" s="28"/>
      <c r="F408" s="2" t="s">
        <v>995</v>
      </c>
      <c r="G408" s="2" t="str">
        <f t="shared" si="35"/>
        <v>羽田昭夫</v>
      </c>
      <c r="H408" s="6" t="s">
        <v>799</v>
      </c>
      <c r="I408" s="6" t="s">
        <v>381</v>
      </c>
      <c r="J408" s="107">
        <v>1943</v>
      </c>
      <c r="K408" s="136">
        <f t="shared" si="37"/>
        <v>73</v>
      </c>
      <c r="L408" s="141" t="str">
        <f t="shared" si="36"/>
        <v>OK</v>
      </c>
      <c r="M408" s="157" t="s">
        <v>1085</v>
      </c>
      <c r="O408" s="212"/>
    </row>
    <row r="409" spans="1:13" s="28" customFormat="1" ht="13.5">
      <c r="A409" s="2" t="s">
        <v>996</v>
      </c>
      <c r="B409" s="137" t="s">
        <v>1010</v>
      </c>
      <c r="C409" s="137" t="s">
        <v>1011</v>
      </c>
      <c r="D409" s="2" t="s">
        <v>1569</v>
      </c>
      <c r="F409" s="2" t="s">
        <v>996</v>
      </c>
      <c r="G409" s="2" t="str">
        <f t="shared" si="35"/>
        <v>樋山達哉</v>
      </c>
      <c r="H409" s="6" t="s">
        <v>799</v>
      </c>
      <c r="I409" s="6" t="s">
        <v>381</v>
      </c>
      <c r="J409" s="107">
        <v>1944</v>
      </c>
      <c r="K409" s="136">
        <f t="shared" si="37"/>
        <v>72</v>
      </c>
      <c r="L409" s="141" t="str">
        <f t="shared" si="36"/>
        <v>OK</v>
      </c>
      <c r="M409" s="137" t="s">
        <v>857</v>
      </c>
    </row>
    <row r="410" spans="1:13" s="28" customFormat="1" ht="13.5">
      <c r="A410" s="2" t="s">
        <v>997</v>
      </c>
      <c r="B410" s="137" t="s">
        <v>802</v>
      </c>
      <c r="C410" s="137" t="s">
        <v>803</v>
      </c>
      <c r="D410" s="2" t="s">
        <v>1737</v>
      </c>
      <c r="F410" s="2" t="s">
        <v>997</v>
      </c>
      <c r="G410" s="2" t="str">
        <f t="shared" si="35"/>
        <v>藤本昌彦</v>
      </c>
      <c r="H410" s="6" t="s">
        <v>799</v>
      </c>
      <c r="I410" s="6" t="s">
        <v>381</v>
      </c>
      <c r="J410" s="107">
        <v>1939</v>
      </c>
      <c r="K410" s="136">
        <f t="shared" si="37"/>
        <v>77</v>
      </c>
      <c r="L410" s="141" t="str">
        <f t="shared" si="36"/>
        <v>OK</v>
      </c>
      <c r="M410" s="137" t="s">
        <v>862</v>
      </c>
    </row>
    <row r="411" spans="1:13" s="28" customFormat="1" ht="13.5">
      <c r="A411" s="2" t="s">
        <v>998</v>
      </c>
      <c r="B411" s="137" t="s">
        <v>804</v>
      </c>
      <c r="C411" s="137" t="s">
        <v>739</v>
      </c>
      <c r="D411" s="2" t="s">
        <v>1738</v>
      </c>
      <c r="F411" s="2" t="s">
        <v>998</v>
      </c>
      <c r="G411" s="2" t="str">
        <f t="shared" si="35"/>
        <v>安田和彦</v>
      </c>
      <c r="H411" s="6" t="s">
        <v>799</v>
      </c>
      <c r="I411" s="6" t="s">
        <v>381</v>
      </c>
      <c r="J411" s="107">
        <v>1945</v>
      </c>
      <c r="K411" s="136">
        <f t="shared" si="37"/>
        <v>71</v>
      </c>
      <c r="L411" s="141" t="str">
        <f t="shared" si="36"/>
        <v>OK</v>
      </c>
      <c r="M411" s="137" t="s">
        <v>862</v>
      </c>
    </row>
    <row r="412" spans="1:13" s="28" customFormat="1" ht="13.5">
      <c r="A412" s="2" t="s">
        <v>1001</v>
      </c>
      <c r="B412" s="137" t="s">
        <v>815</v>
      </c>
      <c r="C412" s="137" t="s">
        <v>1020</v>
      </c>
      <c r="D412" s="2" t="s">
        <v>1265</v>
      </c>
      <c r="F412" s="2" t="s">
        <v>1001</v>
      </c>
      <c r="G412" s="2" t="str">
        <f t="shared" si="35"/>
        <v>吉田知司</v>
      </c>
      <c r="H412" s="6" t="s">
        <v>799</v>
      </c>
      <c r="I412" s="6" t="s">
        <v>381</v>
      </c>
      <c r="J412" s="107">
        <v>1948</v>
      </c>
      <c r="K412" s="136">
        <f t="shared" si="37"/>
        <v>68</v>
      </c>
      <c r="L412" s="141" t="str">
        <f t="shared" si="36"/>
        <v>OK</v>
      </c>
      <c r="M412" s="137" t="s">
        <v>862</v>
      </c>
    </row>
    <row r="413" spans="1:13" s="28" customFormat="1" ht="13.5">
      <c r="A413" s="2" t="s">
        <v>1002</v>
      </c>
      <c r="B413" s="137" t="s">
        <v>828</v>
      </c>
      <c r="C413" s="137" t="s">
        <v>1181</v>
      </c>
      <c r="D413" s="2" t="s">
        <v>1576</v>
      </c>
      <c r="E413" s="2"/>
      <c r="F413" s="2" t="s">
        <v>1002</v>
      </c>
      <c r="G413" s="2" t="str">
        <f>B413&amp;C413</f>
        <v>山田直八</v>
      </c>
      <c r="H413" s="6" t="s">
        <v>799</v>
      </c>
      <c r="I413" s="6" t="s">
        <v>381</v>
      </c>
      <c r="J413" s="107">
        <v>1972</v>
      </c>
      <c r="K413" s="136">
        <f t="shared" si="37"/>
        <v>44</v>
      </c>
      <c r="L413" s="141" t="str">
        <f t="shared" si="36"/>
        <v>OK</v>
      </c>
      <c r="M413" s="137" t="s">
        <v>857</v>
      </c>
    </row>
    <row r="414" spans="1:13" s="28" customFormat="1" ht="13.5">
      <c r="A414" s="2" t="s">
        <v>1003</v>
      </c>
      <c r="B414" s="137" t="s">
        <v>1577</v>
      </c>
      <c r="C414" s="137" t="s">
        <v>1578</v>
      </c>
      <c r="D414" s="2" t="s">
        <v>1569</v>
      </c>
      <c r="E414" s="2"/>
      <c r="F414" s="2" t="s">
        <v>1003</v>
      </c>
      <c r="G414" s="2" t="str">
        <f>B414&amp;C414</f>
        <v>新屋正男</v>
      </c>
      <c r="H414" s="6" t="s">
        <v>799</v>
      </c>
      <c r="I414" s="6" t="s">
        <v>1241</v>
      </c>
      <c r="J414" s="107">
        <v>1943</v>
      </c>
      <c r="K414" s="136">
        <f t="shared" si="37"/>
        <v>73</v>
      </c>
      <c r="L414" s="141" t="str">
        <f t="shared" si="36"/>
        <v>OK</v>
      </c>
      <c r="M414" s="137" t="s">
        <v>862</v>
      </c>
    </row>
    <row r="415" spans="1:13" s="28" customFormat="1" ht="13.5">
      <c r="A415" s="2" t="s">
        <v>1004</v>
      </c>
      <c r="B415" s="137" t="s">
        <v>1579</v>
      </c>
      <c r="C415" s="137" t="s">
        <v>1580</v>
      </c>
      <c r="D415" s="2" t="s">
        <v>1739</v>
      </c>
      <c r="E415" s="2"/>
      <c r="F415" s="2" t="s">
        <v>1004</v>
      </c>
      <c r="G415" s="2" t="str">
        <f>B415&amp;C415</f>
        <v>青木保憲</v>
      </c>
      <c r="H415" s="6" t="s">
        <v>799</v>
      </c>
      <c r="I415" s="6" t="s">
        <v>1241</v>
      </c>
      <c r="J415" s="107">
        <v>1949</v>
      </c>
      <c r="K415" s="136">
        <f t="shared" si="37"/>
        <v>67</v>
      </c>
      <c r="L415" s="141" t="str">
        <f t="shared" si="36"/>
        <v>OK</v>
      </c>
      <c r="M415" s="137" t="s">
        <v>862</v>
      </c>
    </row>
    <row r="416" spans="1:13" s="28" customFormat="1" ht="13.5">
      <c r="A416" s="2" t="s">
        <v>1005</v>
      </c>
      <c r="B416" s="137" t="s">
        <v>743</v>
      </c>
      <c r="C416" s="137" t="s">
        <v>1581</v>
      </c>
      <c r="D416" s="2" t="s">
        <v>1569</v>
      </c>
      <c r="E416" s="2"/>
      <c r="F416" s="2" t="s">
        <v>1005</v>
      </c>
      <c r="G416" s="2" t="str">
        <f>B416&amp;C416</f>
        <v>谷口一男</v>
      </c>
      <c r="H416" s="6" t="s">
        <v>799</v>
      </c>
      <c r="I416" s="6" t="s">
        <v>1241</v>
      </c>
      <c r="J416" s="107">
        <v>1947</v>
      </c>
      <c r="K416" s="136">
        <f t="shared" si="37"/>
        <v>69</v>
      </c>
      <c r="L416" s="141" t="str">
        <f t="shared" si="36"/>
        <v>OK</v>
      </c>
      <c r="M416" s="161" t="s">
        <v>1259</v>
      </c>
    </row>
    <row r="417" spans="1:13" s="28" customFormat="1" ht="13.5">
      <c r="A417" s="2" t="s">
        <v>1006</v>
      </c>
      <c r="B417" s="134" t="s">
        <v>1022</v>
      </c>
      <c r="C417" s="134" t="s">
        <v>805</v>
      </c>
      <c r="D417" s="2" t="s">
        <v>1740</v>
      </c>
      <c r="F417" s="2" t="s">
        <v>1006</v>
      </c>
      <c r="G417" s="2" t="str">
        <f t="shared" si="35"/>
        <v>飯塚アイ子</v>
      </c>
      <c r="H417" s="6" t="s">
        <v>799</v>
      </c>
      <c r="I417" s="8" t="s">
        <v>940</v>
      </c>
      <c r="J417" s="107">
        <v>1943</v>
      </c>
      <c r="K417" s="136">
        <f t="shared" si="37"/>
        <v>73</v>
      </c>
      <c r="L417" s="141" t="str">
        <f t="shared" si="36"/>
        <v>OK</v>
      </c>
      <c r="M417" s="137" t="s">
        <v>862</v>
      </c>
    </row>
    <row r="418" spans="1:13" s="28" customFormat="1" ht="13.5">
      <c r="A418" s="2" t="s">
        <v>1009</v>
      </c>
      <c r="B418" s="134" t="s">
        <v>806</v>
      </c>
      <c r="C418" s="134" t="s">
        <v>807</v>
      </c>
      <c r="D418" s="2" t="s">
        <v>1569</v>
      </c>
      <c r="F418" s="2" t="s">
        <v>1009</v>
      </c>
      <c r="G418" s="2" t="str">
        <f t="shared" si="35"/>
        <v>大橋富子</v>
      </c>
      <c r="H418" s="6" t="s">
        <v>799</v>
      </c>
      <c r="I418" s="8" t="s">
        <v>940</v>
      </c>
      <c r="J418" s="107">
        <v>1949</v>
      </c>
      <c r="K418" s="136">
        <f t="shared" si="37"/>
        <v>67</v>
      </c>
      <c r="L418" s="141" t="str">
        <f t="shared" si="36"/>
        <v>OK</v>
      </c>
      <c r="M418" s="137" t="s">
        <v>850</v>
      </c>
    </row>
    <row r="419" spans="1:13" s="28" customFormat="1" ht="13.5">
      <c r="A419" s="2" t="s">
        <v>1012</v>
      </c>
      <c r="B419" s="134" t="s">
        <v>937</v>
      </c>
      <c r="C419" s="134" t="s">
        <v>1182</v>
      </c>
      <c r="D419" s="2" t="s">
        <v>1569</v>
      </c>
      <c r="E419"/>
      <c r="F419" s="2" t="s">
        <v>1012</v>
      </c>
      <c r="G419" s="2" t="str">
        <f>B419&amp;C419</f>
        <v>北川美由紀</v>
      </c>
      <c r="H419" s="6" t="s">
        <v>799</v>
      </c>
      <c r="I419" s="8" t="s">
        <v>940</v>
      </c>
      <c r="J419" s="107">
        <v>1949</v>
      </c>
      <c r="K419" s="136">
        <f t="shared" si="37"/>
        <v>67</v>
      </c>
      <c r="L419" s="141" t="str">
        <f t="shared" si="36"/>
        <v>OK</v>
      </c>
      <c r="M419" s="137" t="s">
        <v>857</v>
      </c>
    </row>
    <row r="420" spans="1:13" ht="13.5">
      <c r="A420" s="2" t="s">
        <v>1013</v>
      </c>
      <c r="B420" s="134" t="s">
        <v>295</v>
      </c>
      <c r="C420" s="134" t="s">
        <v>296</v>
      </c>
      <c r="D420" s="2" t="s">
        <v>1569</v>
      </c>
      <c r="E420" s="28"/>
      <c r="F420" s="2" t="s">
        <v>1013</v>
      </c>
      <c r="G420" s="2" t="str">
        <f t="shared" si="35"/>
        <v>澤井恵子</v>
      </c>
      <c r="H420" s="6" t="s">
        <v>799</v>
      </c>
      <c r="I420" s="8" t="s">
        <v>940</v>
      </c>
      <c r="J420" s="107">
        <v>1948</v>
      </c>
      <c r="K420" s="136">
        <f t="shared" si="37"/>
        <v>68</v>
      </c>
      <c r="L420" s="141" t="str">
        <f t="shared" si="36"/>
        <v>OK</v>
      </c>
      <c r="M420" s="161" t="s">
        <v>1259</v>
      </c>
    </row>
    <row r="421" spans="1:13" s="28" customFormat="1" ht="13.5">
      <c r="A421" s="2" t="s">
        <v>1014</v>
      </c>
      <c r="B421" s="134" t="s">
        <v>293</v>
      </c>
      <c r="C421" s="134" t="s">
        <v>294</v>
      </c>
      <c r="D421" s="2" t="s">
        <v>1569</v>
      </c>
      <c r="F421" s="2" t="s">
        <v>1014</v>
      </c>
      <c r="G421" s="2" t="str">
        <f t="shared" si="35"/>
        <v>平野志津子</v>
      </c>
      <c r="H421" s="6" t="s">
        <v>799</v>
      </c>
      <c r="I421" s="8" t="s">
        <v>940</v>
      </c>
      <c r="J421" s="107">
        <v>1956</v>
      </c>
      <c r="K421" s="136">
        <f t="shared" si="37"/>
        <v>60</v>
      </c>
      <c r="L421" s="141" t="str">
        <f t="shared" si="36"/>
        <v>OK</v>
      </c>
      <c r="M421" s="137" t="s">
        <v>862</v>
      </c>
    </row>
    <row r="422" spans="1:13" s="28" customFormat="1" ht="13.5">
      <c r="A422" s="2" t="s">
        <v>1017</v>
      </c>
      <c r="B422" s="134" t="s">
        <v>810</v>
      </c>
      <c r="C422" s="134" t="s">
        <v>811</v>
      </c>
      <c r="D422" s="2" t="s">
        <v>1569</v>
      </c>
      <c r="F422" s="2" t="s">
        <v>1017</v>
      </c>
      <c r="G422" s="2" t="str">
        <f t="shared" si="35"/>
        <v>堀部品子</v>
      </c>
      <c r="H422" s="6" t="s">
        <v>799</v>
      </c>
      <c r="I422" s="8" t="s">
        <v>940</v>
      </c>
      <c r="J422" s="107">
        <v>1951</v>
      </c>
      <c r="K422" s="136">
        <f t="shared" si="37"/>
        <v>65</v>
      </c>
      <c r="L422" s="141" t="str">
        <f t="shared" si="36"/>
        <v>OK</v>
      </c>
      <c r="M422" s="161" t="s">
        <v>1259</v>
      </c>
    </row>
    <row r="423" spans="1:13" s="28" customFormat="1" ht="13.5">
      <c r="A423" s="2" t="s">
        <v>1018</v>
      </c>
      <c r="B423" s="134" t="s">
        <v>813</v>
      </c>
      <c r="C423" s="134" t="s">
        <v>814</v>
      </c>
      <c r="D423" s="2" t="s">
        <v>1569</v>
      </c>
      <c r="F423" s="2" t="s">
        <v>1018</v>
      </c>
      <c r="G423" s="2" t="str">
        <f t="shared" si="35"/>
        <v>森谷洋子</v>
      </c>
      <c r="H423" s="6" t="s">
        <v>799</v>
      </c>
      <c r="I423" s="8" t="s">
        <v>940</v>
      </c>
      <c r="J423" s="107">
        <v>1951</v>
      </c>
      <c r="K423" s="136">
        <f t="shared" si="37"/>
        <v>65</v>
      </c>
      <c r="L423" s="141" t="str">
        <f t="shared" si="36"/>
        <v>OK</v>
      </c>
      <c r="M423" s="137" t="s">
        <v>857</v>
      </c>
    </row>
    <row r="424" spans="1:13" s="28" customFormat="1" ht="13.5">
      <c r="A424" s="2" t="s">
        <v>1019</v>
      </c>
      <c r="B424" s="134" t="s">
        <v>808</v>
      </c>
      <c r="C424" s="134" t="s">
        <v>809</v>
      </c>
      <c r="D424" s="2" t="s">
        <v>1569</v>
      </c>
      <c r="E424"/>
      <c r="F424" s="2" t="s">
        <v>1019</v>
      </c>
      <c r="G424" s="2" t="str">
        <f t="shared" si="35"/>
        <v>川勝豊子</v>
      </c>
      <c r="H424" s="6" t="s">
        <v>799</v>
      </c>
      <c r="I424" s="8" t="s">
        <v>940</v>
      </c>
      <c r="J424" s="107">
        <v>1946</v>
      </c>
      <c r="K424" s="136">
        <f t="shared" si="37"/>
        <v>70</v>
      </c>
      <c r="L424" s="141" t="str">
        <f t="shared" si="36"/>
        <v>OK</v>
      </c>
      <c r="M424" s="137" t="s">
        <v>878</v>
      </c>
    </row>
    <row r="425" spans="1:13" ht="13.5">
      <c r="A425" s="2" t="s">
        <v>1021</v>
      </c>
      <c r="B425" s="134" t="s">
        <v>1026</v>
      </c>
      <c r="C425" s="134" t="s">
        <v>895</v>
      </c>
      <c r="D425" s="2" t="s">
        <v>1569</v>
      </c>
      <c r="E425" s="28"/>
      <c r="F425" s="2" t="s">
        <v>1021</v>
      </c>
      <c r="G425" s="2" t="str">
        <f t="shared" si="35"/>
        <v>田邉俊子</v>
      </c>
      <c r="H425" s="6" t="s">
        <v>799</v>
      </c>
      <c r="I425" s="8" t="s">
        <v>940</v>
      </c>
      <c r="J425" s="107">
        <v>1958</v>
      </c>
      <c r="K425" s="136">
        <f t="shared" si="37"/>
        <v>58</v>
      </c>
      <c r="L425" s="141" t="str">
        <f t="shared" si="36"/>
        <v>OK</v>
      </c>
      <c r="M425" s="137" t="s">
        <v>850</v>
      </c>
    </row>
    <row r="426" spans="1:13" s="28" customFormat="1" ht="13.5">
      <c r="A426" s="2" t="s">
        <v>1023</v>
      </c>
      <c r="B426" s="134" t="s">
        <v>1184</v>
      </c>
      <c r="C426" s="134" t="s">
        <v>893</v>
      </c>
      <c r="D426" s="2" t="s">
        <v>1741</v>
      </c>
      <c r="F426" s="2" t="s">
        <v>1023</v>
      </c>
      <c r="G426" s="2" t="str">
        <f t="shared" si="35"/>
        <v>松田順子</v>
      </c>
      <c r="H426" s="6" t="s">
        <v>799</v>
      </c>
      <c r="I426" s="8" t="s">
        <v>940</v>
      </c>
      <c r="J426" s="107">
        <v>1965</v>
      </c>
      <c r="K426" s="136">
        <f t="shared" si="37"/>
        <v>51</v>
      </c>
      <c r="L426" s="141" t="str">
        <f t="shared" si="36"/>
        <v>OK</v>
      </c>
      <c r="M426" s="161" t="s">
        <v>1259</v>
      </c>
    </row>
    <row r="427" spans="1:13" s="28" customFormat="1" ht="13.5">
      <c r="A427" s="2" t="s">
        <v>1024</v>
      </c>
      <c r="B427" s="134" t="s">
        <v>786</v>
      </c>
      <c r="C427" s="134" t="s">
        <v>787</v>
      </c>
      <c r="D427" s="2" t="s">
        <v>1569</v>
      </c>
      <c r="E427"/>
      <c r="F427" s="2" t="s">
        <v>1024</v>
      </c>
      <c r="G427" s="2" t="str">
        <f t="shared" si="35"/>
        <v>本池清子</v>
      </c>
      <c r="H427" s="6" t="s">
        <v>799</v>
      </c>
      <c r="I427" s="8" t="s">
        <v>940</v>
      </c>
      <c r="J427" s="107">
        <v>1967</v>
      </c>
      <c r="K427" s="136">
        <f t="shared" si="37"/>
        <v>49</v>
      </c>
      <c r="L427" s="141" t="str">
        <f t="shared" si="36"/>
        <v>OK</v>
      </c>
      <c r="M427" s="137" t="s">
        <v>898</v>
      </c>
    </row>
    <row r="428" spans="1:13" ht="13.5">
      <c r="A428" s="2" t="s">
        <v>1025</v>
      </c>
      <c r="B428" s="134" t="s">
        <v>828</v>
      </c>
      <c r="C428" s="134" t="s">
        <v>1185</v>
      </c>
      <c r="D428" s="2" t="s">
        <v>1265</v>
      </c>
      <c r="F428" s="2" t="s">
        <v>1025</v>
      </c>
      <c r="G428" s="2" t="str">
        <f t="shared" si="35"/>
        <v>山田晶枝</v>
      </c>
      <c r="H428" s="6" t="s">
        <v>799</v>
      </c>
      <c r="I428" s="8" t="s">
        <v>940</v>
      </c>
      <c r="J428" s="107">
        <v>1972</v>
      </c>
      <c r="K428" s="136">
        <f t="shared" si="37"/>
        <v>44</v>
      </c>
      <c r="L428" s="141" t="str">
        <f t="shared" si="36"/>
        <v>OK</v>
      </c>
      <c r="M428" s="137" t="s">
        <v>857</v>
      </c>
    </row>
    <row r="429" spans="1:13" ht="13.5">
      <c r="A429" s="213" t="s">
        <v>1742</v>
      </c>
      <c r="B429" s="213" t="s">
        <v>1015</v>
      </c>
      <c r="C429" s="213" t="s">
        <v>1016</v>
      </c>
      <c r="D429" s="213" t="s">
        <v>1569</v>
      </c>
      <c r="E429" s="214"/>
      <c r="F429" s="166" t="str">
        <f aca="true" t="shared" si="38" ref="F429:F434">A429</f>
        <v>P27</v>
      </c>
      <c r="G429" s="213" t="str">
        <f t="shared" si="35"/>
        <v>前田征人</v>
      </c>
      <c r="H429" s="215" t="s">
        <v>799</v>
      </c>
      <c r="I429" s="215" t="s">
        <v>1241</v>
      </c>
      <c r="J429" s="216">
        <v>1944</v>
      </c>
      <c r="K429" s="136">
        <f t="shared" si="37"/>
        <v>72</v>
      </c>
      <c r="L429" s="141" t="str">
        <f t="shared" si="36"/>
        <v>OK</v>
      </c>
      <c r="M429" s="157" t="s">
        <v>850</v>
      </c>
    </row>
    <row r="430" spans="1:13" ht="13.5" customHeight="1">
      <c r="A430" s="213" t="s">
        <v>1743</v>
      </c>
      <c r="B430" s="213" t="s">
        <v>1582</v>
      </c>
      <c r="C430" s="213" t="s">
        <v>1583</v>
      </c>
      <c r="D430" s="213" t="s">
        <v>1569</v>
      </c>
      <c r="E430" s="213"/>
      <c r="F430" s="213" t="str">
        <f t="shared" si="38"/>
        <v>P28</v>
      </c>
      <c r="G430" s="213" t="str">
        <f t="shared" si="35"/>
        <v>鶴田 進</v>
      </c>
      <c r="H430" s="213" t="s">
        <v>799</v>
      </c>
      <c r="I430" s="213" t="s">
        <v>1241</v>
      </c>
      <c r="J430" s="217">
        <v>1950</v>
      </c>
      <c r="K430" s="136">
        <f t="shared" si="37"/>
        <v>66</v>
      </c>
      <c r="L430" s="141" t="str">
        <f t="shared" si="36"/>
        <v>OK</v>
      </c>
      <c r="M430" s="213" t="s">
        <v>862</v>
      </c>
    </row>
    <row r="431" spans="1:13" ht="13.5" customHeight="1">
      <c r="A431" s="213" t="s">
        <v>1584</v>
      </c>
      <c r="B431" s="161" t="s">
        <v>1015</v>
      </c>
      <c r="C431" s="161" t="s">
        <v>812</v>
      </c>
      <c r="D431" s="213" t="s">
        <v>1569</v>
      </c>
      <c r="E431" s="213"/>
      <c r="F431" s="213" t="str">
        <f t="shared" si="38"/>
        <v>P29</v>
      </c>
      <c r="G431" s="213" t="str">
        <f t="shared" si="35"/>
        <v>前田喜久子</v>
      </c>
      <c r="H431" s="213" t="s">
        <v>799</v>
      </c>
      <c r="I431" s="161" t="s">
        <v>940</v>
      </c>
      <c r="J431" s="217">
        <v>1945</v>
      </c>
      <c r="K431" s="136">
        <f t="shared" si="37"/>
        <v>71</v>
      </c>
      <c r="L431" s="141" t="str">
        <f t="shared" si="36"/>
        <v>OK</v>
      </c>
      <c r="M431" s="213" t="s">
        <v>850</v>
      </c>
    </row>
    <row r="432" spans="1:13" ht="13.5" customHeight="1">
      <c r="A432" s="213" t="s">
        <v>1744</v>
      </c>
      <c r="B432" s="161" t="s">
        <v>1466</v>
      </c>
      <c r="C432" s="161" t="s">
        <v>762</v>
      </c>
      <c r="D432" s="213" t="s">
        <v>1569</v>
      </c>
      <c r="E432" s="213"/>
      <c r="F432" s="213" t="str">
        <f t="shared" si="38"/>
        <v>P30</v>
      </c>
      <c r="G432" s="213" t="str">
        <f t="shared" si="35"/>
        <v>岡本直美</v>
      </c>
      <c r="H432" s="213" t="s">
        <v>799</v>
      </c>
      <c r="I432" s="161" t="s">
        <v>940</v>
      </c>
      <c r="J432" s="217">
        <v>1969</v>
      </c>
      <c r="K432" s="136">
        <f t="shared" si="37"/>
        <v>47</v>
      </c>
      <c r="L432" s="141" t="str">
        <f t="shared" si="36"/>
        <v>OK</v>
      </c>
      <c r="M432" s="213" t="s">
        <v>862</v>
      </c>
    </row>
    <row r="433" spans="1:13" ht="13.5" customHeight="1">
      <c r="A433" s="213" t="s">
        <v>1585</v>
      </c>
      <c r="B433" s="161" t="s">
        <v>1586</v>
      </c>
      <c r="C433" s="161" t="s">
        <v>1587</v>
      </c>
      <c r="D433" s="213" t="s">
        <v>1569</v>
      </c>
      <c r="E433" s="213"/>
      <c r="F433" s="213" t="str">
        <f t="shared" si="38"/>
        <v>P31</v>
      </c>
      <c r="G433" s="213" t="str">
        <f t="shared" si="35"/>
        <v>苗村裕子</v>
      </c>
      <c r="H433" s="213" t="s">
        <v>799</v>
      </c>
      <c r="I433" s="161" t="s">
        <v>940</v>
      </c>
      <c r="J433" s="217">
        <v>1975</v>
      </c>
      <c r="K433" s="136">
        <f t="shared" si="37"/>
        <v>41</v>
      </c>
      <c r="L433" s="141" t="str">
        <f t="shared" si="36"/>
        <v>OK</v>
      </c>
      <c r="M433" s="213" t="s">
        <v>862</v>
      </c>
    </row>
    <row r="434" spans="1:13" ht="13.5" customHeight="1">
      <c r="A434" s="213" t="s">
        <v>1588</v>
      </c>
      <c r="B434" s="213" t="s">
        <v>1589</v>
      </c>
      <c r="C434" s="213" t="s">
        <v>1590</v>
      </c>
      <c r="D434" s="213" t="s">
        <v>1569</v>
      </c>
      <c r="E434" s="213"/>
      <c r="F434" s="213" t="str">
        <f t="shared" si="38"/>
        <v>P32</v>
      </c>
      <c r="G434" s="213" t="str">
        <f t="shared" si="35"/>
        <v>五十嵐英毅</v>
      </c>
      <c r="H434" s="213" t="s">
        <v>799</v>
      </c>
      <c r="I434" s="213" t="s">
        <v>1241</v>
      </c>
      <c r="J434" s="217">
        <v>1958</v>
      </c>
      <c r="K434" s="136">
        <f t="shared" si="37"/>
        <v>58</v>
      </c>
      <c r="L434" s="141" t="str">
        <f t="shared" si="36"/>
        <v>OK</v>
      </c>
      <c r="M434" s="213" t="s">
        <v>852</v>
      </c>
    </row>
    <row r="435" spans="2:13" ht="13.5">
      <c r="B435" s="134"/>
      <c r="C435" s="134"/>
      <c r="F435" s="141"/>
      <c r="H435" s="6"/>
      <c r="I435" s="6"/>
      <c r="J435" s="107"/>
      <c r="K435" s="136"/>
      <c r="L435" s="141">
        <f t="shared" si="36"/>
      </c>
      <c r="M435" s="137"/>
    </row>
    <row r="436" spans="2:13" ht="13.5">
      <c r="B436" s="134"/>
      <c r="C436" s="134"/>
      <c r="F436" s="141"/>
      <c r="H436" s="6"/>
      <c r="I436" s="6"/>
      <c r="J436" s="107"/>
      <c r="K436" s="136"/>
      <c r="L436" s="141">
        <f t="shared" si="36"/>
      </c>
      <c r="M436" s="137"/>
    </row>
    <row r="437" spans="2:13" ht="13.5">
      <c r="B437" s="134"/>
      <c r="C437" s="134"/>
      <c r="F437" s="141"/>
      <c r="H437" s="6"/>
      <c r="I437" s="6"/>
      <c r="J437" s="107"/>
      <c r="K437" s="136"/>
      <c r="L437" s="141">
        <f t="shared" si="36"/>
      </c>
      <c r="M437" s="137"/>
    </row>
    <row r="438" spans="2:13" ht="13.5">
      <c r="B438" s="134"/>
      <c r="C438" s="134"/>
      <c r="F438" s="141"/>
      <c r="H438" s="6"/>
      <c r="I438" s="6"/>
      <c r="J438" s="107"/>
      <c r="K438" s="136"/>
      <c r="L438" s="141">
        <f t="shared" si="36"/>
      </c>
      <c r="M438" s="137"/>
    </row>
    <row r="439" spans="2:13" ht="13.5">
      <c r="B439" s="134"/>
      <c r="C439" s="134"/>
      <c r="F439" s="141"/>
      <c r="H439" s="6"/>
      <c r="I439" s="6"/>
      <c r="J439" s="107"/>
      <c r="K439" s="136"/>
      <c r="L439" s="141">
        <f t="shared" si="36"/>
      </c>
      <c r="M439" s="137"/>
    </row>
    <row r="440" spans="2:13" ht="13.5">
      <c r="B440" s="134"/>
      <c r="C440" s="134"/>
      <c r="F440" s="141"/>
      <c r="H440" s="6"/>
      <c r="I440" s="6"/>
      <c r="J440" s="107"/>
      <c r="K440" s="136"/>
      <c r="L440" s="141">
        <f t="shared" si="36"/>
      </c>
      <c r="M440" s="137"/>
    </row>
    <row r="441" spans="2:13" ht="13.5">
      <c r="B441" s="134"/>
      <c r="C441" s="134"/>
      <c r="F441" s="141"/>
      <c r="H441" s="6"/>
      <c r="I441" s="6"/>
      <c r="J441" s="107"/>
      <c r="K441" s="136"/>
      <c r="L441" s="141">
        <f t="shared" si="36"/>
      </c>
      <c r="M441" s="137"/>
    </row>
    <row r="442" spans="2:13" ht="13.5">
      <c r="B442" s="134"/>
      <c r="C442" s="134"/>
      <c r="F442" s="141"/>
      <c r="H442" s="6"/>
      <c r="I442" s="6"/>
      <c r="J442" s="107"/>
      <c r="K442" s="136"/>
      <c r="L442" s="141">
        <f t="shared" si="36"/>
      </c>
      <c r="M442" s="137"/>
    </row>
    <row r="443" spans="2:13" ht="13.5">
      <c r="B443" s="134"/>
      <c r="C443" s="134"/>
      <c r="F443" s="141"/>
      <c r="H443" s="6"/>
      <c r="I443" s="6"/>
      <c r="J443" s="107"/>
      <c r="K443" s="136"/>
      <c r="L443" s="141">
        <f t="shared" si="36"/>
      </c>
      <c r="M443" s="137"/>
    </row>
    <row r="444" spans="2:12" ht="13.5">
      <c r="B444" s="302" t="s">
        <v>1591</v>
      </c>
      <c r="C444" s="302"/>
      <c r="D444" s="303" t="s">
        <v>1267</v>
      </c>
      <c r="E444" s="303"/>
      <c r="F444" s="303"/>
      <c r="G444" s="303"/>
      <c r="H444" s="2" t="s">
        <v>307</v>
      </c>
      <c r="I444" s="296" t="s">
        <v>308</v>
      </c>
      <c r="J444" s="296"/>
      <c r="K444" s="296"/>
      <c r="L444" s="141">
        <f t="shared" si="36"/>
      </c>
    </row>
    <row r="445" spans="2:12" ht="13.5">
      <c r="B445" s="302"/>
      <c r="C445" s="302"/>
      <c r="D445" s="303"/>
      <c r="E445" s="303"/>
      <c r="F445" s="303"/>
      <c r="G445" s="303"/>
      <c r="H445" s="31">
        <f>COUNTIF(M448:M470,"東近江市")</f>
        <v>5</v>
      </c>
      <c r="I445" s="299">
        <f>(H445/RIGHT(A467,2))</f>
        <v>0.25</v>
      </c>
      <c r="J445" s="299"/>
      <c r="K445" s="299"/>
      <c r="L445" s="141">
        <f t="shared" si="36"/>
      </c>
    </row>
    <row r="446" spans="2:12" ht="13.5">
      <c r="B446" s="137" t="s">
        <v>1270</v>
      </c>
      <c r="C446" s="137"/>
      <c r="D446" s="89"/>
      <c r="F446" s="141">
        <f aca="true" t="shared" si="39" ref="F446:F461">A446</f>
        <v>0</v>
      </c>
      <c r="K446" s="136">
        <f>IF(J446="","",(2012-J446))</f>
      </c>
      <c r="L446" s="141">
        <f t="shared" si="36"/>
      </c>
    </row>
    <row r="447" spans="2:12" ht="13.5">
      <c r="B447" s="300" t="s">
        <v>1271</v>
      </c>
      <c r="C447" s="300"/>
      <c r="F447" s="141">
        <f t="shared" si="39"/>
        <v>0</v>
      </c>
      <c r="G447" s="2" t="str">
        <f>B447&amp;C447</f>
        <v>サプライズ</v>
      </c>
      <c r="K447" s="136"/>
      <c r="L447" s="141"/>
    </row>
    <row r="448" spans="1:13" ht="13.5">
      <c r="A448" s="2" t="s">
        <v>1268</v>
      </c>
      <c r="B448" s="148" t="s">
        <v>1269</v>
      </c>
      <c r="C448" s="148" t="s">
        <v>380</v>
      </c>
      <c r="D448" s="2" t="str">
        <f>B446</f>
        <v>サプラ　</v>
      </c>
      <c r="F448" s="141" t="str">
        <f t="shared" si="39"/>
        <v>S01</v>
      </c>
      <c r="G448" s="2" t="str">
        <f>B448&amp;C448</f>
        <v>宇尾数行</v>
      </c>
      <c r="H448" s="6" t="s">
        <v>1271</v>
      </c>
      <c r="I448" s="6" t="s">
        <v>381</v>
      </c>
      <c r="J448" s="5">
        <v>1960</v>
      </c>
      <c r="K448" s="136">
        <f>IF(J448="","",(2016-J448))</f>
        <v>56</v>
      </c>
      <c r="L448" s="141" t="str">
        <f aca="true" t="shared" si="40" ref="L448:L475">IF(G448="","",IF(COUNTIF($G$6:$G$593,G448)&gt;1,"2重登録","OK"))</f>
        <v>OK</v>
      </c>
      <c r="M448" s="134" t="s">
        <v>1259</v>
      </c>
    </row>
    <row r="449" spans="1:13" ht="13.5">
      <c r="A449" s="2" t="s">
        <v>1272</v>
      </c>
      <c r="B449" s="148" t="s">
        <v>386</v>
      </c>
      <c r="C449" s="149" t="s">
        <v>387</v>
      </c>
      <c r="D449" s="137" t="s">
        <v>1270</v>
      </c>
      <c r="F449" s="2" t="str">
        <f t="shared" si="39"/>
        <v>S02</v>
      </c>
      <c r="G449" s="2" t="str">
        <f>B449&amp;C449</f>
        <v>小倉俊郎</v>
      </c>
      <c r="H449" s="6" t="s">
        <v>1271</v>
      </c>
      <c r="I449" s="6" t="s">
        <v>381</v>
      </c>
      <c r="J449" s="5">
        <v>1959</v>
      </c>
      <c r="K449" s="136">
        <f aca="true" t="shared" si="41" ref="K449:K466">IF(J449="","",(2016-J449))</f>
        <v>57</v>
      </c>
      <c r="L449" s="141" t="str">
        <f t="shared" si="40"/>
        <v>OK</v>
      </c>
      <c r="M449" s="134"/>
    </row>
    <row r="450" spans="1:13" ht="13.5">
      <c r="A450" s="2" t="s">
        <v>1186</v>
      </c>
      <c r="B450" s="137" t="s">
        <v>1273</v>
      </c>
      <c r="C450" s="137" t="s">
        <v>1263</v>
      </c>
      <c r="D450" s="137" t="s">
        <v>1270</v>
      </c>
      <c r="F450" s="141" t="str">
        <f t="shared" si="39"/>
        <v>S03</v>
      </c>
      <c r="G450" s="2" t="str">
        <f>B450&amp;C450</f>
        <v>梅田 </v>
      </c>
      <c r="H450" s="6" t="s">
        <v>1271</v>
      </c>
      <c r="I450" s="6" t="s">
        <v>381</v>
      </c>
      <c r="J450" s="5">
        <v>1966</v>
      </c>
      <c r="K450" s="136">
        <f t="shared" si="41"/>
        <v>50</v>
      </c>
      <c r="L450" s="141" t="str">
        <f t="shared" si="40"/>
        <v>OK</v>
      </c>
      <c r="M450" s="134"/>
    </row>
    <row r="451" spans="1:13" ht="13.5">
      <c r="A451" s="2" t="s">
        <v>1187</v>
      </c>
      <c r="B451" s="148" t="s">
        <v>392</v>
      </c>
      <c r="C451" s="149" t="s">
        <v>393</v>
      </c>
      <c r="D451" s="137" t="s">
        <v>1270</v>
      </c>
      <c r="F451" s="141" t="str">
        <f t="shared" si="39"/>
        <v>S04</v>
      </c>
      <c r="G451" s="2" t="str">
        <f aca="true" t="shared" si="42" ref="G451:G463">B451&amp;C451</f>
        <v>北野智尋</v>
      </c>
      <c r="H451" s="6" t="s">
        <v>1271</v>
      </c>
      <c r="I451" s="6" t="s">
        <v>381</v>
      </c>
      <c r="J451" s="3">
        <v>1970</v>
      </c>
      <c r="K451" s="136">
        <f t="shared" si="41"/>
        <v>46</v>
      </c>
      <c r="L451" s="141" t="str">
        <f t="shared" si="40"/>
        <v>OK</v>
      </c>
      <c r="M451" s="134"/>
    </row>
    <row r="452" spans="1:13" ht="13.5">
      <c r="A452" s="2" t="s">
        <v>1188</v>
      </c>
      <c r="B452" s="148" t="s">
        <v>395</v>
      </c>
      <c r="C452" s="148" t="s">
        <v>396</v>
      </c>
      <c r="D452" s="137" t="s">
        <v>1270</v>
      </c>
      <c r="F452" s="141" t="str">
        <f t="shared" si="39"/>
        <v>S05</v>
      </c>
      <c r="G452" s="2" t="str">
        <f t="shared" si="42"/>
        <v>木森厚志</v>
      </c>
      <c r="H452" s="6" t="s">
        <v>1271</v>
      </c>
      <c r="I452" s="6" t="s">
        <v>381</v>
      </c>
      <c r="J452" s="5">
        <v>1961</v>
      </c>
      <c r="K452" s="136">
        <f t="shared" si="41"/>
        <v>55</v>
      </c>
      <c r="L452" s="141" t="str">
        <f t="shared" si="40"/>
        <v>OK</v>
      </c>
      <c r="M452" s="134"/>
    </row>
    <row r="453" spans="1:13" ht="13.5">
      <c r="A453" s="2" t="s">
        <v>1189</v>
      </c>
      <c r="B453" s="148" t="s">
        <v>400</v>
      </c>
      <c r="C453" s="149" t="s">
        <v>401</v>
      </c>
      <c r="D453" s="137" t="s">
        <v>1270</v>
      </c>
      <c r="F453" s="141" t="str">
        <f t="shared" si="39"/>
        <v>S06</v>
      </c>
      <c r="G453" s="2" t="str">
        <f t="shared" si="42"/>
        <v>田中宏樹</v>
      </c>
      <c r="H453" s="6" t="s">
        <v>1271</v>
      </c>
      <c r="I453" s="6" t="s">
        <v>381</v>
      </c>
      <c r="J453" s="3">
        <v>1965</v>
      </c>
      <c r="K453" s="136">
        <f t="shared" si="41"/>
        <v>51</v>
      </c>
      <c r="L453" s="141" t="str">
        <f t="shared" si="40"/>
        <v>OK</v>
      </c>
      <c r="M453" s="134"/>
    </row>
    <row r="454" spans="1:13" ht="13.5">
      <c r="A454" s="2" t="s">
        <v>1190</v>
      </c>
      <c r="B454" s="148" t="s">
        <v>402</v>
      </c>
      <c r="C454" s="149" t="s">
        <v>403</v>
      </c>
      <c r="D454" s="137" t="s">
        <v>1270</v>
      </c>
      <c r="F454" s="141" t="str">
        <f t="shared" si="39"/>
        <v>S07</v>
      </c>
      <c r="G454" s="2" t="str">
        <f t="shared" si="42"/>
        <v>坪田敏裕</v>
      </c>
      <c r="H454" s="6" t="s">
        <v>1271</v>
      </c>
      <c r="I454" s="6" t="s">
        <v>381</v>
      </c>
      <c r="J454" s="5">
        <v>1965</v>
      </c>
      <c r="K454" s="136">
        <f t="shared" si="41"/>
        <v>51</v>
      </c>
      <c r="L454" s="141" t="str">
        <f t="shared" si="40"/>
        <v>OK</v>
      </c>
      <c r="M454" s="134"/>
    </row>
    <row r="455" spans="1:13" ht="13.5">
      <c r="A455" s="2" t="s">
        <v>1191</v>
      </c>
      <c r="B455" s="148" t="s">
        <v>846</v>
      </c>
      <c r="C455" s="149" t="s">
        <v>798</v>
      </c>
      <c r="D455" s="137" t="s">
        <v>1592</v>
      </c>
      <c r="F455" s="141" t="str">
        <f t="shared" si="39"/>
        <v>S08</v>
      </c>
      <c r="G455" s="2" t="str">
        <f t="shared" si="42"/>
        <v>坂口直也</v>
      </c>
      <c r="H455" s="6" t="s">
        <v>1271</v>
      </c>
      <c r="I455" s="6" t="s">
        <v>381</v>
      </c>
      <c r="J455" s="5">
        <v>1971</v>
      </c>
      <c r="K455" s="136">
        <f t="shared" si="41"/>
        <v>45</v>
      </c>
      <c r="L455" s="141" t="str">
        <f t="shared" si="40"/>
        <v>OK</v>
      </c>
      <c r="M455" s="134"/>
    </row>
    <row r="456" spans="1:13" ht="13.5">
      <c r="A456" s="2" t="s">
        <v>1192</v>
      </c>
      <c r="B456" s="148" t="s">
        <v>405</v>
      </c>
      <c r="C456" s="149" t="s">
        <v>406</v>
      </c>
      <c r="D456" s="137" t="s">
        <v>1270</v>
      </c>
      <c r="F456" s="141" t="str">
        <f t="shared" si="39"/>
        <v>S09</v>
      </c>
      <c r="G456" s="2" t="str">
        <f t="shared" si="42"/>
        <v>生岩寛史</v>
      </c>
      <c r="H456" s="6" t="s">
        <v>1271</v>
      </c>
      <c r="I456" s="6" t="s">
        <v>381</v>
      </c>
      <c r="J456" s="5">
        <v>1978</v>
      </c>
      <c r="K456" s="136">
        <f t="shared" si="41"/>
        <v>38</v>
      </c>
      <c r="L456" s="141" t="str">
        <f t="shared" si="40"/>
        <v>OK</v>
      </c>
      <c r="M456" s="134"/>
    </row>
    <row r="457" spans="1:13" ht="13.5">
      <c r="A457" s="2" t="s">
        <v>1193</v>
      </c>
      <c r="B457" s="148" t="s">
        <v>1027</v>
      </c>
      <c r="C457" s="149" t="s">
        <v>1274</v>
      </c>
      <c r="D457" s="137" t="s">
        <v>1270</v>
      </c>
      <c r="F457" s="141" t="str">
        <f t="shared" si="39"/>
        <v>S10</v>
      </c>
      <c r="G457" s="2" t="str">
        <f t="shared" si="42"/>
        <v>濱田 毅</v>
      </c>
      <c r="H457" s="6" t="s">
        <v>1271</v>
      </c>
      <c r="I457" s="6" t="s">
        <v>381</v>
      </c>
      <c r="J457" s="5">
        <v>1962</v>
      </c>
      <c r="K457" s="136">
        <f t="shared" si="41"/>
        <v>54</v>
      </c>
      <c r="L457" s="141" t="str">
        <f t="shared" si="40"/>
        <v>OK</v>
      </c>
      <c r="M457" s="134"/>
    </row>
    <row r="458" spans="1:13" ht="13.5">
      <c r="A458" s="2" t="s">
        <v>1194</v>
      </c>
      <c r="B458" s="148" t="s">
        <v>407</v>
      </c>
      <c r="C458" s="149" t="s">
        <v>408</v>
      </c>
      <c r="D458" s="137" t="s">
        <v>1270</v>
      </c>
      <c r="F458" s="141" t="str">
        <f t="shared" si="39"/>
        <v>S11</v>
      </c>
      <c r="G458" s="2" t="str">
        <f t="shared" si="42"/>
        <v>別宮敏朗</v>
      </c>
      <c r="H458" s="6" t="s">
        <v>1271</v>
      </c>
      <c r="I458" s="6" t="s">
        <v>381</v>
      </c>
      <c r="J458" s="5">
        <v>1947</v>
      </c>
      <c r="K458" s="136">
        <f t="shared" si="41"/>
        <v>69</v>
      </c>
      <c r="L458" s="141" t="str">
        <f t="shared" si="40"/>
        <v>OK</v>
      </c>
      <c r="M458" s="134"/>
    </row>
    <row r="459" spans="1:13" ht="13.5">
      <c r="A459" s="2" t="s">
        <v>1195</v>
      </c>
      <c r="B459" s="148" t="s">
        <v>1184</v>
      </c>
      <c r="C459" s="93" t="s">
        <v>478</v>
      </c>
      <c r="D459" s="137" t="s">
        <v>1592</v>
      </c>
      <c r="F459" s="141" t="str">
        <f t="shared" si="39"/>
        <v>S12</v>
      </c>
      <c r="G459" s="2" t="str">
        <f>B459&amp;C459</f>
        <v>松田憲次</v>
      </c>
      <c r="H459" s="6" t="s">
        <v>1271</v>
      </c>
      <c r="I459" s="6" t="s">
        <v>381</v>
      </c>
      <c r="J459" s="5">
        <v>1964</v>
      </c>
      <c r="K459" s="136">
        <f t="shared" si="41"/>
        <v>52</v>
      </c>
      <c r="L459" s="141" t="str">
        <f t="shared" si="40"/>
        <v>OK</v>
      </c>
      <c r="M459" s="134" t="s">
        <v>1259</v>
      </c>
    </row>
    <row r="460" spans="1:13" ht="13.5">
      <c r="A460" s="2" t="s">
        <v>1196</v>
      </c>
      <c r="B460" s="148" t="s">
        <v>1269</v>
      </c>
      <c r="C460" s="148" t="s">
        <v>1199</v>
      </c>
      <c r="D460" s="137" t="s">
        <v>1270</v>
      </c>
      <c r="F460" s="141" t="str">
        <f t="shared" si="39"/>
        <v>S13</v>
      </c>
      <c r="G460" s="2" t="str">
        <f>B460&amp;C460</f>
        <v>宇尾 翼</v>
      </c>
      <c r="H460" s="6" t="s">
        <v>1271</v>
      </c>
      <c r="I460" s="6" t="s">
        <v>381</v>
      </c>
      <c r="J460" s="5">
        <v>1996</v>
      </c>
      <c r="K460" s="136">
        <f t="shared" si="41"/>
        <v>20</v>
      </c>
      <c r="L460" s="141" t="str">
        <f t="shared" si="40"/>
        <v>OK</v>
      </c>
      <c r="M460" s="134" t="s">
        <v>1259</v>
      </c>
    </row>
    <row r="461" spans="1:12" ht="13.5">
      <c r="A461" s="2" t="s">
        <v>1197</v>
      </c>
      <c r="B461" s="218" t="s">
        <v>1207</v>
      </c>
      <c r="C461" s="219" t="s">
        <v>1208</v>
      </c>
      <c r="D461" s="137" t="s">
        <v>1745</v>
      </c>
      <c r="F461" s="141" t="str">
        <f t="shared" si="39"/>
        <v>S14</v>
      </c>
      <c r="G461" s="2" t="str">
        <f>B461&amp;C461</f>
        <v>本田健一</v>
      </c>
      <c r="H461" s="6" t="s">
        <v>1271</v>
      </c>
      <c r="I461" s="6" t="s">
        <v>310</v>
      </c>
      <c r="J461" s="39">
        <v>1973</v>
      </c>
      <c r="K461" s="136">
        <f t="shared" si="41"/>
        <v>43</v>
      </c>
      <c r="L461" s="141" t="str">
        <f t="shared" si="40"/>
        <v>OK</v>
      </c>
    </row>
    <row r="462" spans="1:13" ht="13.5">
      <c r="A462" s="2" t="s">
        <v>1198</v>
      </c>
      <c r="B462" s="33" t="s">
        <v>410</v>
      </c>
      <c r="C462" s="34" t="s">
        <v>411</v>
      </c>
      <c r="D462" s="137" t="s">
        <v>1270</v>
      </c>
      <c r="F462" s="141" t="str">
        <f aca="true" t="shared" si="43" ref="F462:F467">A463</f>
        <v>S16</v>
      </c>
      <c r="G462" s="2" t="str">
        <f t="shared" si="42"/>
        <v>梅田陽子</v>
      </c>
      <c r="H462" s="6" t="s">
        <v>1271</v>
      </c>
      <c r="I462" s="8" t="s">
        <v>940</v>
      </c>
      <c r="J462" s="5">
        <v>1967</v>
      </c>
      <c r="K462" s="136">
        <f t="shared" si="41"/>
        <v>49</v>
      </c>
      <c r="L462" s="141" t="str">
        <f t="shared" si="40"/>
        <v>OK</v>
      </c>
      <c r="M462" s="134"/>
    </row>
    <row r="463" spans="1:13" ht="13.5">
      <c r="A463" s="2" t="s">
        <v>1200</v>
      </c>
      <c r="B463" s="33" t="s">
        <v>413</v>
      </c>
      <c r="C463" s="34" t="s">
        <v>414</v>
      </c>
      <c r="D463" s="137" t="s">
        <v>1270</v>
      </c>
      <c r="F463" s="141" t="str">
        <f t="shared" si="43"/>
        <v>S17</v>
      </c>
      <c r="G463" s="2" t="str">
        <f t="shared" si="42"/>
        <v>鈴木春美</v>
      </c>
      <c r="H463" s="6" t="s">
        <v>1271</v>
      </c>
      <c r="I463" s="8" t="s">
        <v>940</v>
      </c>
      <c r="J463" s="5">
        <v>1965</v>
      </c>
      <c r="K463" s="136">
        <f t="shared" si="41"/>
        <v>51</v>
      </c>
      <c r="L463" s="141" t="str">
        <f t="shared" si="40"/>
        <v>OK</v>
      </c>
      <c r="M463" s="134" t="s">
        <v>1259</v>
      </c>
    </row>
    <row r="464" spans="1:13" ht="13.5">
      <c r="A464" s="2" t="s">
        <v>1201</v>
      </c>
      <c r="B464" s="33" t="s">
        <v>859</v>
      </c>
      <c r="C464" s="34" t="s">
        <v>860</v>
      </c>
      <c r="D464" s="137" t="s">
        <v>1592</v>
      </c>
      <c r="F464" s="141" t="str">
        <f t="shared" si="43"/>
        <v>S18</v>
      </c>
      <c r="G464" s="2" t="str">
        <f>B464&amp;C464</f>
        <v>川端文子</v>
      </c>
      <c r="H464" s="6" t="s">
        <v>1271</v>
      </c>
      <c r="I464" s="8" t="s">
        <v>940</v>
      </c>
      <c r="J464" s="146">
        <v>1967</v>
      </c>
      <c r="K464" s="136">
        <f t="shared" si="41"/>
        <v>49</v>
      </c>
      <c r="L464" s="141" t="str">
        <f t="shared" si="40"/>
        <v>OK</v>
      </c>
      <c r="M464" s="134" t="s">
        <v>1259</v>
      </c>
    </row>
    <row r="465" spans="1:13" ht="13.5">
      <c r="A465" s="2" t="s">
        <v>1202</v>
      </c>
      <c r="B465" s="33" t="s">
        <v>1204</v>
      </c>
      <c r="C465" s="162" t="s">
        <v>1746</v>
      </c>
      <c r="D465" s="137" t="s">
        <v>1747</v>
      </c>
      <c r="F465" s="141" t="str">
        <f t="shared" si="43"/>
        <v>S19</v>
      </c>
      <c r="G465" s="2" t="str">
        <f>B465&amp;C465</f>
        <v>更家真佐子</v>
      </c>
      <c r="H465" s="6" t="s">
        <v>1271</v>
      </c>
      <c r="I465" s="8" t="s">
        <v>940</v>
      </c>
      <c r="J465" s="146">
        <v>1951</v>
      </c>
      <c r="K465" s="136">
        <f t="shared" si="41"/>
        <v>65</v>
      </c>
      <c r="L465" s="141" t="str">
        <f t="shared" si="40"/>
        <v>OK</v>
      </c>
      <c r="M465" s="134"/>
    </row>
    <row r="466" spans="1:13" ht="13.5">
      <c r="A466" s="2" t="s">
        <v>1203</v>
      </c>
      <c r="B466" s="33" t="s">
        <v>833</v>
      </c>
      <c r="C466" s="34" t="s">
        <v>1206</v>
      </c>
      <c r="D466" s="137" t="s">
        <v>1594</v>
      </c>
      <c r="F466" s="141" t="str">
        <f t="shared" si="43"/>
        <v>S20</v>
      </c>
      <c r="G466" s="2" t="str">
        <f>B466&amp;C466</f>
        <v>田中由紀</v>
      </c>
      <c r="H466" s="6" t="s">
        <v>1271</v>
      </c>
      <c r="I466" s="8" t="s">
        <v>940</v>
      </c>
      <c r="J466" s="146">
        <v>1968</v>
      </c>
      <c r="K466" s="136">
        <f t="shared" si="41"/>
        <v>48</v>
      </c>
      <c r="L466" s="141" t="str">
        <f t="shared" si="40"/>
        <v>OK</v>
      </c>
      <c r="M466" s="134"/>
    </row>
    <row r="467" spans="1:13" ht="13.5">
      <c r="A467" s="2" t="s">
        <v>1205</v>
      </c>
      <c r="B467" s="218" t="s">
        <v>1595</v>
      </c>
      <c r="C467" t="s">
        <v>1596</v>
      </c>
      <c r="D467" s="137" t="s">
        <v>1593</v>
      </c>
      <c r="F467" s="141" t="str">
        <f t="shared" si="43"/>
        <v>S21</v>
      </c>
      <c r="G467" s="2" t="str">
        <f>B467&amp;C467</f>
        <v>那須且良</v>
      </c>
      <c r="H467" s="6" t="s">
        <v>1271</v>
      </c>
      <c r="I467" s="6" t="s">
        <v>381</v>
      </c>
      <c r="L467" s="141" t="str">
        <f t="shared" si="40"/>
        <v>OK</v>
      </c>
      <c r="M467" t="s">
        <v>863</v>
      </c>
    </row>
    <row r="468" spans="1:13" ht="13.5">
      <c r="A468" s="2" t="s">
        <v>1597</v>
      </c>
      <c r="B468" s="218" t="s">
        <v>1598</v>
      </c>
      <c r="C468" s="219" t="s">
        <v>1599</v>
      </c>
      <c r="D468" s="137" t="s">
        <v>1748</v>
      </c>
      <c r="F468" s="141" t="str">
        <f>A468</f>
        <v>S21</v>
      </c>
      <c r="G468" s="2" t="str">
        <f>B468&amp;C468</f>
        <v>高橋昌平</v>
      </c>
      <c r="H468" s="6" t="s">
        <v>1271</v>
      </c>
      <c r="I468" s="6" t="s">
        <v>381</v>
      </c>
      <c r="L468" s="141" t="str">
        <f t="shared" si="40"/>
        <v>OK</v>
      </c>
      <c r="M468" s="157" t="s">
        <v>1600</v>
      </c>
    </row>
    <row r="469" spans="2:13" ht="13.5">
      <c r="B469" s="108"/>
      <c r="C469" s="108"/>
      <c r="D469" s="137"/>
      <c r="E469" s="138"/>
      <c r="H469" s="6"/>
      <c r="I469" s="138"/>
      <c r="J469" s="4"/>
      <c r="K469" s="47"/>
      <c r="L469" s="141">
        <f t="shared" si="40"/>
      </c>
      <c r="M469" s="2"/>
    </row>
    <row r="470" spans="2:12" ht="13.5">
      <c r="B470" s="108"/>
      <c r="C470" s="108"/>
      <c r="D470" s="137"/>
      <c r="E470" s="138"/>
      <c r="H470" s="6"/>
      <c r="I470" s="138"/>
      <c r="J470" s="4"/>
      <c r="K470" s="47"/>
      <c r="L470" s="141">
        <f t="shared" si="40"/>
      </c>
    </row>
    <row r="471" spans="2:12" ht="13.5">
      <c r="B471" s="108"/>
      <c r="C471" s="108"/>
      <c r="D471" s="137"/>
      <c r="E471" s="138"/>
      <c r="H471" s="6"/>
      <c r="I471" s="138"/>
      <c r="J471" s="4"/>
      <c r="K471" s="47"/>
      <c r="L471" s="141">
        <f t="shared" si="40"/>
      </c>
    </row>
    <row r="472" spans="2:12" ht="13.5">
      <c r="B472" s="108"/>
      <c r="C472" s="108"/>
      <c r="D472" s="137"/>
      <c r="E472" s="138"/>
      <c r="H472" s="6"/>
      <c r="I472" s="138"/>
      <c r="J472" s="4"/>
      <c r="K472" s="47"/>
      <c r="L472" s="141">
        <f t="shared" si="40"/>
      </c>
    </row>
    <row r="473" spans="2:12" ht="13.5">
      <c r="B473" s="108"/>
      <c r="C473" s="108"/>
      <c r="D473" s="137"/>
      <c r="E473" s="138"/>
      <c r="H473" s="6"/>
      <c r="I473" s="138"/>
      <c r="J473" s="4"/>
      <c r="K473" s="47"/>
      <c r="L473" s="141">
        <f t="shared" si="40"/>
      </c>
    </row>
    <row r="474" spans="2:12" ht="13.5">
      <c r="B474" s="302" t="s">
        <v>1275</v>
      </c>
      <c r="C474" s="302"/>
      <c r="D474" s="305" t="s">
        <v>1601</v>
      </c>
      <c r="E474" s="305"/>
      <c r="F474" s="305"/>
      <c r="G474" s="305"/>
      <c r="L474" s="141">
        <f t="shared" si="40"/>
      </c>
    </row>
    <row r="475" spans="2:12" ht="13.5">
      <c r="B475" s="302"/>
      <c r="C475" s="302"/>
      <c r="D475" s="305"/>
      <c r="E475" s="305"/>
      <c r="F475" s="305"/>
      <c r="G475" s="305"/>
      <c r="L475" s="141">
        <f t="shared" si="40"/>
      </c>
    </row>
    <row r="476" spans="2:12" ht="13.5">
      <c r="B476" s="137"/>
      <c r="C476" s="137"/>
      <c r="D476" s="137"/>
      <c r="F476" s="141"/>
      <c r="G476" s="2" t="s">
        <v>244</v>
      </c>
      <c r="H476" s="296" t="s">
        <v>245</v>
      </c>
      <c r="I476" s="296"/>
      <c r="J476" s="296"/>
      <c r="K476" s="141"/>
      <c r="L476" s="141"/>
    </row>
    <row r="477" spans="2:12" ht="13.5">
      <c r="B477" s="300" t="s">
        <v>1276</v>
      </c>
      <c r="C477" s="300"/>
      <c r="F477" s="141"/>
      <c r="G477" s="31">
        <f>COUNTIF(M480:M493,"東近江市")</f>
        <v>0</v>
      </c>
      <c r="H477" s="299">
        <f>(G477/RIGHT(A490,2))</f>
        <v>0</v>
      </c>
      <c r="I477" s="299"/>
      <c r="J477" s="299"/>
      <c r="K477" s="141"/>
      <c r="L477" s="141" t="str">
        <f aca="true" t="shared" si="44" ref="L477:L503">IF(G477="","",IF(COUNTIF($G$6:$G$593,G477)&gt;1,"2重登録","OK"))</f>
        <v>2重登録</v>
      </c>
    </row>
    <row r="478" spans="2:12" ht="13.5">
      <c r="B478" s="130"/>
      <c r="C478" s="130"/>
      <c r="D478" s="146" t="s">
        <v>1064</v>
      </c>
      <c r="E478" s="146"/>
      <c r="F478" s="146"/>
      <c r="G478" s="31"/>
      <c r="H478" s="32" t="s">
        <v>1065</v>
      </c>
      <c r="I478" s="129"/>
      <c r="J478" s="129"/>
      <c r="K478" s="141"/>
      <c r="L478" s="141">
        <f t="shared" si="44"/>
      </c>
    </row>
    <row r="479" spans="1:13" ht="13.5" customHeight="1">
      <c r="A479" s="2" t="s">
        <v>1604</v>
      </c>
      <c r="B479" s="137" t="s">
        <v>1277</v>
      </c>
      <c r="C479" s="137" t="s">
        <v>1278</v>
      </c>
      <c r="D479" s="2" t="s">
        <v>1749</v>
      </c>
      <c r="F479" s="58" t="str">
        <f aca="true" t="shared" si="45" ref="F479:F498">A479</f>
        <v>T01</v>
      </c>
      <c r="G479" s="2" t="str">
        <f aca="true" t="shared" si="46" ref="G479:G493">B479&amp;C479</f>
        <v>野村良平</v>
      </c>
      <c r="H479" s="6" t="s">
        <v>1276</v>
      </c>
      <c r="I479" s="6" t="s">
        <v>381</v>
      </c>
      <c r="J479" s="5">
        <v>1989</v>
      </c>
      <c r="K479" s="136">
        <f>IF(J479="","",(2016-J479))</f>
        <v>27</v>
      </c>
      <c r="L479" s="141" t="str">
        <f t="shared" si="44"/>
        <v>OK</v>
      </c>
      <c r="M479" s="2" t="s">
        <v>1260</v>
      </c>
    </row>
    <row r="480" spans="1:13" ht="13.5" customHeight="1">
      <c r="A480" s="2" t="s">
        <v>1279</v>
      </c>
      <c r="B480" s="138" t="s">
        <v>1280</v>
      </c>
      <c r="C480" s="138" t="s">
        <v>1281</v>
      </c>
      <c r="D480" s="2" t="s">
        <v>1750</v>
      </c>
      <c r="F480" s="58" t="str">
        <f t="shared" si="45"/>
        <v>T02</v>
      </c>
      <c r="G480" s="2" t="str">
        <f t="shared" si="46"/>
        <v>鹿野雄大</v>
      </c>
      <c r="H480" s="6" t="s">
        <v>1276</v>
      </c>
      <c r="I480" s="6" t="s">
        <v>381</v>
      </c>
      <c r="J480" s="5">
        <v>1991</v>
      </c>
      <c r="K480" s="136">
        <f aca="true" t="shared" si="47" ref="K480:K493">IF(J480="","",(2016-J480))</f>
        <v>25</v>
      </c>
      <c r="L480" s="141" t="str">
        <f t="shared" si="44"/>
        <v>OK</v>
      </c>
      <c r="M480" s="2" t="s">
        <v>850</v>
      </c>
    </row>
    <row r="481" spans="1:13" ht="13.5">
      <c r="A481" s="2" t="s">
        <v>1282</v>
      </c>
      <c r="B481" s="137" t="s">
        <v>743</v>
      </c>
      <c r="C481" s="137" t="s">
        <v>84</v>
      </c>
      <c r="D481" s="2" t="s">
        <v>1751</v>
      </c>
      <c r="F481" s="58" t="str">
        <f t="shared" si="45"/>
        <v>T03</v>
      </c>
      <c r="G481" s="2" t="str">
        <f t="shared" si="46"/>
        <v>谷口 猛</v>
      </c>
      <c r="H481" s="6" t="s">
        <v>1276</v>
      </c>
      <c r="I481" s="6" t="s">
        <v>381</v>
      </c>
      <c r="J481" s="5">
        <v>1992</v>
      </c>
      <c r="K481" s="136">
        <f t="shared" si="47"/>
        <v>24</v>
      </c>
      <c r="L481" s="141" t="str">
        <f t="shared" si="44"/>
        <v>OK</v>
      </c>
      <c r="M481" s="2" t="s">
        <v>855</v>
      </c>
    </row>
    <row r="482" spans="1:13" ht="13.5">
      <c r="A482" s="2" t="s">
        <v>1283</v>
      </c>
      <c r="B482" s="137" t="s">
        <v>1284</v>
      </c>
      <c r="C482" s="137" t="s">
        <v>1285</v>
      </c>
      <c r="D482" s="2" t="s">
        <v>1752</v>
      </c>
      <c r="F482" s="58" t="str">
        <f t="shared" si="45"/>
        <v>T04</v>
      </c>
      <c r="G482" s="2" t="str">
        <f t="shared" si="46"/>
        <v>上津慶和</v>
      </c>
      <c r="H482" s="6" t="s">
        <v>1276</v>
      </c>
      <c r="I482" s="6" t="s">
        <v>381</v>
      </c>
      <c r="J482" s="5">
        <v>1993</v>
      </c>
      <c r="K482" s="136">
        <f t="shared" si="47"/>
        <v>23</v>
      </c>
      <c r="L482" s="141" t="str">
        <f t="shared" si="44"/>
        <v>OK</v>
      </c>
      <c r="M482" s="2" t="s">
        <v>855</v>
      </c>
    </row>
    <row r="483" spans="1:13" ht="13.5">
      <c r="A483" s="2" t="s">
        <v>1286</v>
      </c>
      <c r="B483" s="137" t="s">
        <v>1287</v>
      </c>
      <c r="C483" s="137" t="s">
        <v>1288</v>
      </c>
      <c r="D483" s="2" t="s">
        <v>1753</v>
      </c>
      <c r="F483" s="58" t="str">
        <f t="shared" si="45"/>
        <v>T05</v>
      </c>
      <c r="G483" s="2" t="str">
        <f t="shared" si="46"/>
        <v>松本遼太郎</v>
      </c>
      <c r="H483" s="6" t="s">
        <v>1276</v>
      </c>
      <c r="I483" s="6" t="s">
        <v>381</v>
      </c>
      <c r="J483" s="5">
        <v>1991</v>
      </c>
      <c r="K483" s="136">
        <f t="shared" si="47"/>
        <v>25</v>
      </c>
      <c r="L483" s="141" t="str">
        <f t="shared" si="44"/>
        <v>OK</v>
      </c>
      <c r="M483" s="2" t="s">
        <v>850</v>
      </c>
    </row>
    <row r="484" spans="1:13" ht="13.5">
      <c r="A484" s="2" t="s">
        <v>1289</v>
      </c>
      <c r="B484" s="161" t="s">
        <v>1290</v>
      </c>
      <c r="C484" s="161" t="s">
        <v>1291</v>
      </c>
      <c r="D484" s="2" t="s">
        <v>1754</v>
      </c>
      <c r="F484" s="58" t="str">
        <f t="shared" si="45"/>
        <v>T06</v>
      </c>
      <c r="G484" s="157" t="str">
        <f t="shared" si="46"/>
        <v>吉居さつ紀</v>
      </c>
      <c r="H484" s="6" t="s">
        <v>1276</v>
      </c>
      <c r="I484" s="220" t="s">
        <v>940</v>
      </c>
      <c r="J484" s="5">
        <v>1991</v>
      </c>
      <c r="K484" s="136">
        <f t="shared" si="47"/>
        <v>25</v>
      </c>
      <c r="L484" s="141" t="str">
        <f t="shared" si="44"/>
        <v>OK</v>
      </c>
      <c r="M484" s="2" t="s">
        <v>855</v>
      </c>
    </row>
    <row r="485" spans="1:13" ht="13.5">
      <c r="A485" s="2" t="s">
        <v>1292</v>
      </c>
      <c r="B485" s="161" t="s">
        <v>1293</v>
      </c>
      <c r="C485" s="161" t="s">
        <v>1294</v>
      </c>
      <c r="D485" s="2" t="s">
        <v>1276</v>
      </c>
      <c r="F485" s="58" t="str">
        <f t="shared" si="45"/>
        <v>T07</v>
      </c>
      <c r="G485" s="157" t="str">
        <f t="shared" si="46"/>
        <v>北川　円香</v>
      </c>
      <c r="H485" s="6" t="s">
        <v>1276</v>
      </c>
      <c r="I485" s="220" t="s">
        <v>940</v>
      </c>
      <c r="J485" s="5">
        <v>1991</v>
      </c>
      <c r="K485" s="136">
        <f t="shared" si="47"/>
        <v>25</v>
      </c>
      <c r="L485" s="141" t="str">
        <f t="shared" si="44"/>
        <v>OK</v>
      </c>
      <c r="M485" s="2" t="s">
        <v>855</v>
      </c>
    </row>
    <row r="486" spans="1:13" ht="13.5">
      <c r="A486" s="2" t="s">
        <v>1295</v>
      </c>
      <c r="B486" s="161" t="s">
        <v>1296</v>
      </c>
      <c r="C486" s="161" t="s">
        <v>86</v>
      </c>
      <c r="D486" s="2" t="s">
        <v>85</v>
      </c>
      <c r="F486" s="58" t="str">
        <f t="shared" si="45"/>
        <v>T08</v>
      </c>
      <c r="G486" s="157" t="str">
        <f t="shared" si="46"/>
        <v>池田まき</v>
      </c>
      <c r="H486" s="6" t="s">
        <v>1276</v>
      </c>
      <c r="I486" s="220" t="s">
        <v>940</v>
      </c>
      <c r="J486" s="5">
        <v>1991</v>
      </c>
      <c r="K486" s="136">
        <f t="shared" si="47"/>
        <v>25</v>
      </c>
      <c r="L486" s="141" t="str">
        <f t="shared" si="44"/>
        <v>OK</v>
      </c>
      <c r="M486" s="2" t="s">
        <v>855</v>
      </c>
    </row>
    <row r="487" spans="1:13" ht="13.5">
      <c r="A487" s="2" t="s">
        <v>1297</v>
      </c>
      <c r="B487" s="161" t="s">
        <v>1298</v>
      </c>
      <c r="C487" s="161" t="s">
        <v>1299</v>
      </c>
      <c r="D487" s="2" t="s">
        <v>87</v>
      </c>
      <c r="F487" s="58" t="str">
        <f t="shared" si="45"/>
        <v>T09</v>
      </c>
      <c r="G487" s="157" t="str">
        <f t="shared" si="46"/>
        <v>前川美恵</v>
      </c>
      <c r="H487" s="6" t="s">
        <v>1276</v>
      </c>
      <c r="I487" s="220" t="s">
        <v>940</v>
      </c>
      <c r="J487" s="5">
        <v>1988</v>
      </c>
      <c r="K487" s="136">
        <f t="shared" si="47"/>
        <v>28</v>
      </c>
      <c r="L487" s="141" t="str">
        <f t="shared" si="44"/>
        <v>OK</v>
      </c>
      <c r="M487" s="2" t="s">
        <v>853</v>
      </c>
    </row>
    <row r="488" spans="1:13" ht="13.5">
      <c r="A488" s="2" t="s">
        <v>1300</v>
      </c>
      <c r="B488" s="161" t="s">
        <v>1301</v>
      </c>
      <c r="C488" s="161" t="s">
        <v>1302</v>
      </c>
      <c r="D488" s="2" t="s">
        <v>85</v>
      </c>
      <c r="F488" s="58" t="str">
        <f t="shared" si="45"/>
        <v>T10</v>
      </c>
      <c r="G488" s="157" t="str">
        <f t="shared" si="46"/>
        <v>草野菜摘</v>
      </c>
      <c r="H488" s="6" t="s">
        <v>1276</v>
      </c>
      <c r="I488" s="220" t="s">
        <v>940</v>
      </c>
      <c r="J488" s="5">
        <v>1993</v>
      </c>
      <c r="K488" s="136">
        <f t="shared" si="47"/>
        <v>23</v>
      </c>
      <c r="L488" s="141" t="str">
        <f t="shared" si="44"/>
        <v>OK</v>
      </c>
      <c r="M488" s="2" t="s">
        <v>853</v>
      </c>
    </row>
    <row r="489" spans="1:13" ht="13.5">
      <c r="A489" s="2" t="s">
        <v>88</v>
      </c>
      <c r="B489" s="137" t="s">
        <v>89</v>
      </c>
      <c r="C489" s="137" t="s">
        <v>1304</v>
      </c>
      <c r="D489" s="2" t="s">
        <v>85</v>
      </c>
      <c r="F489" s="58" t="str">
        <f t="shared" si="45"/>
        <v>T11</v>
      </c>
      <c r="G489" s="2" t="str">
        <f t="shared" si="46"/>
        <v>高橋和也</v>
      </c>
      <c r="H489" s="6" t="s">
        <v>1276</v>
      </c>
      <c r="I489" s="6" t="s">
        <v>1241</v>
      </c>
      <c r="J489" s="5">
        <v>1994</v>
      </c>
      <c r="K489" s="136">
        <f t="shared" si="47"/>
        <v>22</v>
      </c>
      <c r="L489" s="141" t="str">
        <f t="shared" si="44"/>
        <v>OK</v>
      </c>
      <c r="M489" s="2" t="s">
        <v>855</v>
      </c>
    </row>
    <row r="490" spans="1:13" ht="13.5">
      <c r="A490" s="2" t="s">
        <v>90</v>
      </c>
      <c r="B490" s="137" t="s">
        <v>91</v>
      </c>
      <c r="C490" s="137" t="s">
        <v>1550</v>
      </c>
      <c r="D490" s="2" t="s">
        <v>1755</v>
      </c>
      <c r="F490" s="58" t="str">
        <f t="shared" si="45"/>
        <v>T12</v>
      </c>
      <c r="G490" s="2" t="str">
        <f t="shared" si="46"/>
        <v>川下洋平</v>
      </c>
      <c r="H490" s="6" t="s">
        <v>1276</v>
      </c>
      <c r="I490" s="6" t="s">
        <v>1241</v>
      </c>
      <c r="J490" s="5">
        <v>1988</v>
      </c>
      <c r="K490" s="136">
        <f t="shared" si="47"/>
        <v>28</v>
      </c>
      <c r="L490" s="141" t="str">
        <f t="shared" si="44"/>
        <v>OK</v>
      </c>
      <c r="M490" s="2" t="s">
        <v>850</v>
      </c>
    </row>
    <row r="491" spans="1:13" ht="13.5">
      <c r="A491" s="2" t="s">
        <v>92</v>
      </c>
      <c r="B491" s="137" t="s">
        <v>93</v>
      </c>
      <c r="C491" s="137" t="s">
        <v>94</v>
      </c>
      <c r="D491" s="2" t="s">
        <v>1756</v>
      </c>
      <c r="F491" s="58" t="str">
        <f t="shared" si="45"/>
        <v>T13</v>
      </c>
      <c r="G491" s="2" t="str">
        <f t="shared" si="46"/>
        <v>上原義弘</v>
      </c>
      <c r="H491" s="6" t="s">
        <v>1276</v>
      </c>
      <c r="I491" s="6" t="s">
        <v>310</v>
      </c>
      <c r="J491" s="5">
        <v>1974</v>
      </c>
      <c r="K491" s="136">
        <f t="shared" si="47"/>
        <v>42</v>
      </c>
      <c r="L491" s="141" t="str">
        <f t="shared" si="44"/>
        <v>OK</v>
      </c>
      <c r="M491" s="2" t="s">
        <v>850</v>
      </c>
    </row>
    <row r="492" spans="1:13" ht="13.5">
      <c r="A492" s="2" t="s">
        <v>95</v>
      </c>
      <c r="B492" s="137" t="s">
        <v>96</v>
      </c>
      <c r="C492" s="137" t="s">
        <v>97</v>
      </c>
      <c r="D492" s="2" t="s">
        <v>0</v>
      </c>
      <c r="F492" s="58" t="str">
        <f t="shared" si="45"/>
        <v>T14</v>
      </c>
      <c r="G492" s="2" t="str">
        <f t="shared" si="46"/>
        <v>東山 博</v>
      </c>
      <c r="H492" s="6" t="s">
        <v>1276</v>
      </c>
      <c r="I492" s="6" t="s">
        <v>310</v>
      </c>
      <c r="J492" s="5">
        <v>1964</v>
      </c>
      <c r="K492" s="136">
        <f t="shared" si="47"/>
        <v>52</v>
      </c>
      <c r="L492" s="141" t="str">
        <f t="shared" si="44"/>
        <v>OK</v>
      </c>
      <c r="M492" s="2" t="s">
        <v>850</v>
      </c>
    </row>
    <row r="493" spans="1:13" ht="13.5">
      <c r="A493" s="2" t="s">
        <v>98</v>
      </c>
      <c r="B493" s="2" t="s">
        <v>99</v>
      </c>
      <c r="C493" s="2" t="s">
        <v>100</v>
      </c>
      <c r="D493" s="2" t="s">
        <v>85</v>
      </c>
      <c r="F493" s="58" t="str">
        <f t="shared" si="45"/>
        <v>T15</v>
      </c>
      <c r="G493" s="2" t="str">
        <f t="shared" si="46"/>
        <v>中尾 巧</v>
      </c>
      <c r="H493" s="6" t="s">
        <v>1276</v>
      </c>
      <c r="I493" s="131" t="s">
        <v>310</v>
      </c>
      <c r="J493" s="5">
        <v>1983</v>
      </c>
      <c r="K493" s="136">
        <f t="shared" si="47"/>
        <v>33</v>
      </c>
      <c r="L493" s="141" t="str">
        <f t="shared" si="44"/>
        <v>OK</v>
      </c>
      <c r="M493" s="2" t="s">
        <v>101</v>
      </c>
    </row>
    <row r="494" spans="1:13" ht="13.5">
      <c r="A494" s="2" t="s">
        <v>1</v>
      </c>
      <c r="B494" s="134" t="s">
        <v>2</v>
      </c>
      <c r="C494" s="134" t="s">
        <v>766</v>
      </c>
      <c r="D494" s="2" t="s">
        <v>85</v>
      </c>
      <c r="F494" s="58" t="str">
        <f t="shared" si="45"/>
        <v>T16</v>
      </c>
      <c r="G494" s="134" t="s">
        <v>3</v>
      </c>
      <c r="H494" s="6" t="s">
        <v>4</v>
      </c>
      <c r="I494" s="8" t="s">
        <v>940</v>
      </c>
      <c r="J494" s="5">
        <v>1972</v>
      </c>
      <c r="K494" s="136">
        <v>43</v>
      </c>
      <c r="L494" s="141" t="str">
        <f t="shared" si="44"/>
        <v>OK</v>
      </c>
      <c r="M494" s="2" t="s">
        <v>853</v>
      </c>
    </row>
    <row r="495" spans="1:13" ht="13.5">
      <c r="A495" s="2" t="s">
        <v>5</v>
      </c>
      <c r="B495" s="134" t="s">
        <v>6</v>
      </c>
      <c r="C495" s="134" t="s">
        <v>7</v>
      </c>
      <c r="D495" s="2" t="s">
        <v>8</v>
      </c>
      <c r="F495" s="58" t="str">
        <f t="shared" si="45"/>
        <v>T17</v>
      </c>
      <c r="G495" s="134" t="s">
        <v>9</v>
      </c>
      <c r="H495" s="6" t="s">
        <v>1276</v>
      </c>
      <c r="I495" s="8" t="s">
        <v>940</v>
      </c>
      <c r="J495" s="5">
        <v>1982</v>
      </c>
      <c r="K495" s="136">
        <v>33</v>
      </c>
      <c r="L495" s="141" t="str">
        <f t="shared" si="44"/>
        <v>OK</v>
      </c>
      <c r="M495" s="2" t="s">
        <v>850</v>
      </c>
    </row>
    <row r="496" spans="1:13" ht="13.5">
      <c r="A496" s="2" t="s">
        <v>10</v>
      </c>
      <c r="B496" s="134" t="s">
        <v>11</v>
      </c>
      <c r="C496" s="134" t="s">
        <v>12</v>
      </c>
      <c r="D496" s="2" t="s">
        <v>85</v>
      </c>
      <c r="F496" s="58" t="str">
        <f t="shared" si="45"/>
        <v>T18</v>
      </c>
      <c r="G496" s="134" t="s">
        <v>13</v>
      </c>
      <c r="H496" s="6" t="s">
        <v>14</v>
      </c>
      <c r="I496" s="8" t="s">
        <v>940</v>
      </c>
      <c r="J496" s="5">
        <v>1977</v>
      </c>
      <c r="K496" s="136">
        <v>38</v>
      </c>
      <c r="L496" s="141" t="str">
        <f t="shared" si="44"/>
        <v>OK</v>
      </c>
      <c r="M496" s="2" t="s">
        <v>850</v>
      </c>
    </row>
    <row r="497" spans="1:13" s="28" customFormat="1" ht="13.5">
      <c r="A497" s="2" t="s">
        <v>15</v>
      </c>
      <c r="B497" s="2" t="s">
        <v>11</v>
      </c>
      <c r="C497" s="2" t="s">
        <v>16</v>
      </c>
      <c r="D497" s="2" t="s">
        <v>17</v>
      </c>
      <c r="E497" s="2"/>
      <c r="F497" s="58" t="str">
        <f t="shared" si="45"/>
        <v>T19</v>
      </c>
      <c r="G497" s="2" t="s">
        <v>18</v>
      </c>
      <c r="H497" s="6" t="s">
        <v>19</v>
      </c>
      <c r="I497" s="2" t="s">
        <v>310</v>
      </c>
      <c r="J497" s="3">
        <v>1976</v>
      </c>
      <c r="K497" s="3">
        <v>39</v>
      </c>
      <c r="L497" s="141" t="str">
        <f t="shared" si="44"/>
        <v>OK</v>
      </c>
      <c r="M497" s="2" t="s">
        <v>850</v>
      </c>
    </row>
    <row r="498" spans="1:13" ht="13.5">
      <c r="A498" s="2" t="s">
        <v>20</v>
      </c>
      <c r="B498" s="2" t="s">
        <v>21</v>
      </c>
      <c r="C498" s="2" t="s">
        <v>22</v>
      </c>
      <c r="D498" s="2" t="s">
        <v>23</v>
      </c>
      <c r="F498" s="58" t="str">
        <f t="shared" si="45"/>
        <v>T20</v>
      </c>
      <c r="G498" s="2" t="s">
        <v>24</v>
      </c>
      <c r="H498" s="6" t="s">
        <v>19</v>
      </c>
      <c r="I498" s="2" t="s">
        <v>310</v>
      </c>
      <c r="J498" s="3">
        <v>1981</v>
      </c>
      <c r="K498" s="3">
        <v>33</v>
      </c>
      <c r="L498" s="141" t="str">
        <f t="shared" si="44"/>
        <v>OK</v>
      </c>
      <c r="M498" s="2" t="s">
        <v>853</v>
      </c>
    </row>
    <row r="500" spans="2:12" ht="13.5">
      <c r="B500" s="108"/>
      <c r="C500" s="108"/>
      <c r="D500" s="137"/>
      <c r="E500" s="138"/>
      <c r="H500" s="6"/>
      <c r="I500" s="138"/>
      <c r="J500" s="4"/>
      <c r="K500" s="47"/>
      <c r="L500" s="141">
        <f t="shared" si="44"/>
      </c>
    </row>
    <row r="501" spans="2:12" ht="13.5">
      <c r="B501" s="108"/>
      <c r="C501" s="108"/>
      <c r="D501" s="137"/>
      <c r="E501" s="138"/>
      <c r="H501" s="6"/>
      <c r="I501" s="138"/>
      <c r="J501" s="4"/>
      <c r="K501" s="47"/>
      <c r="L501" s="141">
        <f t="shared" si="44"/>
      </c>
    </row>
    <row r="502" spans="1:13" ht="13.5">
      <c r="A502" s="154"/>
      <c r="B502" s="315" t="s">
        <v>1028</v>
      </c>
      <c r="C502" s="315"/>
      <c r="D502" s="315" t="s">
        <v>102</v>
      </c>
      <c r="E502" s="315"/>
      <c r="F502" s="315"/>
      <c r="G502" s="315"/>
      <c r="H502" s="154"/>
      <c r="I502" s="154"/>
      <c r="J502" s="177"/>
      <c r="K502" s="154"/>
      <c r="L502" s="141">
        <f t="shared" si="44"/>
      </c>
      <c r="M502" s="154"/>
    </row>
    <row r="503" spans="1:14" s="178" customFormat="1" ht="13.5">
      <c r="A503" s="154"/>
      <c r="B503" s="315"/>
      <c r="C503" s="315"/>
      <c r="D503" s="315"/>
      <c r="E503" s="315"/>
      <c r="F503" s="315"/>
      <c r="G503" s="315"/>
      <c r="H503" s="154"/>
      <c r="I503" s="154"/>
      <c r="J503" s="177"/>
      <c r="K503" s="154"/>
      <c r="L503" s="141">
        <f t="shared" si="44"/>
      </c>
      <c r="M503" s="154"/>
      <c r="N503" s="221"/>
    </row>
    <row r="504" spans="1:14" s="178" customFormat="1" ht="13.5">
      <c r="A504" s="138"/>
      <c r="B504" s="138" t="s">
        <v>734</v>
      </c>
      <c r="C504" s="138"/>
      <c r="D504" s="2"/>
      <c r="E504" s="138"/>
      <c r="F504" s="58"/>
      <c r="G504" s="2" t="s">
        <v>244</v>
      </c>
      <c r="H504" s="296" t="s">
        <v>245</v>
      </c>
      <c r="I504" s="296"/>
      <c r="J504" s="296"/>
      <c r="K504" s="47"/>
      <c r="L504" s="141"/>
      <c r="M504" s="2"/>
      <c r="N504" s="221"/>
    </row>
    <row r="505" spans="1:15" s="178" customFormat="1" ht="13.5">
      <c r="A505" s="138"/>
      <c r="B505" s="316" t="s">
        <v>103</v>
      </c>
      <c r="C505" s="316"/>
      <c r="D505" s="316"/>
      <c r="E505" s="138"/>
      <c r="F505" s="58" t="e">
        <f>#REF!</f>
        <v>#REF!</v>
      </c>
      <c r="G505" s="31">
        <f>COUNTIF(M506:M554,"東近江市")</f>
        <v>8</v>
      </c>
      <c r="H505" s="299">
        <f>(G505/RIGHT(A551,2))</f>
        <v>0.17391304347826086</v>
      </c>
      <c r="I505" s="299"/>
      <c r="J505" s="299"/>
      <c r="K505" s="47"/>
      <c r="L505" s="141"/>
      <c r="M505" s="2"/>
      <c r="N505" s="222"/>
      <c r="O505" s="223"/>
    </row>
    <row r="506" spans="1:14" s="178" customFormat="1" ht="14.25">
      <c r="A506" s="224" t="s">
        <v>104</v>
      </c>
      <c r="B506" s="49" t="s">
        <v>816</v>
      </c>
      <c r="C506" s="49" t="s">
        <v>817</v>
      </c>
      <c r="D506" s="138" t="s">
        <v>734</v>
      </c>
      <c r="E506" s="48"/>
      <c r="F506" s="58" t="str">
        <f aca="true" t="shared" si="48" ref="F506:F550">A506</f>
        <v>u01</v>
      </c>
      <c r="G506" s="154" t="str">
        <f>B506&amp;C506</f>
        <v>池上浩幸</v>
      </c>
      <c r="H506" s="138" t="s">
        <v>1029</v>
      </c>
      <c r="I506" s="138" t="s">
        <v>381</v>
      </c>
      <c r="J506" s="51">
        <v>1965</v>
      </c>
      <c r="K506" s="47">
        <f aca="true" t="shared" si="49" ref="K506:K555">2016-J506</f>
        <v>51</v>
      </c>
      <c r="L506" s="141" t="str">
        <f aca="true" t="shared" si="50" ref="L506:L554">IF(G506="","",IF(COUNTIF($G$6:$G$593,G506)&gt;1,"2重登録","OK"))</f>
        <v>OK</v>
      </c>
      <c r="M506" s="52" t="s">
        <v>869</v>
      </c>
      <c r="N506" s="221"/>
    </row>
    <row r="507" spans="1:14" s="178" customFormat="1" ht="14.25">
      <c r="A507" s="224" t="s">
        <v>25</v>
      </c>
      <c r="B507" s="49" t="s">
        <v>818</v>
      </c>
      <c r="C507" s="49" t="s">
        <v>819</v>
      </c>
      <c r="D507" s="138" t="s">
        <v>734</v>
      </c>
      <c r="E507" s="48"/>
      <c r="F507" s="58" t="str">
        <f t="shared" si="48"/>
        <v>u02</v>
      </c>
      <c r="G507" s="154" t="str">
        <f>B507&amp;C507</f>
        <v>石井正俊</v>
      </c>
      <c r="H507" s="138" t="s">
        <v>1029</v>
      </c>
      <c r="I507" s="138" t="s">
        <v>381</v>
      </c>
      <c r="J507" s="51">
        <v>1975</v>
      </c>
      <c r="K507" s="47">
        <f t="shared" si="49"/>
        <v>41</v>
      </c>
      <c r="L507" s="141" t="str">
        <f t="shared" si="50"/>
        <v>OK</v>
      </c>
      <c r="M507" s="52" t="s">
        <v>862</v>
      </c>
      <c r="N507" s="221"/>
    </row>
    <row r="508" spans="1:14" s="178" customFormat="1" ht="13.5">
      <c r="A508" s="224" t="s">
        <v>105</v>
      </c>
      <c r="B508" s="59" t="s">
        <v>1209</v>
      </c>
      <c r="C508" s="59" t="s">
        <v>1199</v>
      </c>
      <c r="D508" s="138" t="s">
        <v>734</v>
      </c>
      <c r="E508" s="48"/>
      <c r="F508" s="58" t="str">
        <f t="shared" si="48"/>
        <v>u03</v>
      </c>
      <c r="G508" s="154" t="str">
        <f>B508&amp;C508</f>
        <v>一色 翼</v>
      </c>
      <c r="H508" s="138" t="s">
        <v>1029</v>
      </c>
      <c r="I508" s="53" t="s">
        <v>381</v>
      </c>
      <c r="J508" s="109">
        <v>1983</v>
      </c>
      <c r="K508" s="47">
        <f t="shared" si="49"/>
        <v>33</v>
      </c>
      <c r="L508" s="141" t="str">
        <f t="shared" si="50"/>
        <v>OK</v>
      </c>
      <c r="M508" s="225" t="s">
        <v>247</v>
      </c>
      <c r="N508" s="221"/>
    </row>
    <row r="509" spans="1:14" s="178" customFormat="1" ht="13.5">
      <c r="A509" s="224" t="s">
        <v>106</v>
      </c>
      <c r="B509" s="56" t="s">
        <v>1216</v>
      </c>
      <c r="C509" s="154" t="s">
        <v>1217</v>
      </c>
      <c r="D509" s="138" t="s">
        <v>734</v>
      </c>
      <c r="E509" s="154"/>
      <c r="F509" s="58" t="str">
        <f t="shared" si="48"/>
        <v>u04</v>
      </c>
      <c r="G509" s="154" t="s">
        <v>1218</v>
      </c>
      <c r="H509" s="138" t="s">
        <v>1029</v>
      </c>
      <c r="I509" s="53" t="s">
        <v>26</v>
      </c>
      <c r="J509" s="177">
        <v>1988</v>
      </c>
      <c r="K509" s="47">
        <f t="shared" si="49"/>
        <v>28</v>
      </c>
      <c r="L509" s="141" t="str">
        <f t="shared" si="50"/>
        <v>OK</v>
      </c>
      <c r="M509" s="52" t="s">
        <v>862</v>
      </c>
      <c r="N509" s="221"/>
    </row>
    <row r="510" spans="1:13" s="178" customFormat="1" ht="14.25">
      <c r="A510" s="224" t="s">
        <v>107</v>
      </c>
      <c r="B510" s="50" t="s">
        <v>820</v>
      </c>
      <c r="C510" s="50" t="s">
        <v>821</v>
      </c>
      <c r="D510" s="138" t="s">
        <v>734</v>
      </c>
      <c r="E510" s="48"/>
      <c r="F510" s="58" t="str">
        <f t="shared" si="48"/>
        <v>u05</v>
      </c>
      <c r="G510" s="154" t="str">
        <f>B510&amp;C510</f>
        <v>片岡一寿</v>
      </c>
      <c r="H510" s="138" t="s">
        <v>1029</v>
      </c>
      <c r="I510" s="138" t="s">
        <v>381</v>
      </c>
      <c r="J510" s="51">
        <v>1971</v>
      </c>
      <c r="K510" s="47">
        <f t="shared" si="49"/>
        <v>45</v>
      </c>
      <c r="L510" s="141" t="str">
        <f t="shared" si="50"/>
        <v>OK</v>
      </c>
      <c r="M510" s="52" t="s">
        <v>863</v>
      </c>
    </row>
    <row r="511" spans="1:14" s="178" customFormat="1" ht="14.25">
      <c r="A511" s="224" t="s">
        <v>108</v>
      </c>
      <c r="B511" s="50" t="s">
        <v>822</v>
      </c>
      <c r="C511" s="50" t="s">
        <v>823</v>
      </c>
      <c r="D511" s="138" t="s">
        <v>734</v>
      </c>
      <c r="E511" s="48"/>
      <c r="F511" s="58" t="str">
        <f t="shared" si="48"/>
        <v>u06</v>
      </c>
      <c r="G511" s="154" t="str">
        <f>B511&amp;C511</f>
        <v>片岡  大</v>
      </c>
      <c r="H511" s="138" t="s">
        <v>1029</v>
      </c>
      <c r="I511" s="138" t="s">
        <v>381</v>
      </c>
      <c r="J511" s="51">
        <v>1969</v>
      </c>
      <c r="K511" s="47">
        <f t="shared" si="49"/>
        <v>47</v>
      </c>
      <c r="L511" s="141" t="str">
        <f t="shared" si="50"/>
        <v>OK</v>
      </c>
      <c r="M511" s="52" t="s">
        <v>292</v>
      </c>
      <c r="N511" s="221"/>
    </row>
    <row r="512" spans="1:14" s="178" customFormat="1" ht="13.5">
      <c r="A512" s="224" t="s">
        <v>109</v>
      </c>
      <c r="B512" s="56" t="s">
        <v>110</v>
      </c>
      <c r="C512" s="154" t="s">
        <v>111</v>
      </c>
      <c r="D512" s="138" t="s">
        <v>734</v>
      </c>
      <c r="E512" s="154"/>
      <c r="F512" s="58" t="str">
        <f t="shared" si="48"/>
        <v>u07</v>
      </c>
      <c r="G512" s="154" t="s">
        <v>112</v>
      </c>
      <c r="H512" s="138" t="s">
        <v>1029</v>
      </c>
      <c r="I512" s="152" t="s">
        <v>27</v>
      </c>
      <c r="J512" s="177">
        <v>1981</v>
      </c>
      <c r="K512" s="47">
        <f t="shared" si="49"/>
        <v>35</v>
      </c>
      <c r="L512" s="141" t="str">
        <f t="shared" si="50"/>
        <v>OK</v>
      </c>
      <c r="M512" s="52" t="s">
        <v>892</v>
      </c>
      <c r="N512" s="221"/>
    </row>
    <row r="513" spans="1:13" s="178" customFormat="1" ht="14.25">
      <c r="A513" s="224" t="s">
        <v>113</v>
      </c>
      <c r="B513" s="56" t="s">
        <v>304</v>
      </c>
      <c r="C513" s="56" t="s">
        <v>1583</v>
      </c>
      <c r="D513" s="138" t="s">
        <v>734</v>
      </c>
      <c r="E513" s="59"/>
      <c r="F513" s="58" t="str">
        <f t="shared" si="48"/>
        <v>u08</v>
      </c>
      <c r="G513" s="154" t="str">
        <f>B513&amp;C513</f>
        <v>木下 進</v>
      </c>
      <c r="H513" s="138" t="s">
        <v>1029</v>
      </c>
      <c r="I513" s="138" t="s">
        <v>381</v>
      </c>
      <c r="J513" s="54">
        <v>1950</v>
      </c>
      <c r="K513" s="47">
        <f t="shared" si="49"/>
        <v>66</v>
      </c>
      <c r="L513" s="141" t="str">
        <f t="shared" si="50"/>
        <v>OK</v>
      </c>
      <c r="M513" s="52" t="s">
        <v>305</v>
      </c>
    </row>
    <row r="514" spans="1:14" s="178" customFormat="1" ht="13.5">
      <c r="A514" s="224" t="s">
        <v>114</v>
      </c>
      <c r="B514" s="56" t="s">
        <v>1081</v>
      </c>
      <c r="C514" s="154" t="s">
        <v>1212</v>
      </c>
      <c r="D514" s="138" t="s">
        <v>734</v>
      </c>
      <c r="E514" s="154"/>
      <c r="F514" s="119" t="str">
        <f t="shared" si="48"/>
        <v>u09</v>
      </c>
      <c r="G514" s="154" t="str">
        <f>B514&amp;C514</f>
        <v>久保田勉</v>
      </c>
      <c r="H514" s="138" t="s">
        <v>1029</v>
      </c>
      <c r="I514" s="53" t="s">
        <v>28</v>
      </c>
      <c r="J514" s="177">
        <v>1967</v>
      </c>
      <c r="K514" s="47">
        <f t="shared" si="49"/>
        <v>49</v>
      </c>
      <c r="L514" s="141" t="str">
        <f t="shared" si="50"/>
        <v>OK</v>
      </c>
      <c r="M514" s="52" t="s">
        <v>1213</v>
      </c>
      <c r="N514" s="221"/>
    </row>
    <row r="515" spans="1:13" s="178" customFormat="1" ht="13.5">
      <c r="A515" s="224" t="s">
        <v>115</v>
      </c>
      <c r="B515" s="56" t="s">
        <v>1219</v>
      </c>
      <c r="C515" s="154" t="s">
        <v>1220</v>
      </c>
      <c r="D515" s="138" t="s">
        <v>734</v>
      </c>
      <c r="E515" s="48"/>
      <c r="F515" s="58" t="str">
        <f t="shared" si="48"/>
        <v>u10</v>
      </c>
      <c r="G515" s="154" t="s">
        <v>1221</v>
      </c>
      <c r="H515" s="138" t="s">
        <v>1029</v>
      </c>
      <c r="I515" s="53" t="s">
        <v>29</v>
      </c>
      <c r="J515" s="177">
        <v>1997</v>
      </c>
      <c r="K515" s="47">
        <f t="shared" si="49"/>
        <v>19</v>
      </c>
      <c r="L515" s="141" t="str">
        <f t="shared" si="50"/>
        <v>OK</v>
      </c>
      <c r="M515" s="134" t="s">
        <v>854</v>
      </c>
    </row>
    <row r="516" spans="1:13" s="178" customFormat="1" ht="13.5">
      <c r="A516" s="224" t="s">
        <v>116</v>
      </c>
      <c r="B516" s="96" t="s">
        <v>953</v>
      </c>
      <c r="C516" s="96" t="s">
        <v>954</v>
      </c>
      <c r="D516" s="138" t="s">
        <v>734</v>
      </c>
      <c r="E516" s="44"/>
      <c r="F516" s="44" t="str">
        <f t="shared" si="48"/>
        <v>u11</v>
      </c>
      <c r="G516" s="2" t="str">
        <f>B516&amp;C516</f>
        <v>稙田優也</v>
      </c>
      <c r="H516" s="138" t="s">
        <v>1029</v>
      </c>
      <c r="I516" s="2" t="s">
        <v>381</v>
      </c>
      <c r="J516" s="128">
        <v>1982</v>
      </c>
      <c r="K516" s="47">
        <f t="shared" si="49"/>
        <v>34</v>
      </c>
      <c r="L516" s="141" t="str">
        <f t="shared" si="50"/>
        <v>OK</v>
      </c>
      <c r="M516" s="138" t="s">
        <v>862</v>
      </c>
    </row>
    <row r="517" spans="1:20" s="178" customFormat="1" ht="13.5">
      <c r="A517" s="224" t="s">
        <v>117</v>
      </c>
      <c r="B517" s="56" t="s">
        <v>1303</v>
      </c>
      <c r="C517" s="154" t="s">
        <v>1304</v>
      </c>
      <c r="D517" s="138" t="s">
        <v>734</v>
      </c>
      <c r="E517" s="154"/>
      <c r="F517" s="58" t="str">
        <f t="shared" si="48"/>
        <v>u12</v>
      </c>
      <c r="G517" s="154" t="s">
        <v>1305</v>
      </c>
      <c r="H517" s="138" t="s">
        <v>1029</v>
      </c>
      <c r="I517" s="53" t="s">
        <v>30</v>
      </c>
      <c r="J517" s="177">
        <v>1987</v>
      </c>
      <c r="K517" s="47">
        <f t="shared" si="49"/>
        <v>29</v>
      </c>
      <c r="L517" s="141" t="str">
        <f t="shared" si="50"/>
        <v>OK</v>
      </c>
      <c r="M517" s="52" t="s">
        <v>853</v>
      </c>
      <c r="N517" s="28"/>
      <c r="O517" s="28"/>
      <c r="P517" s="28"/>
      <c r="Q517" s="28"/>
      <c r="R517" s="28"/>
      <c r="S517" s="28"/>
      <c r="T517" s="28"/>
    </row>
    <row r="518" spans="1:13" s="178" customFormat="1" ht="14.25">
      <c r="A518" s="224" t="s">
        <v>118</v>
      </c>
      <c r="B518" s="49" t="s">
        <v>826</v>
      </c>
      <c r="C518" s="49" t="s">
        <v>827</v>
      </c>
      <c r="D518" s="138" t="s">
        <v>734</v>
      </c>
      <c r="E518" s="48"/>
      <c r="F518" s="58" t="str">
        <f t="shared" si="48"/>
        <v>u13</v>
      </c>
      <c r="G518" s="154" t="str">
        <f>B518&amp;C518</f>
        <v>竹田圭佑</v>
      </c>
      <c r="H518" s="138" t="s">
        <v>1029</v>
      </c>
      <c r="I518" s="138" t="s">
        <v>381</v>
      </c>
      <c r="J518" s="51">
        <v>1982</v>
      </c>
      <c r="K518" s="47">
        <f t="shared" si="49"/>
        <v>34</v>
      </c>
      <c r="L518" s="141" t="str">
        <f t="shared" si="50"/>
        <v>OK</v>
      </c>
      <c r="M518" s="52" t="s">
        <v>850</v>
      </c>
    </row>
    <row r="519" spans="1:14" s="178" customFormat="1" ht="13.5">
      <c r="A519" s="224" t="s">
        <v>119</v>
      </c>
      <c r="B519" s="56" t="s">
        <v>120</v>
      </c>
      <c r="C519" s="154" t="s">
        <v>121</v>
      </c>
      <c r="D519" s="138" t="s">
        <v>734</v>
      </c>
      <c r="E519" s="154"/>
      <c r="F519" s="58" t="str">
        <f t="shared" si="48"/>
        <v>u14</v>
      </c>
      <c r="G519" s="154" t="s">
        <v>122</v>
      </c>
      <c r="H519" s="138" t="s">
        <v>1029</v>
      </c>
      <c r="I519" s="152" t="s">
        <v>381</v>
      </c>
      <c r="J519" s="177">
        <v>1967</v>
      </c>
      <c r="K519" s="47">
        <f t="shared" si="49"/>
        <v>49</v>
      </c>
      <c r="L519" s="141" t="str">
        <f t="shared" si="50"/>
        <v>OK</v>
      </c>
      <c r="M519" s="52" t="s">
        <v>892</v>
      </c>
      <c r="N519" s="221"/>
    </row>
    <row r="520" spans="1:13" s="178" customFormat="1" ht="13.5">
      <c r="A520" s="224" t="s">
        <v>123</v>
      </c>
      <c r="B520" s="56" t="s">
        <v>1214</v>
      </c>
      <c r="C520" s="56" t="s">
        <v>1215</v>
      </c>
      <c r="D520" s="138" t="s">
        <v>734</v>
      </c>
      <c r="E520" s="154"/>
      <c r="F520" s="58" t="str">
        <f t="shared" si="48"/>
        <v>u15</v>
      </c>
      <c r="G520" s="154" t="str">
        <f>B520&amp;C520</f>
        <v>永瀬卓夫</v>
      </c>
      <c r="H520" s="138" t="s">
        <v>1029</v>
      </c>
      <c r="I520" s="53" t="s">
        <v>31</v>
      </c>
      <c r="J520" s="177">
        <v>1950</v>
      </c>
      <c r="K520" s="47">
        <f t="shared" si="49"/>
        <v>66</v>
      </c>
      <c r="L520" s="141" t="str">
        <f t="shared" si="50"/>
        <v>OK</v>
      </c>
      <c r="M520" s="52" t="s">
        <v>878</v>
      </c>
    </row>
    <row r="521" spans="1:20" s="28" customFormat="1" ht="13.5">
      <c r="A521" s="224" t="s">
        <v>124</v>
      </c>
      <c r="B521" s="56" t="s">
        <v>125</v>
      </c>
      <c r="C521" s="154" t="s">
        <v>126</v>
      </c>
      <c r="D521" s="138" t="s">
        <v>734</v>
      </c>
      <c r="E521" s="154"/>
      <c r="F521" s="58" t="str">
        <f t="shared" si="48"/>
        <v>u16</v>
      </c>
      <c r="G521" s="154" t="str">
        <f>B521&amp;C521</f>
        <v>倍田 武</v>
      </c>
      <c r="H521" s="138" t="s">
        <v>1029</v>
      </c>
      <c r="I521" s="152" t="s">
        <v>381</v>
      </c>
      <c r="J521" s="177">
        <v>1970</v>
      </c>
      <c r="K521" s="47">
        <f t="shared" si="49"/>
        <v>46</v>
      </c>
      <c r="L521" s="141" t="str">
        <f t="shared" si="50"/>
        <v>OK</v>
      </c>
      <c r="M521" s="52" t="s">
        <v>863</v>
      </c>
      <c r="N521" s="178"/>
      <c r="O521" s="178"/>
      <c r="P521" s="178"/>
      <c r="Q521" s="178"/>
      <c r="R521" s="178"/>
      <c r="S521" s="178"/>
      <c r="T521" s="178"/>
    </row>
    <row r="522" spans="1:20" s="28" customFormat="1" ht="13.5">
      <c r="A522" s="224" t="s">
        <v>127</v>
      </c>
      <c r="B522" s="56" t="s">
        <v>1035</v>
      </c>
      <c r="C522" s="154" t="s">
        <v>128</v>
      </c>
      <c r="D522" s="138" t="s">
        <v>734</v>
      </c>
      <c r="E522" s="154"/>
      <c r="F522" s="119" t="str">
        <f t="shared" si="48"/>
        <v>u17</v>
      </c>
      <c r="G522" s="154" t="str">
        <f aca="true" t="shared" si="51" ref="G522:G534">B522&amp;C522</f>
        <v>久田 彰</v>
      </c>
      <c r="H522" s="138" t="s">
        <v>1029</v>
      </c>
      <c r="I522" s="53" t="s">
        <v>381</v>
      </c>
      <c r="J522" s="177">
        <v>1971</v>
      </c>
      <c r="K522" s="47">
        <f t="shared" si="49"/>
        <v>45</v>
      </c>
      <c r="L522" s="141" t="str">
        <f t="shared" si="50"/>
        <v>OK</v>
      </c>
      <c r="M522" s="52" t="s">
        <v>863</v>
      </c>
      <c r="N522" s="178"/>
      <c r="O522" s="178"/>
      <c r="P522" s="178"/>
      <c r="Q522" s="178"/>
      <c r="R522" s="178"/>
      <c r="S522" s="178"/>
      <c r="T522" s="178"/>
    </row>
    <row r="523" spans="1:20" s="28" customFormat="1" ht="14.25">
      <c r="A523" s="224" t="s">
        <v>129</v>
      </c>
      <c r="B523" s="49" t="s">
        <v>828</v>
      </c>
      <c r="C523" s="49" t="s">
        <v>829</v>
      </c>
      <c r="D523" s="138" t="s">
        <v>734</v>
      </c>
      <c r="E523" s="48"/>
      <c r="F523" s="58" t="str">
        <f t="shared" si="48"/>
        <v>u18</v>
      </c>
      <c r="G523" s="154" t="str">
        <f t="shared" si="51"/>
        <v>山田智史</v>
      </c>
      <c r="H523" s="138" t="s">
        <v>1029</v>
      </c>
      <c r="I523" s="138" t="s">
        <v>381</v>
      </c>
      <c r="J523" s="51">
        <v>1969</v>
      </c>
      <c r="K523" s="47">
        <f t="shared" si="49"/>
        <v>47</v>
      </c>
      <c r="L523" s="141" t="str">
        <f t="shared" si="50"/>
        <v>OK</v>
      </c>
      <c r="M523" s="52" t="s">
        <v>862</v>
      </c>
      <c r="N523" s="178"/>
      <c r="O523" s="178"/>
      <c r="P523" s="178"/>
      <c r="Q523" s="178"/>
      <c r="R523" s="178"/>
      <c r="S523" s="178"/>
      <c r="T523" s="178"/>
    </row>
    <row r="524" spans="1:20" s="28" customFormat="1" ht="14.25">
      <c r="A524" s="224" t="s">
        <v>130</v>
      </c>
      <c r="B524" s="49" t="s">
        <v>756</v>
      </c>
      <c r="C524" s="49" t="s">
        <v>830</v>
      </c>
      <c r="D524" s="138" t="s">
        <v>734</v>
      </c>
      <c r="E524" s="48"/>
      <c r="F524" s="58" t="str">
        <f t="shared" si="48"/>
        <v>u19</v>
      </c>
      <c r="G524" s="154" t="str">
        <f t="shared" si="51"/>
        <v>山本昌紀</v>
      </c>
      <c r="H524" s="138" t="s">
        <v>1029</v>
      </c>
      <c r="I524" s="138" t="s">
        <v>381</v>
      </c>
      <c r="J524" s="51">
        <v>1970</v>
      </c>
      <c r="K524" s="47">
        <f t="shared" si="49"/>
        <v>46</v>
      </c>
      <c r="L524" s="141" t="str">
        <f t="shared" si="50"/>
        <v>OK</v>
      </c>
      <c r="M524" s="52" t="s">
        <v>868</v>
      </c>
      <c r="N524" s="221"/>
      <c r="O524" s="178"/>
      <c r="P524" s="178"/>
      <c r="Q524" s="178"/>
      <c r="R524" s="178"/>
      <c r="S524" s="178"/>
      <c r="T524" s="178"/>
    </row>
    <row r="525" spans="1:14" s="178" customFormat="1" ht="13.5">
      <c r="A525" s="224" t="s">
        <v>131</v>
      </c>
      <c r="B525" s="59" t="s">
        <v>297</v>
      </c>
      <c r="C525" s="59" t="s">
        <v>32</v>
      </c>
      <c r="D525" s="138" t="s">
        <v>734</v>
      </c>
      <c r="E525" s="48"/>
      <c r="F525" s="58" t="str">
        <f t="shared" si="48"/>
        <v>u20</v>
      </c>
      <c r="G525" s="154" t="str">
        <f t="shared" si="51"/>
        <v>吉村 淳</v>
      </c>
      <c r="H525" s="138" t="s">
        <v>1029</v>
      </c>
      <c r="I525" s="53" t="s">
        <v>381</v>
      </c>
      <c r="J525" s="109">
        <v>1976</v>
      </c>
      <c r="K525" s="47">
        <f t="shared" si="49"/>
        <v>40</v>
      </c>
      <c r="L525" s="141" t="str">
        <f t="shared" si="50"/>
        <v>OK</v>
      </c>
      <c r="M525" s="52" t="s">
        <v>864</v>
      </c>
      <c r="N525" s="221"/>
    </row>
    <row r="526" spans="1:14" s="178" customFormat="1" ht="13.5">
      <c r="A526" s="224" t="s">
        <v>132</v>
      </c>
      <c r="B526" s="2" t="s">
        <v>730</v>
      </c>
      <c r="C526" s="2" t="s">
        <v>731</v>
      </c>
      <c r="D526" s="138" t="s">
        <v>734</v>
      </c>
      <c r="E526" s="2"/>
      <c r="F526" s="2" t="str">
        <f t="shared" si="48"/>
        <v>u21</v>
      </c>
      <c r="G526" s="2" t="str">
        <f t="shared" si="51"/>
        <v>井内一博</v>
      </c>
      <c r="H526" s="138" t="s">
        <v>1029</v>
      </c>
      <c r="I526" s="2" t="s">
        <v>381</v>
      </c>
      <c r="J526" s="128">
        <v>1976</v>
      </c>
      <c r="K526" s="47">
        <f t="shared" si="49"/>
        <v>40</v>
      </c>
      <c r="L526" s="141" t="str">
        <f t="shared" si="50"/>
        <v>OK</v>
      </c>
      <c r="M526" s="2" t="s">
        <v>857</v>
      </c>
      <c r="N526" s="221"/>
    </row>
    <row r="527" spans="1:20" s="178" customFormat="1" ht="14.25">
      <c r="A527" s="224" t="s">
        <v>133</v>
      </c>
      <c r="B527" s="110" t="s">
        <v>1031</v>
      </c>
      <c r="C527" s="111" t="s">
        <v>1032</v>
      </c>
      <c r="D527" s="138" t="s">
        <v>734</v>
      </c>
      <c r="E527" s="112"/>
      <c r="F527" s="58" t="str">
        <f t="shared" si="48"/>
        <v>u22</v>
      </c>
      <c r="G527" s="154" t="str">
        <f t="shared" si="51"/>
        <v>高瀬眞志</v>
      </c>
      <c r="H527" s="138" t="s">
        <v>1029</v>
      </c>
      <c r="I527" s="138" t="s">
        <v>381</v>
      </c>
      <c r="J527" s="113">
        <v>1959</v>
      </c>
      <c r="K527" s="47">
        <f t="shared" si="49"/>
        <v>57</v>
      </c>
      <c r="L527" s="141" t="str">
        <f t="shared" si="50"/>
        <v>OK</v>
      </c>
      <c r="M527" s="52" t="s">
        <v>869</v>
      </c>
      <c r="N527" s="28"/>
      <c r="O527" s="28"/>
      <c r="P527" s="28"/>
      <c r="Q527" s="28"/>
      <c r="R527" s="28"/>
      <c r="S527" s="28"/>
      <c r="T527" s="146"/>
    </row>
    <row r="528" spans="1:14" s="178" customFormat="1" ht="13.5">
      <c r="A528" s="224" t="s">
        <v>134</v>
      </c>
      <c r="B528" s="137" t="s">
        <v>732</v>
      </c>
      <c r="C528" s="137" t="s">
        <v>733</v>
      </c>
      <c r="D528" s="138" t="s">
        <v>734</v>
      </c>
      <c r="E528" s="2"/>
      <c r="F528" s="2" t="str">
        <f t="shared" si="48"/>
        <v>u23</v>
      </c>
      <c r="G528" s="2" t="str">
        <f t="shared" si="51"/>
        <v>竹下英伸</v>
      </c>
      <c r="H528" s="138" t="s">
        <v>1029</v>
      </c>
      <c r="I528" s="2" t="s">
        <v>381</v>
      </c>
      <c r="J528" s="128">
        <v>1972</v>
      </c>
      <c r="K528" s="47">
        <f t="shared" si="49"/>
        <v>44</v>
      </c>
      <c r="L528" s="141" t="str">
        <f t="shared" si="50"/>
        <v>OK</v>
      </c>
      <c r="M528" s="134" t="s">
        <v>854</v>
      </c>
      <c r="N528" s="221"/>
    </row>
    <row r="529" spans="1:20" s="178" customFormat="1" ht="13.5">
      <c r="A529" s="224" t="s">
        <v>135</v>
      </c>
      <c r="B529" s="137" t="s">
        <v>136</v>
      </c>
      <c r="C529" s="137" t="s">
        <v>137</v>
      </c>
      <c r="D529" s="138" t="s">
        <v>734</v>
      </c>
      <c r="E529" s="2"/>
      <c r="F529" s="2" t="str">
        <f t="shared" si="48"/>
        <v>u24</v>
      </c>
      <c r="G529" s="2" t="str">
        <f t="shared" si="51"/>
        <v>中原康晶</v>
      </c>
      <c r="H529" s="138" t="s">
        <v>1029</v>
      </c>
      <c r="I529" s="2" t="s">
        <v>33</v>
      </c>
      <c r="J529" s="128">
        <v>1984</v>
      </c>
      <c r="K529" s="47">
        <f t="shared" si="49"/>
        <v>32</v>
      </c>
      <c r="L529" s="141" t="str">
        <f t="shared" si="50"/>
        <v>OK</v>
      </c>
      <c r="M529" s="2" t="s">
        <v>857</v>
      </c>
      <c r="N529" s="28"/>
      <c r="O529" s="28"/>
      <c r="P529" s="28"/>
      <c r="Q529" s="28"/>
      <c r="R529" s="28"/>
      <c r="S529" s="146"/>
      <c r="T529" s="28"/>
    </row>
    <row r="530" spans="1:20" s="178" customFormat="1" ht="13.5">
      <c r="A530" s="224" t="s">
        <v>138</v>
      </c>
      <c r="B530" s="137" t="s">
        <v>34</v>
      </c>
      <c r="C530" s="137" t="s">
        <v>35</v>
      </c>
      <c r="D530" s="138" t="s">
        <v>734</v>
      </c>
      <c r="E530" s="2"/>
      <c r="F530" s="2" t="str">
        <f t="shared" si="48"/>
        <v>u25</v>
      </c>
      <c r="G530" s="2" t="str">
        <f t="shared" si="51"/>
        <v>田中邦明</v>
      </c>
      <c r="H530" s="138" t="s">
        <v>1029</v>
      </c>
      <c r="I530" s="2" t="s">
        <v>381</v>
      </c>
      <c r="J530" s="128">
        <v>1984</v>
      </c>
      <c r="K530" s="47">
        <f t="shared" si="49"/>
        <v>32</v>
      </c>
      <c r="L530" s="141" t="str">
        <f t="shared" si="50"/>
        <v>OK</v>
      </c>
      <c r="M530" s="2" t="s">
        <v>857</v>
      </c>
      <c r="N530" s="28"/>
      <c r="O530" s="28"/>
      <c r="P530" s="28"/>
      <c r="Q530" s="28"/>
      <c r="R530" s="28"/>
      <c r="S530" s="28"/>
      <c r="T530" s="28"/>
    </row>
    <row r="531" spans="1:20" s="178" customFormat="1" ht="14.25">
      <c r="A531" s="224" t="s">
        <v>139</v>
      </c>
      <c r="B531" s="226" t="s">
        <v>298</v>
      </c>
      <c r="C531" s="226" t="s">
        <v>893</v>
      </c>
      <c r="D531" s="138" t="s">
        <v>734</v>
      </c>
      <c r="E531" s="48"/>
      <c r="F531" s="58" t="str">
        <f t="shared" si="48"/>
        <v>u26</v>
      </c>
      <c r="G531" s="154" t="str">
        <f t="shared" si="51"/>
        <v>今井順子</v>
      </c>
      <c r="H531" s="138" t="s">
        <v>1029</v>
      </c>
      <c r="I531" s="10" t="s">
        <v>412</v>
      </c>
      <c r="J531" s="54">
        <v>1958</v>
      </c>
      <c r="K531" s="47">
        <f t="shared" si="49"/>
        <v>58</v>
      </c>
      <c r="L531" s="141" t="str">
        <f t="shared" si="50"/>
        <v>OK</v>
      </c>
      <c r="M531" s="55" t="s">
        <v>854</v>
      </c>
      <c r="N531" s="28"/>
      <c r="O531" s="28"/>
      <c r="P531" s="146"/>
      <c r="Q531" s="28"/>
      <c r="R531" s="28"/>
      <c r="S531" s="28"/>
      <c r="T531" s="28"/>
    </row>
    <row r="532" spans="1:14" s="178" customFormat="1" ht="13.5">
      <c r="A532" s="224" t="s">
        <v>140</v>
      </c>
      <c r="B532" s="114" t="s">
        <v>848</v>
      </c>
      <c r="C532" s="115" t="s">
        <v>849</v>
      </c>
      <c r="D532" s="138" t="s">
        <v>734</v>
      </c>
      <c r="E532" s="116"/>
      <c r="F532" s="58" t="str">
        <f t="shared" si="48"/>
        <v>u27</v>
      </c>
      <c r="G532" s="154" t="str">
        <f t="shared" si="51"/>
        <v>植垣貴美子</v>
      </c>
      <c r="H532" s="138" t="s">
        <v>1029</v>
      </c>
      <c r="I532" s="10" t="s">
        <v>412</v>
      </c>
      <c r="J532" s="117">
        <v>1965</v>
      </c>
      <c r="K532" s="47">
        <f t="shared" si="49"/>
        <v>51</v>
      </c>
      <c r="L532" s="141" t="str">
        <f t="shared" si="50"/>
        <v>OK</v>
      </c>
      <c r="M532" s="118" t="s">
        <v>858</v>
      </c>
      <c r="N532" s="221"/>
    </row>
    <row r="533" spans="1:14" s="178" customFormat="1" ht="13.5">
      <c r="A533" s="224" t="s">
        <v>141</v>
      </c>
      <c r="B533" s="114" t="s">
        <v>820</v>
      </c>
      <c r="C533" s="115" t="s">
        <v>142</v>
      </c>
      <c r="D533" s="138" t="s">
        <v>734</v>
      </c>
      <c r="E533" s="117" t="s">
        <v>36</v>
      </c>
      <c r="F533" s="58" t="str">
        <f t="shared" si="48"/>
        <v>u28</v>
      </c>
      <c r="G533" s="2" t="str">
        <f t="shared" si="51"/>
        <v>片岡 聖</v>
      </c>
      <c r="H533" s="138" t="s">
        <v>1029</v>
      </c>
      <c r="I533" s="10" t="s">
        <v>412</v>
      </c>
      <c r="J533" s="117">
        <v>2002</v>
      </c>
      <c r="K533" s="47">
        <f t="shared" si="49"/>
        <v>14</v>
      </c>
      <c r="L533" s="141" t="str">
        <f t="shared" si="50"/>
        <v>OK</v>
      </c>
      <c r="M533" s="118" t="s">
        <v>863</v>
      </c>
      <c r="N533" s="221"/>
    </row>
    <row r="534" spans="1:14" s="178" customFormat="1" ht="14.25">
      <c r="A534" s="224" t="s">
        <v>143</v>
      </c>
      <c r="B534" s="150" t="s">
        <v>306</v>
      </c>
      <c r="C534" s="150" t="s">
        <v>1033</v>
      </c>
      <c r="D534" s="138" t="s">
        <v>734</v>
      </c>
      <c r="E534" s="59"/>
      <c r="F534" s="58" t="str">
        <f t="shared" si="48"/>
        <v>u29</v>
      </c>
      <c r="G534" s="154" t="str">
        <f t="shared" si="51"/>
        <v>鹿取あつみ</v>
      </c>
      <c r="H534" s="138" t="s">
        <v>1029</v>
      </c>
      <c r="I534" s="10" t="s">
        <v>412</v>
      </c>
      <c r="J534" s="54">
        <v>1963</v>
      </c>
      <c r="K534" s="47">
        <f t="shared" si="49"/>
        <v>53</v>
      </c>
      <c r="L534" s="141" t="str">
        <f t="shared" si="50"/>
        <v>OK</v>
      </c>
      <c r="M534" s="52" t="s">
        <v>855</v>
      </c>
      <c r="N534" s="221"/>
    </row>
    <row r="535" spans="1:20" s="28" customFormat="1" ht="13.5">
      <c r="A535" s="224" t="s">
        <v>144</v>
      </c>
      <c r="B535" s="227" t="s">
        <v>1306</v>
      </c>
      <c r="C535" s="228" t="s">
        <v>1307</v>
      </c>
      <c r="D535" s="138" t="s">
        <v>734</v>
      </c>
      <c r="E535" s="154"/>
      <c r="F535" s="58" t="str">
        <f t="shared" si="48"/>
        <v>u30</v>
      </c>
      <c r="G535" s="154" t="s">
        <v>1308</v>
      </c>
      <c r="H535" s="138" t="s">
        <v>1029</v>
      </c>
      <c r="I535" s="229" t="s">
        <v>940</v>
      </c>
      <c r="J535" s="177">
        <v>1965</v>
      </c>
      <c r="K535" s="47">
        <f t="shared" si="49"/>
        <v>51</v>
      </c>
      <c r="L535" s="141" t="str">
        <f t="shared" si="50"/>
        <v>OK</v>
      </c>
      <c r="M535" s="52" t="s">
        <v>250</v>
      </c>
      <c r="N535" s="221"/>
      <c r="O535" s="178"/>
      <c r="P535" s="178"/>
      <c r="Q535" s="178"/>
      <c r="R535" s="178"/>
      <c r="S535" s="178"/>
      <c r="T535" s="178"/>
    </row>
    <row r="536" spans="1:13" s="178" customFormat="1" ht="13.5">
      <c r="A536" s="224" t="s">
        <v>145</v>
      </c>
      <c r="B536" s="226" t="s">
        <v>299</v>
      </c>
      <c r="C536" s="226" t="s">
        <v>300</v>
      </c>
      <c r="D536" s="138" t="s">
        <v>734</v>
      </c>
      <c r="E536" s="48"/>
      <c r="F536" s="58" t="str">
        <f t="shared" si="48"/>
        <v>u31</v>
      </c>
      <c r="G536" s="154" t="str">
        <f>B536&amp;C536</f>
        <v>川崎悦子</v>
      </c>
      <c r="H536" s="138" t="s">
        <v>1029</v>
      </c>
      <c r="I536" s="10" t="s">
        <v>412</v>
      </c>
      <c r="J536" s="109">
        <v>1955</v>
      </c>
      <c r="K536" s="47">
        <f t="shared" si="49"/>
        <v>61</v>
      </c>
      <c r="L536" s="141" t="str">
        <f t="shared" si="50"/>
        <v>OK</v>
      </c>
      <c r="M536" s="52" t="s">
        <v>850</v>
      </c>
    </row>
    <row r="537" spans="1:14" s="178" customFormat="1" ht="14.25">
      <c r="A537" s="224" t="s">
        <v>146</v>
      </c>
      <c r="B537" s="150" t="s">
        <v>832</v>
      </c>
      <c r="C537" s="150" t="s">
        <v>735</v>
      </c>
      <c r="D537" s="138" t="s">
        <v>734</v>
      </c>
      <c r="E537" s="48"/>
      <c r="F537" s="58" t="str">
        <f t="shared" si="48"/>
        <v>u32</v>
      </c>
      <c r="G537" s="154" t="str">
        <f>B537&amp;C537</f>
        <v>古株淳子</v>
      </c>
      <c r="H537" s="138" t="s">
        <v>1029</v>
      </c>
      <c r="I537" s="10" t="s">
        <v>412</v>
      </c>
      <c r="J537" s="51">
        <v>1968</v>
      </c>
      <c r="K537" s="47">
        <f t="shared" si="49"/>
        <v>48</v>
      </c>
      <c r="L537" s="141" t="str">
        <f t="shared" si="50"/>
        <v>OK</v>
      </c>
      <c r="M537" s="52" t="s">
        <v>862</v>
      </c>
      <c r="N537" s="221"/>
    </row>
    <row r="538" spans="1:14" s="178" customFormat="1" ht="13.5">
      <c r="A538" s="224" t="s">
        <v>147</v>
      </c>
      <c r="B538" s="134" t="s">
        <v>1347</v>
      </c>
      <c r="C538" s="134" t="s">
        <v>779</v>
      </c>
      <c r="D538" s="138" t="s">
        <v>734</v>
      </c>
      <c r="E538" s="2"/>
      <c r="F538" s="141" t="str">
        <f t="shared" si="48"/>
        <v>u33</v>
      </c>
      <c r="G538" s="2" t="str">
        <f>B538&amp;C538</f>
        <v>辻 佳子</v>
      </c>
      <c r="H538" s="138" t="s">
        <v>1029</v>
      </c>
      <c r="I538" s="8" t="s">
        <v>940</v>
      </c>
      <c r="J538" s="89">
        <v>1973</v>
      </c>
      <c r="K538" s="47">
        <f t="shared" si="49"/>
        <v>43</v>
      </c>
      <c r="L538" s="141" t="str">
        <f t="shared" si="50"/>
        <v>OK</v>
      </c>
      <c r="M538" s="2" t="s">
        <v>850</v>
      </c>
      <c r="N538" s="221"/>
    </row>
    <row r="539" spans="1:20" s="178" customFormat="1" ht="14.25">
      <c r="A539" s="224" t="s">
        <v>148</v>
      </c>
      <c r="B539" s="150" t="s">
        <v>1210</v>
      </c>
      <c r="C539" s="150" t="s">
        <v>1211</v>
      </c>
      <c r="D539" s="138" t="s">
        <v>734</v>
      </c>
      <c r="E539" s="48"/>
      <c r="F539" s="58" t="str">
        <f t="shared" si="48"/>
        <v>u34</v>
      </c>
      <c r="G539" s="2" t="str">
        <f>B539&amp;C539</f>
        <v>西崎友香</v>
      </c>
      <c r="H539" s="138" t="s">
        <v>1029</v>
      </c>
      <c r="I539" s="10" t="s">
        <v>412</v>
      </c>
      <c r="J539" s="51">
        <v>1980</v>
      </c>
      <c r="K539" s="47">
        <f t="shared" si="49"/>
        <v>36</v>
      </c>
      <c r="L539" s="141" t="str">
        <f t="shared" si="50"/>
        <v>OK</v>
      </c>
      <c r="M539" s="52" t="s">
        <v>850</v>
      </c>
      <c r="N539" s="28"/>
      <c r="O539" s="28"/>
      <c r="P539" s="28"/>
      <c r="Q539" s="28"/>
      <c r="R539" s="28"/>
      <c r="S539" s="28"/>
      <c r="T539" s="28"/>
    </row>
    <row r="540" spans="1:14" s="178" customFormat="1" ht="13.5">
      <c r="A540" s="224" t="s">
        <v>149</v>
      </c>
      <c r="B540" s="227" t="s">
        <v>125</v>
      </c>
      <c r="C540" s="228" t="s">
        <v>1183</v>
      </c>
      <c r="D540" s="138" t="s">
        <v>734</v>
      </c>
      <c r="E540" s="154"/>
      <c r="F540" s="58" t="str">
        <f t="shared" si="48"/>
        <v>u35</v>
      </c>
      <c r="G540" s="154" t="s">
        <v>150</v>
      </c>
      <c r="H540" s="138" t="s">
        <v>1029</v>
      </c>
      <c r="I540" s="229" t="s">
        <v>940</v>
      </c>
      <c r="J540" s="177">
        <v>1969</v>
      </c>
      <c r="K540" s="47">
        <f t="shared" si="49"/>
        <v>47</v>
      </c>
      <c r="L540" s="141" t="str">
        <f t="shared" si="50"/>
        <v>OK</v>
      </c>
      <c r="M540" s="52" t="s">
        <v>863</v>
      </c>
      <c r="N540" s="221"/>
    </row>
    <row r="541" spans="1:13" s="178" customFormat="1" ht="14.25">
      <c r="A541" s="224" t="s">
        <v>151</v>
      </c>
      <c r="B541" s="150" t="s">
        <v>303</v>
      </c>
      <c r="C541" s="150" t="s">
        <v>289</v>
      </c>
      <c r="D541" s="138" t="s">
        <v>734</v>
      </c>
      <c r="E541" s="48"/>
      <c r="F541" s="58" t="str">
        <f t="shared" si="48"/>
        <v>u36</v>
      </c>
      <c r="G541" s="154" t="str">
        <f aca="true" t="shared" si="52" ref="G541:G551">B541&amp;C541</f>
        <v>村井典子</v>
      </c>
      <c r="H541" s="138" t="s">
        <v>1029</v>
      </c>
      <c r="I541" s="10" t="s">
        <v>412</v>
      </c>
      <c r="J541" s="54">
        <v>1968</v>
      </c>
      <c r="K541" s="47">
        <f t="shared" si="49"/>
        <v>48</v>
      </c>
      <c r="L541" s="141" t="str">
        <f t="shared" si="50"/>
        <v>OK</v>
      </c>
      <c r="M541" s="52" t="s">
        <v>862</v>
      </c>
    </row>
    <row r="542" spans="1:14" s="178" customFormat="1" ht="14.25">
      <c r="A542" s="224" t="s">
        <v>152</v>
      </c>
      <c r="B542" s="150" t="s">
        <v>301</v>
      </c>
      <c r="C542" s="150" t="s">
        <v>788</v>
      </c>
      <c r="D542" s="138" t="s">
        <v>734</v>
      </c>
      <c r="E542" s="48"/>
      <c r="F542" s="58" t="str">
        <f t="shared" si="48"/>
        <v>u37</v>
      </c>
      <c r="G542" s="154" t="str">
        <f t="shared" si="52"/>
        <v>矢野由美子</v>
      </c>
      <c r="H542" s="138" t="s">
        <v>1029</v>
      </c>
      <c r="I542" s="10" t="s">
        <v>412</v>
      </c>
      <c r="J542" s="54">
        <v>1963</v>
      </c>
      <c r="K542" s="47">
        <f t="shared" si="49"/>
        <v>53</v>
      </c>
      <c r="L542" s="141" t="str">
        <f t="shared" si="50"/>
        <v>OK</v>
      </c>
      <c r="M542" s="52" t="s">
        <v>302</v>
      </c>
      <c r="N542" s="221"/>
    </row>
    <row r="543" spans="1:14" s="178" customFormat="1" ht="13.5">
      <c r="A543" s="224" t="s">
        <v>153</v>
      </c>
      <c r="B543" s="10" t="s">
        <v>154</v>
      </c>
      <c r="C543" s="10" t="s">
        <v>961</v>
      </c>
      <c r="D543" s="138" t="s">
        <v>734</v>
      </c>
      <c r="E543" s="2"/>
      <c r="F543" s="141" t="str">
        <f t="shared" si="48"/>
        <v>u38</v>
      </c>
      <c r="G543" s="2" t="str">
        <f t="shared" si="52"/>
        <v>竹下光代</v>
      </c>
      <c r="H543" s="138" t="s">
        <v>1029</v>
      </c>
      <c r="I543" s="8" t="s">
        <v>940</v>
      </c>
      <c r="J543" s="89">
        <v>1974</v>
      </c>
      <c r="K543" s="47">
        <f t="shared" si="49"/>
        <v>42</v>
      </c>
      <c r="L543" s="141" t="str">
        <f t="shared" si="50"/>
        <v>OK</v>
      </c>
      <c r="M543" s="134" t="s">
        <v>854</v>
      </c>
      <c r="N543" s="221"/>
    </row>
    <row r="544" spans="1:20" s="178" customFormat="1" ht="13.5">
      <c r="A544" s="224" t="s">
        <v>155</v>
      </c>
      <c r="B544" s="56" t="s">
        <v>156</v>
      </c>
      <c r="C544" s="154" t="s">
        <v>157</v>
      </c>
      <c r="D544" s="138" t="s">
        <v>734</v>
      </c>
      <c r="E544" s="154"/>
      <c r="F544" s="141" t="str">
        <f t="shared" si="48"/>
        <v>u39</v>
      </c>
      <c r="G544" s="154" t="str">
        <f t="shared" si="52"/>
        <v>野上亮平</v>
      </c>
      <c r="H544" s="138" t="s">
        <v>1029</v>
      </c>
      <c r="I544" s="154" t="s">
        <v>381</v>
      </c>
      <c r="J544" s="177">
        <v>1986</v>
      </c>
      <c r="K544" s="47">
        <f t="shared" si="49"/>
        <v>30</v>
      </c>
      <c r="L544" s="141" t="str">
        <f t="shared" si="50"/>
        <v>OK</v>
      </c>
      <c r="M544" s="52" t="s">
        <v>853</v>
      </c>
      <c r="N544" s="28"/>
      <c r="O544" s="28"/>
      <c r="P544" s="28"/>
      <c r="Q544" s="28"/>
      <c r="R544" s="28"/>
      <c r="S544" s="28"/>
      <c r="T544" s="28"/>
    </row>
    <row r="545" spans="1:13" s="154" customFormat="1" ht="13.5">
      <c r="A545" s="224" t="s">
        <v>158</v>
      </c>
      <c r="B545" s="154" t="s">
        <v>159</v>
      </c>
      <c r="C545" s="154" t="s">
        <v>160</v>
      </c>
      <c r="D545" s="138" t="s">
        <v>734</v>
      </c>
      <c r="F545" s="58" t="str">
        <f t="shared" si="48"/>
        <v>u40</v>
      </c>
      <c r="G545" s="2" t="str">
        <f t="shared" si="52"/>
        <v>神田圭右</v>
      </c>
      <c r="H545" s="138" t="s">
        <v>1029</v>
      </c>
      <c r="I545" s="154" t="s">
        <v>381</v>
      </c>
      <c r="J545" s="177">
        <v>1991</v>
      </c>
      <c r="K545" s="47">
        <f t="shared" si="49"/>
        <v>25</v>
      </c>
      <c r="L545" s="141" t="str">
        <f t="shared" si="50"/>
        <v>OK</v>
      </c>
      <c r="M545" s="52" t="s">
        <v>161</v>
      </c>
    </row>
    <row r="546" spans="1:13" s="154" customFormat="1" ht="13.5">
      <c r="A546" s="224" t="s">
        <v>162</v>
      </c>
      <c r="B546" s="162" t="s">
        <v>163</v>
      </c>
      <c r="C546" s="162" t="s">
        <v>164</v>
      </c>
      <c r="D546" s="138" t="s">
        <v>734</v>
      </c>
      <c r="F546" s="58" t="str">
        <f t="shared" si="48"/>
        <v>u41</v>
      </c>
      <c r="G546" s="154" t="str">
        <f t="shared" si="52"/>
        <v>山脇慶子</v>
      </c>
      <c r="H546" s="138" t="s">
        <v>1029</v>
      </c>
      <c r="I546" s="229" t="s">
        <v>940</v>
      </c>
      <c r="J546" s="177">
        <v>1986</v>
      </c>
      <c r="K546" s="47">
        <f t="shared" si="49"/>
        <v>30</v>
      </c>
      <c r="L546" s="141" t="str">
        <f t="shared" si="50"/>
        <v>OK</v>
      </c>
      <c r="M546" s="52" t="s">
        <v>855</v>
      </c>
    </row>
    <row r="547" spans="1:14" s="178" customFormat="1" ht="14.25">
      <c r="A547" s="224" t="s">
        <v>165</v>
      </c>
      <c r="B547" s="49" t="s">
        <v>824</v>
      </c>
      <c r="C547" s="49" t="s">
        <v>825</v>
      </c>
      <c r="D547" s="138" t="s">
        <v>734</v>
      </c>
      <c r="E547" s="48"/>
      <c r="F547" s="58" t="str">
        <f t="shared" si="48"/>
        <v>u42</v>
      </c>
      <c r="G547" s="154" t="str">
        <f t="shared" si="52"/>
        <v>亀井雅嗣</v>
      </c>
      <c r="H547" s="138" t="s">
        <v>1029</v>
      </c>
      <c r="I547" s="138" t="s">
        <v>381</v>
      </c>
      <c r="J547" s="54">
        <v>1970</v>
      </c>
      <c r="K547" s="47">
        <f t="shared" si="49"/>
        <v>46</v>
      </c>
      <c r="L547" s="141" t="str">
        <f t="shared" si="50"/>
        <v>OK</v>
      </c>
      <c r="M547" s="52" t="s">
        <v>862</v>
      </c>
      <c r="N547" s="221"/>
    </row>
    <row r="548" spans="1:14" s="178" customFormat="1" ht="14.25">
      <c r="A548" s="224" t="s">
        <v>166</v>
      </c>
      <c r="B548" s="49" t="s">
        <v>824</v>
      </c>
      <c r="C548" s="49" t="s">
        <v>1030</v>
      </c>
      <c r="D548" s="138" t="s">
        <v>734</v>
      </c>
      <c r="E548" s="48" t="s">
        <v>309</v>
      </c>
      <c r="F548" s="58" t="str">
        <f t="shared" si="48"/>
        <v>u43</v>
      </c>
      <c r="G548" s="154" t="str">
        <f t="shared" si="52"/>
        <v>亀井皓太</v>
      </c>
      <c r="H548" s="138" t="s">
        <v>1029</v>
      </c>
      <c r="I548" s="138" t="s">
        <v>381</v>
      </c>
      <c r="J548" s="54">
        <v>2003</v>
      </c>
      <c r="K548" s="47">
        <f t="shared" si="49"/>
        <v>13</v>
      </c>
      <c r="L548" s="141" t="str">
        <f t="shared" si="50"/>
        <v>OK</v>
      </c>
      <c r="M548" s="52" t="s">
        <v>862</v>
      </c>
      <c r="N548" s="221"/>
    </row>
    <row r="549" spans="1:20" s="28" customFormat="1" ht="14.25">
      <c r="A549" s="224" t="s">
        <v>167</v>
      </c>
      <c r="B549" s="49" t="s">
        <v>756</v>
      </c>
      <c r="C549" s="49" t="s">
        <v>831</v>
      </c>
      <c r="D549" s="138" t="s">
        <v>734</v>
      </c>
      <c r="E549" s="48"/>
      <c r="F549" s="58" t="str">
        <f t="shared" si="48"/>
        <v>u44</v>
      </c>
      <c r="G549" s="154" t="str">
        <f t="shared" si="52"/>
        <v>山本浩之</v>
      </c>
      <c r="H549" s="138" t="s">
        <v>1029</v>
      </c>
      <c r="I549" s="138" t="s">
        <v>381</v>
      </c>
      <c r="J549" s="51">
        <v>1967</v>
      </c>
      <c r="K549" s="47">
        <f t="shared" si="49"/>
        <v>49</v>
      </c>
      <c r="L549" s="141" t="str">
        <f t="shared" si="50"/>
        <v>OK</v>
      </c>
      <c r="M549" s="52" t="s">
        <v>868</v>
      </c>
      <c r="N549" s="221"/>
      <c r="O549" s="178"/>
      <c r="P549" s="178"/>
      <c r="Q549" s="178"/>
      <c r="R549" s="178"/>
      <c r="S549" s="178"/>
      <c r="T549" s="178"/>
    </row>
    <row r="550" spans="1:20" s="28" customFormat="1" ht="14.25">
      <c r="A550" s="224" t="s">
        <v>168</v>
      </c>
      <c r="B550" s="227" t="s">
        <v>169</v>
      </c>
      <c r="C550" s="227" t="s">
        <v>170</v>
      </c>
      <c r="D550" s="138" t="s">
        <v>734</v>
      </c>
      <c r="E550" s="48"/>
      <c r="F550" s="58" t="str">
        <f t="shared" si="48"/>
        <v>u45</v>
      </c>
      <c r="G550" s="154" t="str">
        <f t="shared" si="52"/>
        <v>仙波敬子</v>
      </c>
      <c r="H550" s="138" t="s">
        <v>1029</v>
      </c>
      <c r="I550" s="10" t="s">
        <v>412</v>
      </c>
      <c r="J550" s="51">
        <v>1967</v>
      </c>
      <c r="K550" s="47">
        <f t="shared" si="49"/>
        <v>49</v>
      </c>
      <c r="L550" s="141" t="str">
        <f t="shared" si="50"/>
        <v>OK</v>
      </c>
      <c r="M550" s="52" t="s">
        <v>171</v>
      </c>
      <c r="N550" s="221"/>
      <c r="O550" s="178"/>
      <c r="P550" s="178"/>
      <c r="Q550" s="178"/>
      <c r="R550" s="178"/>
      <c r="S550" s="178"/>
      <c r="T550" s="178"/>
    </row>
    <row r="551" spans="1:13" s="230" customFormat="1" ht="13.5">
      <c r="A551" s="224" t="s">
        <v>172</v>
      </c>
      <c r="B551" s="49" t="s">
        <v>173</v>
      </c>
      <c r="C551" s="49" t="s">
        <v>174</v>
      </c>
      <c r="D551" s="30" t="s">
        <v>734</v>
      </c>
      <c r="F551" s="231" t="str">
        <f>A551</f>
        <v>u46</v>
      </c>
      <c r="G551" s="230" t="str">
        <f t="shared" si="52"/>
        <v>新井雄己</v>
      </c>
      <c r="H551" s="30" t="s">
        <v>1029</v>
      </c>
      <c r="I551" s="30" t="s">
        <v>37</v>
      </c>
      <c r="J551" s="230">
        <v>1990</v>
      </c>
      <c r="K551" s="52">
        <f t="shared" si="49"/>
        <v>26</v>
      </c>
      <c r="L551" s="141" t="str">
        <f t="shared" si="50"/>
        <v>OK</v>
      </c>
      <c r="M551" s="8" t="s">
        <v>854</v>
      </c>
    </row>
    <row r="552" spans="1:13" s="178" customFormat="1" ht="13.5">
      <c r="A552" s="224" t="s">
        <v>175</v>
      </c>
      <c r="B552" s="154" t="s">
        <v>176</v>
      </c>
      <c r="C552" s="154" t="s">
        <v>177</v>
      </c>
      <c r="D552" s="138" t="s">
        <v>734</v>
      </c>
      <c r="E552" s="154"/>
      <c r="F552" s="58" t="str">
        <f>A552</f>
        <v>u47</v>
      </c>
      <c r="G552" s="154" t="s">
        <v>178</v>
      </c>
      <c r="H552" s="138" t="s">
        <v>1029</v>
      </c>
      <c r="I552" s="138" t="s">
        <v>38</v>
      </c>
      <c r="J552" s="177">
        <v>1962</v>
      </c>
      <c r="K552" s="47">
        <f t="shared" si="49"/>
        <v>54</v>
      </c>
      <c r="L552" s="141" t="str">
        <f t="shared" si="50"/>
        <v>OK</v>
      </c>
      <c r="M552" s="118" t="s">
        <v>863</v>
      </c>
    </row>
    <row r="553" spans="1:13" s="178" customFormat="1" ht="13.5">
      <c r="A553" s="224" t="s">
        <v>179</v>
      </c>
      <c r="B553" s="49" t="s">
        <v>180</v>
      </c>
      <c r="C553" s="49" t="s">
        <v>181</v>
      </c>
      <c r="D553" s="138" t="s">
        <v>734</v>
      </c>
      <c r="E553" s="154"/>
      <c r="F553" s="58" t="str">
        <f>A553</f>
        <v>u48</v>
      </c>
      <c r="G553" s="154" t="s">
        <v>182</v>
      </c>
      <c r="H553" s="138" t="s">
        <v>1029</v>
      </c>
      <c r="I553" s="138" t="s">
        <v>39</v>
      </c>
      <c r="J553" s="177">
        <v>1991</v>
      </c>
      <c r="K553" s="47">
        <f t="shared" si="49"/>
        <v>25</v>
      </c>
      <c r="L553" s="141" t="str">
        <f t="shared" si="50"/>
        <v>OK</v>
      </c>
      <c r="M553" s="162" t="s">
        <v>183</v>
      </c>
    </row>
    <row r="554" spans="1:13" s="178" customFormat="1" ht="13.5">
      <c r="A554" s="224" t="s">
        <v>184</v>
      </c>
      <c r="B554" s="49" t="s">
        <v>185</v>
      </c>
      <c r="C554" s="49" t="s">
        <v>186</v>
      </c>
      <c r="D554" s="138" t="s">
        <v>734</v>
      </c>
      <c r="E554" s="154"/>
      <c r="F554" s="58" t="str">
        <f>A554</f>
        <v>u49</v>
      </c>
      <c r="G554" s="154" t="s">
        <v>187</v>
      </c>
      <c r="H554" s="138" t="s">
        <v>1029</v>
      </c>
      <c r="I554" s="138" t="s">
        <v>40</v>
      </c>
      <c r="J554" s="177">
        <v>1993</v>
      </c>
      <c r="K554" s="47">
        <f t="shared" si="49"/>
        <v>23</v>
      </c>
      <c r="L554" s="141" t="str">
        <f t="shared" si="50"/>
        <v>OK</v>
      </c>
      <c r="M554" s="162" t="s">
        <v>183</v>
      </c>
    </row>
    <row r="555" spans="1:13" s="154" customFormat="1" ht="13.5">
      <c r="A555" s="224" t="s">
        <v>188</v>
      </c>
      <c r="B555" s="227" t="s">
        <v>828</v>
      </c>
      <c r="C555" s="227" t="s">
        <v>189</v>
      </c>
      <c r="D555" s="138" t="s">
        <v>190</v>
      </c>
      <c r="F555" s="58" t="str">
        <f>A555</f>
        <v>u50</v>
      </c>
      <c r="G555" s="154" t="s">
        <v>191</v>
      </c>
      <c r="H555" s="138" t="s">
        <v>1029</v>
      </c>
      <c r="I555" s="138" t="s">
        <v>940</v>
      </c>
      <c r="J555" s="177">
        <v>1966</v>
      </c>
      <c r="K555" s="47">
        <f t="shared" si="49"/>
        <v>50</v>
      </c>
      <c r="L555" s="58" t="s">
        <v>1034</v>
      </c>
      <c r="M555" s="118" t="s">
        <v>863</v>
      </c>
    </row>
    <row r="556" spans="1:20" s="28" customFormat="1" ht="14.25">
      <c r="A556" s="224"/>
      <c r="B556" s="227"/>
      <c r="C556" s="227"/>
      <c r="D556" s="138"/>
      <c r="E556" s="48"/>
      <c r="F556" s="58"/>
      <c r="G556" s="154"/>
      <c r="H556" s="138"/>
      <c r="I556" s="138"/>
      <c r="J556" s="51"/>
      <c r="K556" s="47"/>
      <c r="L556" s="58"/>
      <c r="M556" s="52"/>
      <c r="N556" s="221"/>
      <c r="O556" s="178"/>
      <c r="P556" s="178"/>
      <c r="Q556" s="178"/>
      <c r="R556" s="178"/>
      <c r="S556" s="178"/>
      <c r="T556" s="178"/>
    </row>
    <row r="557" spans="1:13" s="154" customFormat="1" ht="13.5">
      <c r="A557" s="57"/>
      <c r="B557" s="302" t="s">
        <v>192</v>
      </c>
      <c r="C557" s="302"/>
      <c r="D557" s="313" t="s">
        <v>193</v>
      </c>
      <c r="E557" s="303"/>
      <c r="F557" s="303"/>
      <c r="G557" s="303"/>
      <c r="H557" s="2" t="s">
        <v>307</v>
      </c>
      <c r="I557" s="296" t="s">
        <v>308</v>
      </c>
      <c r="J557" s="296"/>
      <c r="K557" s="296"/>
      <c r="L557" s="141">
        <f>IF(G557="","",IF(COUNTIF($G$6:$G$593,G557)&gt;1,"2重登録","OK"))</f>
      </c>
      <c r="M557" s="2"/>
    </row>
    <row r="558" spans="1:13" s="154" customFormat="1" ht="13.5">
      <c r="A558" s="2"/>
      <c r="B558" s="302"/>
      <c r="C558" s="302"/>
      <c r="D558" s="303"/>
      <c r="E558" s="303"/>
      <c r="F558" s="303"/>
      <c r="G558" s="303"/>
      <c r="H558" s="31">
        <f>COUNTIF(M561:M574,"東近江市")</f>
        <v>3</v>
      </c>
      <c r="I558" s="299">
        <f>(H558/RIGHT(A574,2))</f>
        <v>0.21428571428571427</v>
      </c>
      <c r="J558" s="299"/>
      <c r="K558" s="299"/>
      <c r="L558" s="141">
        <f>IF(G558="","",IF(COUNTIF($G$6:$G$593,G558)&gt;1,"2重登録","OK"))</f>
      </c>
      <c r="M558" s="2"/>
    </row>
    <row r="559" spans="2:12" ht="13.5">
      <c r="B559" s="137" t="s">
        <v>195</v>
      </c>
      <c r="C559" s="137"/>
      <c r="D559" s="89" t="s">
        <v>196</v>
      </c>
      <c r="F559" s="141">
        <f>A560</f>
        <v>0</v>
      </c>
      <c r="K559" s="136">
        <f>IF(J559="","",(2012-J559))</f>
      </c>
      <c r="L559" s="141">
        <f>IF(G559="","",IF(COUNTIF($G$6:$G$593,G559)&gt;1,"2重登録","OK"))</f>
      </c>
    </row>
    <row r="560" spans="2:12" ht="13.5">
      <c r="B560" s="300" t="s">
        <v>197</v>
      </c>
      <c r="C560" s="300"/>
      <c r="D560" s="2" t="s">
        <v>198</v>
      </c>
      <c r="F560" s="141"/>
      <c r="G560" s="2" t="str">
        <f aca="true" t="shared" si="53" ref="G560:G577">B560&amp;C560</f>
        <v>Mut(ムート）</v>
      </c>
      <c r="K560" s="136">
        <f>IF(J560="","",(2012-J560))</f>
      </c>
      <c r="L560" s="141"/>
    </row>
    <row r="561" spans="1:13" ht="13.5">
      <c r="A561" s="2" t="s">
        <v>199</v>
      </c>
      <c r="B561" s="134" t="s">
        <v>1347</v>
      </c>
      <c r="C561" s="134" t="s">
        <v>200</v>
      </c>
      <c r="D561" s="137" t="s">
        <v>194</v>
      </c>
      <c r="F561" s="141" t="str">
        <f aca="true" t="shared" si="54" ref="F561:F577">A561</f>
        <v>Y01</v>
      </c>
      <c r="G561" s="2" t="str">
        <f t="shared" si="53"/>
        <v>辻 真弓</v>
      </c>
      <c r="H561" s="137" t="s">
        <v>195</v>
      </c>
      <c r="I561" s="8" t="s">
        <v>940</v>
      </c>
      <c r="J561" s="5">
        <v>1985</v>
      </c>
      <c r="K561" s="136">
        <f>IF(J561="","",(2016-J561))</f>
        <v>31</v>
      </c>
      <c r="L561" s="141" t="str">
        <f aca="true" t="shared" si="55" ref="L561:L570">IF(G561="","",IF(COUNTIF($G$6:$G$593,G561)&gt;1,"2重登録","OK"))</f>
        <v>OK</v>
      </c>
      <c r="M561" s="134" t="s">
        <v>183</v>
      </c>
    </row>
    <row r="562" spans="1:13" ht="13.5">
      <c r="A562" s="2" t="s">
        <v>201</v>
      </c>
      <c r="B562" s="134" t="s">
        <v>815</v>
      </c>
      <c r="C562" s="134" t="s">
        <v>202</v>
      </c>
      <c r="D562" s="137" t="s">
        <v>41</v>
      </c>
      <c r="F562" s="2" t="str">
        <f t="shared" si="54"/>
        <v>Y02</v>
      </c>
      <c r="G562" s="2" t="str">
        <f t="shared" si="53"/>
        <v>吉田淳子</v>
      </c>
      <c r="H562" s="137" t="s">
        <v>195</v>
      </c>
      <c r="I562" s="8" t="s">
        <v>940</v>
      </c>
      <c r="J562" s="3">
        <v>1966</v>
      </c>
      <c r="K562" s="136">
        <f>IF(J562="","",(2016-J562))</f>
        <v>50</v>
      </c>
      <c r="L562" s="141" t="str">
        <f t="shared" si="55"/>
        <v>OK</v>
      </c>
      <c r="M562" s="137" t="s">
        <v>863</v>
      </c>
    </row>
    <row r="563" spans="1:13" ht="13.5">
      <c r="A563" s="2" t="s">
        <v>42</v>
      </c>
      <c r="B563" s="137" t="s">
        <v>203</v>
      </c>
      <c r="C563" s="137" t="s">
        <v>204</v>
      </c>
      <c r="D563" s="137" t="s">
        <v>205</v>
      </c>
      <c r="F563" s="141" t="str">
        <f t="shared" si="54"/>
        <v>Y03</v>
      </c>
      <c r="G563" s="2" t="str">
        <f t="shared" si="53"/>
        <v>山口稔貴</v>
      </c>
      <c r="H563" s="137" t="s">
        <v>195</v>
      </c>
      <c r="I563" s="6" t="s">
        <v>381</v>
      </c>
      <c r="J563" s="5">
        <v>1988</v>
      </c>
      <c r="K563" s="136">
        <f>IF(J563="","",(2016-J563))</f>
        <v>28</v>
      </c>
      <c r="L563" s="141" t="str">
        <f t="shared" si="55"/>
        <v>OK</v>
      </c>
      <c r="M563" s="137" t="s">
        <v>863</v>
      </c>
    </row>
    <row r="564" spans="1:13" ht="13.5">
      <c r="A564" s="2" t="s">
        <v>206</v>
      </c>
      <c r="B564" s="138" t="s">
        <v>207</v>
      </c>
      <c r="C564" s="138" t="s">
        <v>208</v>
      </c>
      <c r="D564" s="137" t="s">
        <v>43</v>
      </c>
      <c r="F564" s="141" t="str">
        <f t="shared" si="54"/>
        <v>Y04</v>
      </c>
      <c r="G564" s="2" t="str">
        <f t="shared" si="53"/>
        <v>白井秀幸</v>
      </c>
      <c r="H564" s="137" t="s">
        <v>195</v>
      </c>
      <c r="I564" s="6" t="s">
        <v>381</v>
      </c>
      <c r="J564" s="5">
        <v>1988</v>
      </c>
      <c r="K564" s="136">
        <f>IF(J564="","",(2016-J564))</f>
        <v>28</v>
      </c>
      <c r="L564" s="141" t="str">
        <f t="shared" si="55"/>
        <v>OK</v>
      </c>
      <c r="M564" s="137" t="s">
        <v>863</v>
      </c>
    </row>
    <row r="565" spans="1:13" ht="13.5">
      <c r="A565" s="2" t="s">
        <v>209</v>
      </c>
      <c r="B565" s="137" t="s">
        <v>1466</v>
      </c>
      <c r="C565" s="137" t="s">
        <v>210</v>
      </c>
      <c r="D565" s="137" t="s">
        <v>211</v>
      </c>
      <c r="F565" s="141" t="str">
        <f t="shared" si="54"/>
        <v>Y05</v>
      </c>
      <c r="G565" s="2" t="str">
        <f t="shared" si="53"/>
        <v>岡本悟志</v>
      </c>
      <c r="H565" s="137" t="s">
        <v>195</v>
      </c>
      <c r="I565" s="6" t="s">
        <v>381</v>
      </c>
      <c r="J565" s="5">
        <v>1988</v>
      </c>
      <c r="K565" s="136">
        <f>IF(J565="","",(2015-J565))</f>
        <v>27</v>
      </c>
      <c r="L565" s="141" t="str">
        <f t="shared" si="55"/>
        <v>OK</v>
      </c>
      <c r="M565" s="137" t="s">
        <v>868</v>
      </c>
    </row>
    <row r="566" spans="1:13" ht="13.5">
      <c r="A566" s="2" t="s">
        <v>212</v>
      </c>
      <c r="B566" s="137" t="s">
        <v>213</v>
      </c>
      <c r="C566" s="137" t="s">
        <v>214</v>
      </c>
      <c r="D566" s="137" t="s">
        <v>205</v>
      </c>
      <c r="F566" s="141" t="str">
        <f t="shared" si="54"/>
        <v>Y06</v>
      </c>
      <c r="G566" s="2" t="str">
        <f t="shared" si="53"/>
        <v>津曲崇志</v>
      </c>
      <c r="H566" s="137" t="s">
        <v>195</v>
      </c>
      <c r="I566" s="6" t="s">
        <v>381</v>
      </c>
      <c r="J566" s="5">
        <v>1988</v>
      </c>
      <c r="K566" s="136">
        <f>IF(J566="","",(2015-J566))</f>
        <v>27</v>
      </c>
      <c r="L566" s="141" t="str">
        <f t="shared" si="55"/>
        <v>OK</v>
      </c>
      <c r="M566" s="137" t="s">
        <v>863</v>
      </c>
    </row>
    <row r="567" spans="1:13" ht="13.5">
      <c r="A567" s="2" t="s">
        <v>215</v>
      </c>
      <c r="B567" s="137" t="s">
        <v>216</v>
      </c>
      <c r="C567" s="137" t="s">
        <v>217</v>
      </c>
      <c r="D567" s="137" t="s">
        <v>195</v>
      </c>
      <c r="F567" s="141" t="str">
        <f t="shared" si="54"/>
        <v>Y07</v>
      </c>
      <c r="G567" s="2" t="str">
        <f t="shared" si="53"/>
        <v>浜中岳史</v>
      </c>
      <c r="H567" s="137" t="s">
        <v>195</v>
      </c>
      <c r="I567" s="6" t="s">
        <v>381</v>
      </c>
      <c r="J567" s="5">
        <v>1980</v>
      </c>
      <c r="K567" s="136">
        <f>IF(J567="","",(2015-J567))</f>
        <v>35</v>
      </c>
      <c r="L567" s="141" t="str">
        <f t="shared" si="55"/>
        <v>OK</v>
      </c>
      <c r="M567" s="134" t="s">
        <v>183</v>
      </c>
    </row>
    <row r="568" spans="1:13" ht="13.5">
      <c r="A568" s="2" t="s">
        <v>218</v>
      </c>
      <c r="B568" s="134" t="s">
        <v>219</v>
      </c>
      <c r="C568" s="134" t="s">
        <v>220</v>
      </c>
      <c r="D568" s="137" t="s">
        <v>205</v>
      </c>
      <c r="F568" s="141" t="str">
        <f t="shared" si="54"/>
        <v>Y08</v>
      </c>
      <c r="G568" s="2" t="str">
        <f t="shared" si="53"/>
        <v>三浦朱莉</v>
      </c>
      <c r="H568" s="137" t="s">
        <v>195</v>
      </c>
      <c r="I568" s="8" t="s">
        <v>940</v>
      </c>
      <c r="J568" s="5">
        <v>1990</v>
      </c>
      <c r="K568" s="136">
        <f>IF(J568="","",(2015-J568))</f>
        <v>25</v>
      </c>
      <c r="L568" s="141" t="str">
        <f t="shared" si="55"/>
        <v>OK</v>
      </c>
      <c r="M568" s="134" t="s">
        <v>183</v>
      </c>
    </row>
    <row r="569" spans="1:13" ht="13.5">
      <c r="A569" s="2" t="s">
        <v>221</v>
      </c>
      <c r="B569" s="134" t="s">
        <v>222</v>
      </c>
      <c r="C569" s="134" t="s">
        <v>223</v>
      </c>
      <c r="D569" s="137" t="s">
        <v>211</v>
      </c>
      <c r="F569" s="141" t="str">
        <f t="shared" si="54"/>
        <v>Y09</v>
      </c>
      <c r="G569" s="2" t="str">
        <f t="shared" si="53"/>
        <v>福本香菜実</v>
      </c>
      <c r="H569" s="137" t="s">
        <v>195</v>
      </c>
      <c r="I569" s="8" t="s">
        <v>940</v>
      </c>
      <c r="J569" s="5">
        <v>1992</v>
      </c>
      <c r="K569" s="136">
        <f aca="true" t="shared" si="56" ref="K569:K577">IF(J569="","",(2016-J569))</f>
        <v>24</v>
      </c>
      <c r="L569" s="141" t="str">
        <f t="shared" si="55"/>
        <v>OK</v>
      </c>
      <c r="M569" s="137" t="s">
        <v>862</v>
      </c>
    </row>
    <row r="570" spans="1:13" ht="13.5">
      <c r="A570" s="2" t="s">
        <v>224</v>
      </c>
      <c r="B570" s="134" t="s">
        <v>225</v>
      </c>
      <c r="C570" s="134" t="s">
        <v>226</v>
      </c>
      <c r="D570" s="137" t="s">
        <v>194</v>
      </c>
      <c r="F570" s="141" t="str">
        <f t="shared" si="54"/>
        <v>Y10</v>
      </c>
      <c r="G570" s="2" t="str">
        <f t="shared" si="53"/>
        <v>大野みずき</v>
      </c>
      <c r="H570" s="137" t="s">
        <v>195</v>
      </c>
      <c r="I570" s="8" t="s">
        <v>940</v>
      </c>
      <c r="J570" s="5">
        <v>1994</v>
      </c>
      <c r="K570" s="136">
        <f t="shared" si="56"/>
        <v>22</v>
      </c>
      <c r="L570" s="141" t="str">
        <f t="shared" si="55"/>
        <v>OK</v>
      </c>
      <c r="M570" s="137" t="s">
        <v>898</v>
      </c>
    </row>
    <row r="571" spans="1:13" ht="13.5">
      <c r="A571" s="2" t="s">
        <v>227</v>
      </c>
      <c r="B571" s="137" t="s">
        <v>228</v>
      </c>
      <c r="C571" s="137" t="s">
        <v>739</v>
      </c>
      <c r="D571" s="137" t="s">
        <v>44</v>
      </c>
      <c r="F571" s="141" t="str">
        <f t="shared" si="54"/>
        <v>Y11</v>
      </c>
      <c r="G571" s="2" t="str">
        <f t="shared" si="53"/>
        <v>嶋村和彦</v>
      </c>
      <c r="H571" s="137" t="s">
        <v>195</v>
      </c>
      <c r="I571" s="6" t="s">
        <v>381</v>
      </c>
      <c r="J571" s="5">
        <v>1990</v>
      </c>
      <c r="K571" s="136">
        <f t="shared" si="56"/>
        <v>26</v>
      </c>
      <c r="L571" s="141" t="str">
        <f aca="true" t="shared" si="57" ref="L571:L576">IF(G571="","",IF(COUNTIF($G$3:$G$664,G571)&gt;1,"2重登録","OK"))</f>
        <v>OK</v>
      </c>
      <c r="M571" s="137" t="s">
        <v>968</v>
      </c>
    </row>
    <row r="572" spans="1:13" ht="13.5">
      <c r="A572" s="2" t="s">
        <v>229</v>
      </c>
      <c r="B572" s="137" t="s">
        <v>230</v>
      </c>
      <c r="C572" s="137" t="s">
        <v>231</v>
      </c>
      <c r="D572" s="137" t="s">
        <v>205</v>
      </c>
      <c r="F572" s="141" t="str">
        <f t="shared" si="54"/>
        <v>Y12</v>
      </c>
      <c r="G572" s="2" t="str">
        <f t="shared" si="53"/>
        <v>川合優</v>
      </c>
      <c r="H572" s="137" t="s">
        <v>195</v>
      </c>
      <c r="I572" s="6" t="s">
        <v>381</v>
      </c>
      <c r="J572" s="5">
        <v>1991</v>
      </c>
      <c r="K572" s="136">
        <f t="shared" si="56"/>
        <v>25</v>
      </c>
      <c r="L572" s="141" t="str">
        <f t="shared" si="57"/>
        <v>OK</v>
      </c>
      <c r="M572" s="137" t="s">
        <v>968</v>
      </c>
    </row>
    <row r="573" spans="1:13" ht="13.5">
      <c r="A573" s="2" t="s">
        <v>232</v>
      </c>
      <c r="B573" s="137" t="s">
        <v>989</v>
      </c>
      <c r="C573" s="137" t="s">
        <v>990</v>
      </c>
      <c r="D573" s="137" t="s">
        <v>194</v>
      </c>
      <c r="F573" s="141" t="str">
        <f t="shared" si="54"/>
        <v>Y13</v>
      </c>
      <c r="G573" s="2" t="str">
        <f t="shared" si="53"/>
        <v>小川文雄</v>
      </c>
      <c r="H573" s="137" t="s">
        <v>195</v>
      </c>
      <c r="I573" s="6" t="s">
        <v>381</v>
      </c>
      <c r="J573" s="5">
        <v>1960</v>
      </c>
      <c r="K573" s="136">
        <f t="shared" si="56"/>
        <v>56</v>
      </c>
      <c r="L573" s="141" t="str">
        <f t="shared" si="57"/>
        <v>OK</v>
      </c>
      <c r="M573" s="137" t="s">
        <v>862</v>
      </c>
    </row>
    <row r="574" spans="1:13" ht="13.5">
      <c r="A574" s="2" t="s">
        <v>233</v>
      </c>
      <c r="B574" s="137" t="s">
        <v>234</v>
      </c>
      <c r="C574" s="137" t="s">
        <v>235</v>
      </c>
      <c r="D574" s="137" t="s">
        <v>45</v>
      </c>
      <c r="F574" s="141" t="str">
        <f t="shared" si="54"/>
        <v>Y14</v>
      </c>
      <c r="G574" s="2" t="str">
        <f t="shared" si="53"/>
        <v>寺村浩一</v>
      </c>
      <c r="H574" s="137" t="s">
        <v>195</v>
      </c>
      <c r="I574" s="6" t="s">
        <v>381</v>
      </c>
      <c r="J574" s="5">
        <v>1968</v>
      </c>
      <c r="K574" s="136">
        <f t="shared" si="56"/>
        <v>48</v>
      </c>
      <c r="L574" s="141" t="str">
        <f t="shared" si="57"/>
        <v>OK</v>
      </c>
      <c r="M574" s="137" t="s">
        <v>857</v>
      </c>
    </row>
    <row r="575" spans="1:13" ht="13.5">
      <c r="A575" s="2" t="s">
        <v>236</v>
      </c>
      <c r="B575" s="137" t="s">
        <v>1079</v>
      </c>
      <c r="C575" s="137" t="s">
        <v>237</v>
      </c>
      <c r="D575" s="137" t="s">
        <v>194</v>
      </c>
      <c r="F575" s="141" t="str">
        <f t="shared" si="54"/>
        <v>Y15</v>
      </c>
      <c r="G575" s="2" t="str">
        <f t="shared" si="53"/>
        <v>北村拓也</v>
      </c>
      <c r="H575" s="137" t="s">
        <v>195</v>
      </c>
      <c r="I575" s="6" t="s">
        <v>381</v>
      </c>
      <c r="J575" s="5">
        <v>1985</v>
      </c>
      <c r="K575" s="136">
        <f t="shared" si="56"/>
        <v>31</v>
      </c>
      <c r="L575" s="141" t="str">
        <f t="shared" si="57"/>
        <v>OK</v>
      </c>
      <c r="M575" s="137" t="s">
        <v>270</v>
      </c>
    </row>
    <row r="576" spans="1:13" ht="13.5">
      <c r="A576" s="2" t="s">
        <v>238</v>
      </c>
      <c r="B576" s="137" t="s">
        <v>239</v>
      </c>
      <c r="C576" s="137" t="s">
        <v>240</v>
      </c>
      <c r="D576" s="137" t="s">
        <v>46</v>
      </c>
      <c r="F576" s="141" t="str">
        <f t="shared" si="54"/>
        <v>Y16</v>
      </c>
      <c r="G576" s="2" t="str">
        <f t="shared" si="53"/>
        <v>小田紀彦</v>
      </c>
      <c r="H576" s="137" t="s">
        <v>195</v>
      </c>
      <c r="I576" s="6" t="s">
        <v>381</v>
      </c>
      <c r="J576" s="5">
        <v>1984</v>
      </c>
      <c r="K576" s="136">
        <f t="shared" si="56"/>
        <v>32</v>
      </c>
      <c r="L576" s="141" t="str">
        <f t="shared" si="57"/>
        <v>OK</v>
      </c>
      <c r="M576" s="137" t="s">
        <v>868</v>
      </c>
    </row>
    <row r="577" spans="1:13" ht="13.5">
      <c r="A577" s="2" t="s">
        <v>241</v>
      </c>
      <c r="B577" s="134" t="s">
        <v>242</v>
      </c>
      <c r="C577" s="134" t="s">
        <v>243</v>
      </c>
      <c r="D577" s="137" t="s">
        <v>194</v>
      </c>
      <c r="F577" s="141" t="str">
        <f t="shared" si="54"/>
        <v>Y17</v>
      </c>
      <c r="G577" s="2" t="str">
        <f t="shared" si="53"/>
        <v>中川久江</v>
      </c>
      <c r="H577" s="137" t="s">
        <v>195</v>
      </c>
      <c r="I577" s="8" t="s">
        <v>940</v>
      </c>
      <c r="J577" s="5">
        <v>1966</v>
      </c>
      <c r="K577" s="136">
        <f t="shared" si="56"/>
        <v>50</v>
      </c>
      <c r="L577" s="141" t="str">
        <f>IF(G577="","",IF(COUNTIF($G$3:$G$640,G577)&gt;1,"2重登録","OK"))</f>
        <v>OK</v>
      </c>
      <c r="M577" s="52" t="s">
        <v>250</v>
      </c>
    </row>
    <row r="578" spans="2:13" ht="13.5">
      <c r="B578" s="137"/>
      <c r="C578" s="137"/>
      <c r="D578" s="137"/>
      <c r="F578" s="141"/>
      <c r="H578" s="137"/>
      <c r="I578" s="6"/>
      <c r="J578" s="5"/>
      <c r="K578" s="136"/>
      <c r="L578" s="141"/>
      <c r="M578" s="137"/>
    </row>
    <row r="579" spans="2:13" ht="13.5">
      <c r="B579" s="137"/>
      <c r="C579" s="137"/>
      <c r="D579" s="137"/>
      <c r="F579" s="141"/>
      <c r="H579" s="137"/>
      <c r="I579" s="6"/>
      <c r="J579" s="5"/>
      <c r="K579" s="136"/>
      <c r="L579" s="141"/>
      <c r="M579" s="137"/>
    </row>
    <row r="580" spans="2:10" s="154" customFormat="1" ht="13.5">
      <c r="B580" s="315" t="s">
        <v>47</v>
      </c>
      <c r="C580" s="315"/>
      <c r="D580" s="313" t="s">
        <v>48</v>
      </c>
      <c r="E580" s="313"/>
      <c r="F580" s="313"/>
      <c r="G580" s="313"/>
      <c r="J580" s="177"/>
    </row>
    <row r="581" spans="2:10" s="154" customFormat="1" ht="13.5">
      <c r="B581" s="315"/>
      <c r="C581" s="315"/>
      <c r="D581" s="313"/>
      <c r="E581" s="313"/>
      <c r="F581" s="313"/>
      <c r="G581" s="313"/>
      <c r="J581" s="177"/>
    </row>
    <row r="582" spans="1:15" s="154" customFormat="1" ht="13.5">
      <c r="A582" s="138"/>
      <c r="B582" s="138" t="s">
        <v>49</v>
      </c>
      <c r="C582" s="138"/>
      <c r="D582" s="2"/>
      <c r="E582" s="138"/>
      <c r="F582" s="58"/>
      <c r="G582" s="59" t="s">
        <v>307</v>
      </c>
      <c r="H582" s="59" t="s">
        <v>308</v>
      </c>
      <c r="I582" s="138"/>
      <c r="J582" s="233"/>
      <c r="K582" s="47"/>
      <c r="L582" s="58"/>
      <c r="M582" s="2"/>
      <c r="N582" s="59"/>
      <c r="O582" s="59"/>
    </row>
    <row r="583" spans="1:13" s="154" customFormat="1" ht="13.5">
      <c r="A583" s="138"/>
      <c r="B583" s="317" t="s">
        <v>50</v>
      </c>
      <c r="C583" s="317"/>
      <c r="D583" s="2"/>
      <c r="E583" s="138"/>
      <c r="F583" s="58">
        <f>A583</f>
        <v>0</v>
      </c>
      <c r="G583" s="318">
        <v>0</v>
      </c>
      <c r="H583" s="319">
        <v>0</v>
      </c>
      <c r="I583" s="138"/>
      <c r="J583" s="233"/>
      <c r="K583" s="47"/>
      <c r="L583" s="58"/>
      <c r="M583" s="2"/>
    </row>
    <row r="584" spans="1:13" s="154" customFormat="1" ht="14.25">
      <c r="A584" s="48" t="s">
        <v>51</v>
      </c>
      <c r="B584" s="49" t="s">
        <v>52</v>
      </c>
      <c r="C584" s="49" t="s">
        <v>53</v>
      </c>
      <c r="D584" s="138" t="s">
        <v>54</v>
      </c>
      <c r="E584" s="48" t="s">
        <v>55</v>
      </c>
      <c r="F584" s="58" t="str">
        <f aca="true" t="shared" si="58" ref="F584:F593">A584</f>
        <v>w01</v>
      </c>
      <c r="G584" s="154" t="str">
        <f>B584&amp;C584</f>
        <v>森下皓太</v>
      </c>
      <c r="H584" s="138" t="s">
        <v>56</v>
      </c>
      <c r="I584" s="138" t="s">
        <v>381</v>
      </c>
      <c r="J584" s="51">
        <v>2002</v>
      </c>
      <c r="K584" s="47">
        <f aca="true" t="shared" si="59" ref="K584:K593">2016-J584</f>
        <v>14</v>
      </c>
      <c r="L584" s="141" t="str">
        <f>IF(G584="","",IF(COUNTIF($G$3:$G$640,G584)&gt;1,"2重登録","OK"))</f>
        <v>OK</v>
      </c>
      <c r="M584" s="320" t="s">
        <v>858</v>
      </c>
    </row>
    <row r="585" spans="1:13" s="154" customFormat="1" ht="14.25">
      <c r="A585" s="48" t="s">
        <v>57</v>
      </c>
      <c r="B585" s="49" t="s">
        <v>882</v>
      </c>
      <c r="C585" s="49" t="s">
        <v>58</v>
      </c>
      <c r="D585" s="138" t="s">
        <v>54</v>
      </c>
      <c r="E585" s="48" t="s">
        <v>55</v>
      </c>
      <c r="F585" s="58" t="str">
        <f t="shared" si="58"/>
        <v>w02</v>
      </c>
      <c r="G585" s="154" t="str">
        <f>B585&amp;C585</f>
        <v>鈴木悠太</v>
      </c>
      <c r="H585" s="138" t="s">
        <v>56</v>
      </c>
      <c r="I585" s="138" t="s">
        <v>381</v>
      </c>
      <c r="J585" s="51">
        <v>2000</v>
      </c>
      <c r="K585" s="47">
        <f t="shared" si="59"/>
        <v>16</v>
      </c>
      <c r="L585" s="141" t="str">
        <f aca="true" t="shared" si="60" ref="L585:L593">IF(G585="","",IF(COUNTIF($G$3:$G$640,G585)&gt;1,"2重登録","OK"))</f>
        <v>OK</v>
      </c>
      <c r="M585" s="320" t="s">
        <v>250</v>
      </c>
    </row>
    <row r="586" spans="1:13" s="154" customFormat="1" ht="13.5">
      <c r="A586" s="48" t="s">
        <v>59</v>
      </c>
      <c r="B586" s="59" t="s">
        <v>60</v>
      </c>
      <c r="C586" s="59" t="s">
        <v>61</v>
      </c>
      <c r="D586" s="138" t="s">
        <v>54</v>
      </c>
      <c r="E586" s="48" t="s">
        <v>55</v>
      </c>
      <c r="F586" s="58" t="str">
        <f t="shared" si="58"/>
        <v>w03</v>
      </c>
      <c r="G586" s="154" t="str">
        <f>B586&amp;C586</f>
        <v>大道拓実</v>
      </c>
      <c r="H586" s="138" t="s">
        <v>56</v>
      </c>
      <c r="I586" s="53" t="s">
        <v>381</v>
      </c>
      <c r="J586" s="109">
        <v>1998</v>
      </c>
      <c r="K586" s="47">
        <f t="shared" si="59"/>
        <v>18</v>
      </c>
      <c r="L586" s="141" t="str">
        <f t="shared" si="60"/>
        <v>OK</v>
      </c>
      <c r="M586" s="320" t="s">
        <v>62</v>
      </c>
    </row>
    <row r="587" spans="1:13" s="154" customFormat="1" ht="13.5">
      <c r="A587" s="48" t="s">
        <v>63</v>
      </c>
      <c r="B587" s="56" t="s">
        <v>882</v>
      </c>
      <c r="C587" s="154" t="s">
        <v>64</v>
      </c>
      <c r="D587" s="138" t="s">
        <v>54</v>
      </c>
      <c r="F587" s="58" t="str">
        <f t="shared" si="58"/>
        <v>w04</v>
      </c>
      <c r="G587" s="154" t="str">
        <f aca="true" t="shared" si="61" ref="G587:G593">B587&amp;C587</f>
        <v>鈴木正樹</v>
      </c>
      <c r="H587" s="138" t="s">
        <v>56</v>
      </c>
      <c r="I587" s="53" t="s">
        <v>1241</v>
      </c>
      <c r="J587" s="177">
        <v>1967</v>
      </c>
      <c r="K587" s="47">
        <f t="shared" si="59"/>
        <v>49</v>
      </c>
      <c r="L587" s="141" t="str">
        <f t="shared" si="60"/>
        <v>OK</v>
      </c>
      <c r="M587" s="320" t="s">
        <v>250</v>
      </c>
    </row>
    <row r="588" spans="1:13" s="154" customFormat="1" ht="14.25">
      <c r="A588" s="48" t="s">
        <v>65</v>
      </c>
      <c r="B588" s="321" t="s">
        <v>66</v>
      </c>
      <c r="C588" s="321" t="s">
        <v>766</v>
      </c>
      <c r="D588" s="138" t="s">
        <v>54</v>
      </c>
      <c r="E588" s="48"/>
      <c r="F588" s="58" t="str">
        <f t="shared" si="58"/>
        <v>w05</v>
      </c>
      <c r="G588" s="154" t="str">
        <f t="shared" si="61"/>
        <v>河室千春</v>
      </c>
      <c r="H588" s="138" t="s">
        <v>56</v>
      </c>
      <c r="I588" s="10" t="s">
        <v>67</v>
      </c>
      <c r="J588" s="51">
        <v>1979</v>
      </c>
      <c r="K588" s="47">
        <f t="shared" si="59"/>
        <v>37</v>
      </c>
      <c r="L588" s="141" t="str">
        <f t="shared" si="60"/>
        <v>OK</v>
      </c>
      <c r="M588" s="320" t="s">
        <v>270</v>
      </c>
    </row>
    <row r="589" spans="1:13" s="154" customFormat="1" ht="14.25">
      <c r="A589" s="48" t="s">
        <v>68</v>
      </c>
      <c r="B589" s="321" t="s">
        <v>69</v>
      </c>
      <c r="C589" s="321" t="s">
        <v>70</v>
      </c>
      <c r="D589" s="138" t="s">
        <v>71</v>
      </c>
      <c r="E589" s="48"/>
      <c r="F589" s="58" t="str">
        <f t="shared" si="58"/>
        <v>w06</v>
      </c>
      <c r="G589" s="154" t="str">
        <f t="shared" si="61"/>
        <v>梅景佐緒里</v>
      </c>
      <c r="H589" s="138" t="s">
        <v>56</v>
      </c>
      <c r="I589" s="10" t="s">
        <v>67</v>
      </c>
      <c r="J589" s="51">
        <v>1981</v>
      </c>
      <c r="K589" s="47">
        <f t="shared" si="59"/>
        <v>35</v>
      </c>
      <c r="L589" s="141" t="str">
        <f t="shared" si="60"/>
        <v>OK</v>
      </c>
      <c r="M589" s="320" t="s">
        <v>865</v>
      </c>
    </row>
    <row r="590" spans="1:13" s="154" customFormat="1" ht="13.5">
      <c r="A590" s="48" t="s">
        <v>72</v>
      </c>
      <c r="B590" s="150" t="s">
        <v>1423</v>
      </c>
      <c r="C590" s="150" t="s">
        <v>73</v>
      </c>
      <c r="D590" s="138" t="s">
        <v>74</v>
      </c>
      <c r="E590" s="48" t="s">
        <v>75</v>
      </c>
      <c r="F590" s="58" t="str">
        <f t="shared" si="58"/>
        <v>w07</v>
      </c>
      <c r="G590" s="154" t="str">
        <f t="shared" si="61"/>
        <v>岸本麗奈</v>
      </c>
      <c r="H590" s="138" t="s">
        <v>56</v>
      </c>
      <c r="I590" s="10" t="s">
        <v>67</v>
      </c>
      <c r="J590" s="177">
        <v>1999</v>
      </c>
      <c r="K590" s="47">
        <f t="shared" si="59"/>
        <v>17</v>
      </c>
      <c r="L590" s="141" t="str">
        <f t="shared" si="60"/>
        <v>OK</v>
      </c>
      <c r="M590" s="320" t="s">
        <v>250</v>
      </c>
    </row>
    <row r="591" spans="1:13" s="154" customFormat="1" ht="14.25">
      <c r="A591" s="48" t="s">
        <v>76</v>
      </c>
      <c r="B591" s="150" t="s">
        <v>882</v>
      </c>
      <c r="C591" s="150" t="s">
        <v>77</v>
      </c>
      <c r="D591" s="138" t="s">
        <v>54</v>
      </c>
      <c r="E591" s="48" t="s">
        <v>55</v>
      </c>
      <c r="F591" s="58" t="str">
        <f t="shared" si="58"/>
        <v>w08</v>
      </c>
      <c r="G591" s="154" t="str">
        <f t="shared" si="61"/>
        <v>鈴木仁美</v>
      </c>
      <c r="H591" s="138" t="s">
        <v>56</v>
      </c>
      <c r="I591" s="10" t="s">
        <v>67</v>
      </c>
      <c r="J591" s="54">
        <v>2003</v>
      </c>
      <c r="K591" s="47">
        <f t="shared" si="59"/>
        <v>13</v>
      </c>
      <c r="L591" s="141" t="str">
        <f t="shared" si="60"/>
        <v>OK</v>
      </c>
      <c r="M591" s="320" t="s">
        <v>250</v>
      </c>
    </row>
    <row r="592" spans="1:13" s="154" customFormat="1" ht="13.5">
      <c r="A592" s="48" t="s">
        <v>78</v>
      </c>
      <c r="B592" s="150" t="s">
        <v>79</v>
      </c>
      <c r="C592" s="162" t="s">
        <v>80</v>
      </c>
      <c r="D592" s="138" t="s">
        <v>74</v>
      </c>
      <c r="E592" s="48" t="s">
        <v>75</v>
      </c>
      <c r="F592" s="119" t="str">
        <f t="shared" si="58"/>
        <v>w09</v>
      </c>
      <c r="G592" s="154" t="str">
        <f t="shared" si="61"/>
        <v>堤里奈</v>
      </c>
      <c r="H592" s="138" t="s">
        <v>56</v>
      </c>
      <c r="I592" s="10" t="s">
        <v>67</v>
      </c>
      <c r="J592" s="177">
        <v>1999</v>
      </c>
      <c r="K592" s="47">
        <f t="shared" si="59"/>
        <v>17</v>
      </c>
      <c r="L592" s="141" t="str">
        <f t="shared" si="60"/>
        <v>OK</v>
      </c>
      <c r="M592" s="52" t="s">
        <v>850</v>
      </c>
    </row>
    <row r="593" spans="1:13" s="154" customFormat="1" ht="13.5">
      <c r="A593" s="48" t="s">
        <v>81</v>
      </c>
      <c r="B593" s="150" t="s">
        <v>82</v>
      </c>
      <c r="C593" s="150" t="s">
        <v>83</v>
      </c>
      <c r="D593" s="138" t="s">
        <v>54</v>
      </c>
      <c r="E593" s="48" t="s">
        <v>55</v>
      </c>
      <c r="F593" s="58" t="str">
        <f t="shared" si="58"/>
        <v>w10</v>
      </c>
      <c r="G593" s="154" t="str">
        <f t="shared" si="61"/>
        <v>小島千明</v>
      </c>
      <c r="H593" s="138" t="s">
        <v>56</v>
      </c>
      <c r="I593" s="10" t="s">
        <v>67</v>
      </c>
      <c r="J593" s="177">
        <v>1999</v>
      </c>
      <c r="K593" s="47">
        <f t="shared" si="59"/>
        <v>17</v>
      </c>
      <c r="L593" s="141" t="str">
        <f t="shared" si="60"/>
        <v>OK</v>
      </c>
      <c r="M593" s="2" t="s">
        <v>858</v>
      </c>
    </row>
    <row r="594" spans="1:13" s="28" customFormat="1" ht="18.75" customHeight="1">
      <c r="A594" s="128" t="s">
        <v>736</v>
      </c>
      <c r="B594" s="128"/>
      <c r="C594" s="293">
        <f>RIGHT(A555,2)+RIGHT(A577,2)+RIGHT(A498,2)+RIGHT(A468,2)+RIGHT(A434,2)+RIGHT(A390,2)+RIGHT(A328,2)+RIGHT(A270,2)+RIGHT(A169,2)+RIGHT(A123,2)+RIGHT(A50,2)+RIGHT(A15,2)+RIGHT(A593,2)</f>
        <v>451</v>
      </c>
      <c r="D594" s="293"/>
      <c r="E594" s="293"/>
      <c r="F594" s="141"/>
      <c r="G594" s="294">
        <f>$H$20+$G$195+$G$277+$G$336+$G$400+$G$505+$H$445+$G$67+$G$477+G137+$G$5+$H$558</f>
        <v>93</v>
      </c>
      <c r="H594" s="294"/>
      <c r="I594" s="2"/>
      <c r="J594" s="3"/>
      <c r="K594" s="3"/>
      <c r="L594" s="141"/>
      <c r="M594" s="2"/>
    </row>
    <row r="595" spans="1:13" s="28" customFormat="1" ht="18.75" customHeight="1">
      <c r="A595" s="128"/>
      <c r="B595" s="128"/>
      <c r="C595" s="293"/>
      <c r="D595" s="293"/>
      <c r="E595" s="293"/>
      <c r="F595" s="141"/>
      <c r="G595" s="294"/>
      <c r="H595" s="294"/>
      <c r="I595" s="2"/>
      <c r="J595" s="3"/>
      <c r="K595" s="3"/>
      <c r="L595" s="2"/>
      <c r="M595" s="2"/>
    </row>
    <row r="596" spans="1:13" s="28" customFormat="1" ht="18.75" customHeight="1">
      <c r="A596" s="128"/>
      <c r="B596" s="2"/>
      <c r="C596" s="2"/>
      <c r="D596" s="2"/>
      <c r="E596" s="2"/>
      <c r="F596" s="2"/>
      <c r="G596" s="42"/>
      <c r="H596" s="42"/>
      <c r="I596" s="2"/>
      <c r="J596" s="3"/>
      <c r="K596" s="3"/>
      <c r="L596" s="2"/>
      <c r="M596" s="2"/>
    </row>
    <row r="597" spans="1:13" s="28" customFormat="1" ht="18.75" customHeight="1">
      <c r="A597" s="2"/>
      <c r="B597" s="2"/>
      <c r="C597" s="2"/>
      <c r="D597" s="295"/>
      <c r="E597" s="2"/>
      <c r="F597" s="2"/>
      <c r="G597" s="297" t="s">
        <v>1309</v>
      </c>
      <c r="H597" s="297"/>
      <c r="I597" s="2"/>
      <c r="J597" s="3"/>
      <c r="K597" s="3"/>
      <c r="L597" s="2"/>
      <c r="M597" s="2"/>
    </row>
    <row r="598" spans="1:13" s="28" customFormat="1" ht="13.5">
      <c r="A598" s="2"/>
      <c r="B598" s="2"/>
      <c r="C598" s="295"/>
      <c r="D598" s="296"/>
      <c r="E598" s="2"/>
      <c r="F598" s="2"/>
      <c r="G598" s="297"/>
      <c r="H598" s="297"/>
      <c r="I598" s="2"/>
      <c r="J598" s="3"/>
      <c r="K598" s="3"/>
      <c r="L598" s="2"/>
      <c r="M598" s="2"/>
    </row>
    <row r="599" spans="1:13" s="28" customFormat="1" ht="13.5">
      <c r="A599" s="2"/>
      <c r="B599" s="2"/>
      <c r="C599" s="293"/>
      <c r="D599" s="2"/>
      <c r="E599" s="2"/>
      <c r="F599" s="2"/>
      <c r="G599" s="298">
        <f>$G$594/$C$594</f>
        <v>0.20620842572062084</v>
      </c>
      <c r="H599" s="298"/>
      <c r="I599" s="2"/>
      <c r="J599" s="3"/>
      <c r="K599" s="3"/>
      <c r="L599" s="2"/>
      <c r="M599" s="2"/>
    </row>
    <row r="600" spans="1:13" s="28" customFormat="1" ht="13.5">
      <c r="A600" s="2"/>
      <c r="B600" s="2"/>
      <c r="C600" s="2"/>
      <c r="D600" s="2"/>
      <c r="E600" s="2"/>
      <c r="F600" s="2"/>
      <c r="G600" s="298"/>
      <c r="H600" s="298"/>
      <c r="I600" s="2"/>
      <c r="J600" s="3"/>
      <c r="K600" s="3"/>
      <c r="L600" s="2"/>
      <c r="M600" s="2"/>
    </row>
    <row r="601" spans="1:13" s="28" customFormat="1" ht="13.5">
      <c r="A601" s="2"/>
      <c r="B601" s="2"/>
      <c r="C601" s="91"/>
      <c r="D601" s="2"/>
      <c r="E601" s="2"/>
      <c r="F601" s="2"/>
      <c r="G601" s="2"/>
      <c r="H601" s="2"/>
      <c r="I601" s="2"/>
      <c r="J601" s="3"/>
      <c r="K601" s="3"/>
      <c r="L601" s="2"/>
      <c r="M601" s="2"/>
    </row>
    <row r="602" spans="1:13" s="28" customFormat="1" ht="13.5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3"/>
      <c r="L602" s="2"/>
      <c r="M602" s="2"/>
    </row>
    <row r="603" spans="1:13" s="28" customFormat="1" ht="13.5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3"/>
      <c r="L603" s="2"/>
      <c r="M603" s="2"/>
    </row>
  </sheetData>
  <sheetProtection password="CC53" sheet="1"/>
  <mergeCells count="59">
    <mergeCell ref="D597:D598"/>
    <mergeCell ref="G597:H598"/>
    <mergeCell ref="C598:C599"/>
    <mergeCell ref="G599:H600"/>
    <mergeCell ref="B477:C477"/>
    <mergeCell ref="H477:J477"/>
    <mergeCell ref="B557:C558"/>
    <mergeCell ref="B502:C503"/>
    <mergeCell ref="D502:G503"/>
    <mergeCell ref="H504:J504"/>
    <mergeCell ref="B505:D505"/>
    <mergeCell ref="H505:J505"/>
    <mergeCell ref="D557:G558"/>
    <mergeCell ref="B447:C447"/>
    <mergeCell ref="B474:C475"/>
    <mergeCell ref="D474:G475"/>
    <mergeCell ref="H476:J476"/>
    <mergeCell ref="I19:K19"/>
    <mergeCell ref="B21:C21"/>
    <mergeCell ref="B276:C277"/>
    <mergeCell ref="H276:J276"/>
    <mergeCell ref="H277:J277"/>
    <mergeCell ref="B2:C3"/>
    <mergeCell ref="D2:H3"/>
    <mergeCell ref="B19:C20"/>
    <mergeCell ref="B22:C22"/>
    <mergeCell ref="D19:G20"/>
    <mergeCell ref="C64:D65"/>
    <mergeCell ref="E64:I65"/>
    <mergeCell ref="B66:C67"/>
    <mergeCell ref="B134:C135"/>
    <mergeCell ref="D134:H135"/>
    <mergeCell ref="H136:J136"/>
    <mergeCell ref="B137:C137"/>
    <mergeCell ref="C192:D193"/>
    <mergeCell ref="E192:H193"/>
    <mergeCell ref="H137:J137"/>
    <mergeCell ref="B195:D196"/>
    <mergeCell ref="B397:C398"/>
    <mergeCell ref="D397:H398"/>
    <mergeCell ref="H399:J399"/>
    <mergeCell ref="B274:C275"/>
    <mergeCell ref="D274:G275"/>
    <mergeCell ref="B332:D333"/>
    <mergeCell ref="B334:C335"/>
    <mergeCell ref="H400:J400"/>
    <mergeCell ref="B402:C402"/>
    <mergeCell ref="B444:C445"/>
    <mergeCell ref="D444:G445"/>
    <mergeCell ref="I444:K444"/>
    <mergeCell ref="I445:K445"/>
    <mergeCell ref="I557:K557"/>
    <mergeCell ref="I558:K558"/>
    <mergeCell ref="B560:C560"/>
    <mergeCell ref="B580:C581"/>
    <mergeCell ref="D580:G581"/>
    <mergeCell ref="B583:C583"/>
    <mergeCell ref="C594:E595"/>
    <mergeCell ref="G594:H595"/>
  </mergeCells>
  <hyperlinks>
    <hyperlink ref="D418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3" sqref="O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2016-11-11T12:51:08Z</cp:lastPrinted>
  <dcterms:created xsi:type="dcterms:W3CDTF">2012-10-15T00:07:08Z</dcterms:created>
  <dcterms:modified xsi:type="dcterms:W3CDTF">2016-11-15T12:23:52Z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