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70" tabRatio="500" activeTab="1"/>
  </bookViews>
  <sheets>
    <sheet name="要項" sheetId="1" r:id="rId1"/>
    <sheet name="申込書" sheetId="2" r:id="rId2"/>
    <sheet name="登録ナンバー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<sst xmlns="http://schemas.openxmlformats.org/spreadsheetml/2006/main" count="2937" uniqueCount="1360">
  <si>
    <t>まき</t>
  </si>
  <si>
    <t>TDC</t>
  </si>
  <si>
    <t>前川</t>
  </si>
  <si>
    <t>美恵</t>
  </si>
  <si>
    <t>TDC</t>
  </si>
  <si>
    <t>草野</t>
  </si>
  <si>
    <t>菜摘</t>
  </si>
  <si>
    <t>高橋</t>
  </si>
  <si>
    <t>和也</t>
  </si>
  <si>
    <t>川下</t>
  </si>
  <si>
    <t>T13</t>
  </si>
  <si>
    <t>上原</t>
  </si>
  <si>
    <t>義弘</t>
  </si>
  <si>
    <t xml:space="preserve">T14 </t>
  </si>
  <si>
    <t>東山</t>
  </si>
  <si>
    <t xml:space="preserve"> 博</t>
  </si>
  <si>
    <t>OK</t>
  </si>
  <si>
    <t xml:space="preserve">T15 </t>
  </si>
  <si>
    <t>中尾</t>
  </si>
  <si>
    <t xml:space="preserve"> 巧</t>
  </si>
  <si>
    <t>大阪府</t>
  </si>
  <si>
    <t>代表　片岡一寿</t>
  </si>
  <si>
    <t>ptkq67180＠yahoo.co.jp</t>
  </si>
  <si>
    <t>東近江市民</t>
  </si>
  <si>
    <t>東近江市民率</t>
  </si>
  <si>
    <t>u01</t>
  </si>
  <si>
    <t>池上</t>
  </si>
  <si>
    <t>浩幸</t>
  </si>
  <si>
    <t>うさぎとかめの集い</t>
  </si>
  <si>
    <t>u02</t>
  </si>
  <si>
    <t>石井</t>
  </si>
  <si>
    <t>正俊</t>
  </si>
  <si>
    <t>一色</t>
  </si>
  <si>
    <t>漆原</t>
  </si>
  <si>
    <t>大介</t>
  </si>
  <si>
    <t>漆原大介</t>
  </si>
  <si>
    <t>片岡</t>
  </si>
  <si>
    <t>一寿</t>
  </si>
  <si>
    <t xml:space="preserve">片岡  </t>
  </si>
  <si>
    <t>大</t>
  </si>
  <si>
    <t>竜王町</t>
  </si>
  <si>
    <t>金子</t>
  </si>
  <si>
    <t>雅也</t>
  </si>
  <si>
    <t>金子雅也</t>
  </si>
  <si>
    <t>木下</t>
  </si>
  <si>
    <t>多賀町</t>
  </si>
  <si>
    <t>勉</t>
  </si>
  <si>
    <t>甲賀市</t>
  </si>
  <si>
    <t>小嶋</t>
  </si>
  <si>
    <t>凜太郎</t>
  </si>
  <si>
    <t>小嶋凜太郎</t>
  </si>
  <si>
    <t>稙田</t>
  </si>
  <si>
    <t>優也</t>
  </si>
  <si>
    <t>末</t>
  </si>
  <si>
    <t>末和也</t>
  </si>
  <si>
    <t>竹田</t>
  </si>
  <si>
    <t>圭佑</t>
  </si>
  <si>
    <t>中井</t>
  </si>
  <si>
    <t>夏樹</t>
  </si>
  <si>
    <t>中井夏樹</t>
  </si>
  <si>
    <t>永瀬</t>
  </si>
  <si>
    <t>卓夫</t>
  </si>
  <si>
    <t>倍田</t>
  </si>
  <si>
    <t xml:space="preserve"> 武</t>
  </si>
  <si>
    <t>久田</t>
  </si>
  <si>
    <t xml:space="preserve"> 彰</t>
  </si>
  <si>
    <t>智史</t>
  </si>
  <si>
    <t>昌紀</t>
  </si>
  <si>
    <t>吉村</t>
  </si>
  <si>
    <t xml:space="preserve"> 淳</t>
  </si>
  <si>
    <t>中原</t>
  </si>
  <si>
    <t>康晶</t>
  </si>
  <si>
    <t>田中</t>
  </si>
  <si>
    <t>邦明</t>
  </si>
  <si>
    <t>今井</t>
  </si>
  <si>
    <t>植垣</t>
  </si>
  <si>
    <t>貴美子</t>
  </si>
  <si>
    <t xml:space="preserve"> 聖</t>
  </si>
  <si>
    <t>ｊｒ</t>
  </si>
  <si>
    <t>鹿取</t>
  </si>
  <si>
    <t>叶丸</t>
  </si>
  <si>
    <t>利恵子</t>
  </si>
  <si>
    <t>叶丸利恵子</t>
  </si>
  <si>
    <t>川崎</t>
  </si>
  <si>
    <t>悦子</t>
  </si>
  <si>
    <t>古株</t>
  </si>
  <si>
    <t>佳子</t>
  </si>
  <si>
    <t>西崎</t>
  </si>
  <si>
    <t>友香</t>
  </si>
  <si>
    <t>優子</t>
  </si>
  <si>
    <t>倍田優子</t>
  </si>
  <si>
    <t>村井</t>
  </si>
  <si>
    <t>典子</t>
  </si>
  <si>
    <t>矢野</t>
  </si>
  <si>
    <t>由美子</t>
  </si>
  <si>
    <t>彦根市</t>
  </si>
  <si>
    <t>竹下</t>
  </si>
  <si>
    <t>光代</t>
  </si>
  <si>
    <t>野上</t>
  </si>
  <si>
    <t>亮平</t>
  </si>
  <si>
    <t>神田</t>
  </si>
  <si>
    <t>圭右</t>
  </si>
  <si>
    <t>岐阜市</t>
  </si>
  <si>
    <t>山脇</t>
  </si>
  <si>
    <t>慶子</t>
  </si>
  <si>
    <t>代表　辻　真弓</t>
  </si>
  <si>
    <t>gentian-18@e-omi.ne.jp</t>
  </si>
  <si>
    <t>Mut</t>
  </si>
  <si>
    <t>Mut(ムート）</t>
  </si>
  <si>
    <t>Y01</t>
  </si>
  <si>
    <t>真弓</t>
  </si>
  <si>
    <t>Y02</t>
  </si>
  <si>
    <t>淳子</t>
  </si>
  <si>
    <t>Mut</t>
  </si>
  <si>
    <t>Y03</t>
  </si>
  <si>
    <t>山口</t>
  </si>
  <si>
    <t>稔貴</t>
  </si>
  <si>
    <t>Mut</t>
  </si>
  <si>
    <t>白井</t>
  </si>
  <si>
    <t>秀幸</t>
  </si>
  <si>
    <t>悟志</t>
  </si>
  <si>
    <t>Mut</t>
  </si>
  <si>
    <t>津曲</t>
  </si>
  <si>
    <t>崇志</t>
  </si>
  <si>
    <t>浜中</t>
  </si>
  <si>
    <t>岳史</t>
  </si>
  <si>
    <t>Mut</t>
  </si>
  <si>
    <t>三浦</t>
  </si>
  <si>
    <t>朱莉</t>
  </si>
  <si>
    <t>福本</t>
  </si>
  <si>
    <t>香菜実</t>
  </si>
  <si>
    <t>大野</t>
  </si>
  <si>
    <t>みずき</t>
  </si>
  <si>
    <t>嶋村</t>
  </si>
  <si>
    <t>川合</t>
  </si>
  <si>
    <t>優</t>
  </si>
  <si>
    <t>小川</t>
  </si>
  <si>
    <t>寺村</t>
  </si>
  <si>
    <t>浩一</t>
  </si>
  <si>
    <t>全　東近江市民</t>
  </si>
  <si>
    <t>東近江市　市民率</t>
  </si>
  <si>
    <t xml:space="preserve"> TEL　080-1502-2002</t>
  </si>
  <si>
    <t>携帯メール　tennis-baka.-o-y@docomo.ne.jp</t>
  </si>
  <si>
    <t>■申込先</t>
  </si>
  <si>
    <t>■応　　募　男女ペア、又はチーム（男子3人・女子3人）で申し込んで下さい。</t>
  </si>
  <si>
    <t> </t>
  </si>
  <si>
    <t>■申込方法　申込用紙にご記入の上、参加料をそえてお申込下さい。　</t>
  </si>
  <si>
    <t>■種　　目　ミックスダブルス団体戦　　　男女3ペア（6人）で１チームとする。</t>
  </si>
  <si>
    <t>■試合方法　</t>
  </si>
  <si>
    <t>リーグ戦の後、順位決定トーナメントを予定しています。参加人数により、ゲーム数など決定させていただきます。なるべく沢山の試合数をこなして頂けるよう調整します。</t>
  </si>
  <si>
    <t>■審　　判　セルフジャッジ</t>
  </si>
  <si>
    <t>　　　　　　（各理事の方は必ず出席して下さい。）</t>
  </si>
  <si>
    <t>　　　　　　　　　　</t>
  </si>
  <si>
    <t>氏　　名</t>
  </si>
  <si>
    <t xml:space="preserve">代表者氏名 </t>
  </si>
  <si>
    <t>代表者連絡先　</t>
  </si>
  <si>
    <t>チーム名は協会登録のチーム名を</t>
  </si>
  <si>
    <t>この登録したメンバー以外が試合に出る場合は　前もって変更をクラブ代表者から届けること。1人につき１０００円</t>
  </si>
  <si>
    <t>男子</t>
  </si>
  <si>
    <t>チーム名　　　　　　　　　　　　　</t>
  </si>
  <si>
    <t>女子</t>
  </si>
  <si>
    <t>登録ナンバー</t>
  </si>
  <si>
    <t>男子</t>
  </si>
  <si>
    <t>チーム名　　　　　　　　　　　　　</t>
  </si>
  <si>
    <t>エクセルで　登録ナンバーを入れて　申込書を作成してください</t>
  </si>
  <si>
    <t>参加費</t>
  </si>
  <si>
    <t>■主　　催　東近江市テニス協会（担当クラブ 東近江グリフィンズ）</t>
  </si>
  <si>
    <t>■参加資格　　オープン</t>
  </si>
  <si>
    <t>■参加料　　東近江市テニス協会協会員　1,000円/1名　一般　2,000円/1名</t>
  </si>
  <si>
    <t>　　　　　　学生（高校生まで）　500円/1名</t>
  </si>
  <si>
    <t>　　　　　　　（当日払いは、　協会員　1100円/1名　一般　2100円/1名</t>
  </si>
  <si>
    <t>　　　　　　　　学生（高校生まで）　600円/1名）</t>
  </si>
  <si>
    <t>参加料振り込み先</t>
  </si>
  <si>
    <t>ゆうちょ銀行</t>
  </si>
  <si>
    <t>店番４６８　口座番号１７７７１７１</t>
  </si>
  <si>
    <t>キタムラ タケシ</t>
  </si>
  <si>
    <t>1000円X　　人＋2000円X　　　人＋　500円X　　人＝　　　　　円</t>
  </si>
  <si>
    <t>■会　　場　ひばり公園6面 　村田コート2面 すこやかコート2面</t>
  </si>
  <si>
    <t>北村　健</t>
  </si>
  <si>
    <t>第　12　回　東近江カップ　募集要項</t>
  </si>
  <si>
    <t>■期　　日　平成２８年　７月　１０日（日）※小雨決行</t>
  </si>
  <si>
    <t>■申込期限　平成２８年７月２日（土）１８：００まで</t>
  </si>
  <si>
    <t>　　　　　　（メールでの申し込みの場合は７月２日（金）までにお願いします。）</t>
  </si>
  <si>
    <t>■ドロー会議　７月２日（土）１８：００〜　</t>
  </si>
  <si>
    <t>振り込みは（６月３０日まで）</t>
  </si>
  <si>
    <t>第1２回東近江市カップ申込書(協会員の方は代表者を通じて申込み）</t>
  </si>
  <si>
    <t>■表　　彰　1位T １～４位 2位T １,２位　3位T １位(チーム数により変更あり)</t>
  </si>
  <si>
    <r>
      <rPr>
        <b/>
        <sz val="12"/>
        <color indexed="10"/>
        <rFont val="ＡＲマーカー体Ｅ"/>
        <family val="3"/>
      </rPr>
      <t>メンバー構成は</t>
    </r>
    <r>
      <rPr>
        <b/>
        <sz val="12"/>
        <color indexed="8"/>
        <rFont val="ＡＲマーカー体Ｅ"/>
        <family val="3"/>
      </rPr>
      <t>、</t>
    </r>
    <r>
      <rPr>
        <b/>
        <sz val="12"/>
        <color indexed="10"/>
        <rFont val="ＡＲマーカー体Ｅ"/>
        <family val="3"/>
      </rPr>
      <t xml:space="preserve">同一クラブのチーム、他のクラブとの混成チーム、一般の方との混成チームでも可能です。協会登録のチーム名からのチーム名の変更も可能です。（ただし９文字以内で）  </t>
    </r>
    <r>
      <rPr>
        <b/>
        <sz val="12"/>
        <color indexed="8"/>
        <rFont val="ＡＲマーカー体Ｅ"/>
        <family val="3"/>
      </rPr>
      <t>3チーム編成できない場合は、協会でチーム編成を行いますので１ペアからの申し込みでも結構です。ただし、どうしても、チーム編成ができない場合は、御遠慮いただくケースがありますので、ご了解願います。　　</t>
    </r>
    <r>
      <rPr>
        <b/>
        <sz val="12"/>
        <color indexed="10"/>
        <rFont val="ＡＲマーカー体Ｅ"/>
        <family val="3"/>
      </rPr>
      <t>　</t>
    </r>
    <r>
      <rPr>
        <b/>
        <sz val="12"/>
        <color indexed="8"/>
        <rFont val="ＡＲマーカー体Ｅ"/>
        <family val="3"/>
      </rPr>
      <t>　　　</t>
    </r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</si>
  <si>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</si>
  <si>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</si>
  <si>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</si>
  <si>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</si>
  <si>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</si>
  <si>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</si>
  <si>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</si>
  <si>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</si>
  <si>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</si>
  <si>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東近江市民</t>
  </si>
  <si>
    <t>東近江市民率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</si>
  <si>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</si>
  <si>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</si>
  <si>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</si>
  <si>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</si>
  <si>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</si>
  <si>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</si>
  <si>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</si>
  <si>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</si>
  <si>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</si>
  <si>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</si>
  <si>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</si>
  <si>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</si>
  <si>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</si>
  <si>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</si>
  <si>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</si>
  <si>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</si>
  <si>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</si>
  <si>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</si>
  <si>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</si>
  <si>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</si>
  <si>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</si>
  <si>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</si>
  <si>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</si>
  <si>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</si>
  <si>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</si>
  <si>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</si>
  <si>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C01</t>
  </si>
  <si>
    <t>片岡</t>
  </si>
  <si>
    <t>春己</t>
  </si>
  <si>
    <t>京セラ</t>
  </si>
  <si>
    <t>男</t>
  </si>
  <si>
    <t>C02</t>
  </si>
  <si>
    <t>山本</t>
  </si>
  <si>
    <t>　真</t>
  </si>
  <si>
    <t>京セラTC</t>
  </si>
  <si>
    <t>C03</t>
  </si>
  <si>
    <t>　諭</t>
  </si>
  <si>
    <t>C04</t>
  </si>
  <si>
    <t>西田</t>
  </si>
  <si>
    <t>裕信</t>
  </si>
  <si>
    <t>C05</t>
  </si>
  <si>
    <t>柴谷</t>
  </si>
  <si>
    <t>義信</t>
  </si>
  <si>
    <t>C06</t>
  </si>
  <si>
    <t>井尻</t>
  </si>
  <si>
    <t>善和</t>
  </si>
  <si>
    <t>C07</t>
  </si>
  <si>
    <t>坂元</t>
  </si>
  <si>
    <t>智成</t>
  </si>
  <si>
    <t>C08</t>
  </si>
  <si>
    <t>村尾</t>
  </si>
  <si>
    <t>彰了</t>
  </si>
  <si>
    <t>C09</t>
  </si>
  <si>
    <t>順次</t>
  </si>
  <si>
    <t>C10</t>
  </si>
  <si>
    <t>中本</t>
  </si>
  <si>
    <t>隆司</t>
  </si>
  <si>
    <t>C11</t>
  </si>
  <si>
    <t>小山</t>
  </si>
  <si>
    <t>　嶺</t>
  </si>
  <si>
    <t>C12</t>
  </si>
  <si>
    <t>鉄川</t>
  </si>
  <si>
    <t>聡志</t>
  </si>
  <si>
    <t>C13</t>
  </si>
  <si>
    <t>名合</t>
  </si>
  <si>
    <t>佑介</t>
  </si>
  <si>
    <t>C14</t>
  </si>
  <si>
    <t>宮道</t>
  </si>
  <si>
    <t>祐介</t>
  </si>
  <si>
    <t>C15</t>
  </si>
  <si>
    <t>本間</t>
  </si>
  <si>
    <t>靖教</t>
  </si>
  <si>
    <t>C16</t>
  </si>
  <si>
    <t>並河</t>
  </si>
  <si>
    <t>智加</t>
  </si>
  <si>
    <t>女</t>
  </si>
  <si>
    <t>C17</t>
  </si>
  <si>
    <t>崇博</t>
  </si>
  <si>
    <t>C18</t>
  </si>
  <si>
    <t>岡本</t>
  </si>
  <si>
    <t>　彰</t>
  </si>
  <si>
    <t>C19</t>
  </si>
  <si>
    <t>辻井</t>
  </si>
  <si>
    <t>貴大</t>
  </si>
  <si>
    <t>C20</t>
  </si>
  <si>
    <t>寺岡</t>
  </si>
  <si>
    <t>淳平</t>
  </si>
  <si>
    <t>C21</t>
  </si>
  <si>
    <t>牛尾</t>
  </si>
  <si>
    <t>紳之介</t>
  </si>
  <si>
    <t>C22</t>
  </si>
  <si>
    <t>松岡</t>
  </si>
  <si>
    <t>　遼</t>
  </si>
  <si>
    <t>C23</t>
  </si>
  <si>
    <t>C24</t>
  </si>
  <si>
    <t>井澤　</t>
  </si>
  <si>
    <t>匡志</t>
  </si>
  <si>
    <t>C57</t>
  </si>
  <si>
    <t>井澤　匡志</t>
  </si>
  <si>
    <t>C25</t>
  </si>
  <si>
    <t>C26</t>
  </si>
  <si>
    <t>C27</t>
  </si>
  <si>
    <t>C28</t>
  </si>
  <si>
    <t>C29</t>
  </si>
  <si>
    <t>奥田</t>
  </si>
  <si>
    <t>康博</t>
  </si>
  <si>
    <t>C30</t>
  </si>
  <si>
    <t>上戸</t>
  </si>
  <si>
    <t>幸次</t>
  </si>
  <si>
    <t>C31</t>
  </si>
  <si>
    <t>山崎</t>
  </si>
  <si>
    <t>茂智</t>
  </si>
  <si>
    <t>C32</t>
  </si>
  <si>
    <t>秋山</t>
  </si>
  <si>
    <t>太助</t>
  </si>
  <si>
    <t>C33</t>
  </si>
  <si>
    <t>廣瀬</t>
  </si>
  <si>
    <t>智也</t>
  </si>
  <si>
    <t>C34</t>
  </si>
  <si>
    <t>玉川</t>
  </si>
  <si>
    <t>敬三</t>
  </si>
  <si>
    <t>C35</t>
  </si>
  <si>
    <t>太田</t>
  </si>
  <si>
    <t>圭亮</t>
  </si>
  <si>
    <t>C36</t>
  </si>
  <si>
    <t>園田</t>
  </si>
  <si>
    <t>智明</t>
  </si>
  <si>
    <t>C37</t>
  </si>
  <si>
    <t>馬場</t>
  </si>
  <si>
    <t>英年</t>
  </si>
  <si>
    <t>C38</t>
  </si>
  <si>
    <t>C55</t>
  </si>
  <si>
    <t>石田文彦</t>
  </si>
  <si>
    <t>C39</t>
  </si>
  <si>
    <t>田中</t>
  </si>
  <si>
    <t>正行</t>
  </si>
  <si>
    <t>C40</t>
  </si>
  <si>
    <t>C41</t>
  </si>
  <si>
    <t>C42</t>
  </si>
  <si>
    <t>C43</t>
  </si>
  <si>
    <t>湯本</t>
  </si>
  <si>
    <t>芳明</t>
  </si>
  <si>
    <t>高橋</t>
  </si>
  <si>
    <t>雄祐</t>
  </si>
  <si>
    <t>C45</t>
  </si>
  <si>
    <t>吉本</t>
  </si>
  <si>
    <t>泰二</t>
  </si>
  <si>
    <t>C46</t>
  </si>
  <si>
    <t>坂居</t>
  </si>
  <si>
    <t>優介</t>
  </si>
  <si>
    <t>C47</t>
  </si>
  <si>
    <t>C48</t>
  </si>
  <si>
    <t>住谷</t>
  </si>
  <si>
    <t>岳司</t>
  </si>
  <si>
    <t>C50</t>
  </si>
  <si>
    <t>永田</t>
  </si>
  <si>
    <t>寛教</t>
  </si>
  <si>
    <t>C51</t>
  </si>
  <si>
    <t>理和</t>
  </si>
  <si>
    <t>曽我</t>
  </si>
  <si>
    <t>卓矢</t>
  </si>
  <si>
    <t>C53</t>
  </si>
  <si>
    <t>C54</t>
  </si>
  <si>
    <t>竹村</t>
  </si>
  <si>
    <t>仁志</t>
  </si>
  <si>
    <t>C56</t>
  </si>
  <si>
    <t>F02</t>
  </si>
  <si>
    <t>F03</t>
  </si>
  <si>
    <t>F04</t>
  </si>
  <si>
    <t>F05</t>
  </si>
  <si>
    <t>F06</t>
  </si>
  <si>
    <t>F07</t>
  </si>
  <si>
    <t>F08</t>
  </si>
  <si>
    <t>F09</t>
  </si>
  <si>
    <t>F12</t>
  </si>
  <si>
    <t>F14</t>
  </si>
  <si>
    <t>F16</t>
  </si>
  <si>
    <t>F25</t>
  </si>
  <si>
    <t>F26</t>
  </si>
  <si>
    <t>F27</t>
  </si>
  <si>
    <t>F28</t>
  </si>
  <si>
    <t>g02</t>
  </si>
  <si>
    <t>g03</t>
  </si>
  <si>
    <t>石橋</t>
  </si>
  <si>
    <t>和基</t>
  </si>
  <si>
    <t>g04</t>
  </si>
  <si>
    <t>g05</t>
  </si>
  <si>
    <t>g06</t>
  </si>
  <si>
    <t>g07</t>
  </si>
  <si>
    <t>g08</t>
  </si>
  <si>
    <t>梅本</t>
  </si>
  <si>
    <t>彬充</t>
  </si>
  <si>
    <t>g09</t>
  </si>
  <si>
    <t>浦崎</t>
  </si>
  <si>
    <t>康平</t>
  </si>
  <si>
    <t>g10</t>
  </si>
  <si>
    <t>g11</t>
  </si>
  <si>
    <t>g12</t>
  </si>
  <si>
    <t>g13</t>
  </si>
  <si>
    <t>鍵谷</t>
  </si>
  <si>
    <t>浩太</t>
  </si>
  <si>
    <t>g14</t>
  </si>
  <si>
    <t>g15</t>
  </si>
  <si>
    <t>g16</t>
  </si>
  <si>
    <t>北野</t>
  </si>
  <si>
    <t>照幸</t>
  </si>
  <si>
    <t>g17</t>
  </si>
  <si>
    <t>北村　</t>
  </si>
  <si>
    <t>健</t>
  </si>
  <si>
    <t>g18</t>
  </si>
  <si>
    <t>g19</t>
  </si>
  <si>
    <t>g20</t>
  </si>
  <si>
    <t>坪田</t>
  </si>
  <si>
    <t>英樹</t>
  </si>
  <si>
    <t>g21</t>
  </si>
  <si>
    <t>鶴田</t>
  </si>
  <si>
    <t>大地</t>
  </si>
  <si>
    <t>g22</t>
  </si>
  <si>
    <t>g23</t>
  </si>
  <si>
    <t>中澤</t>
  </si>
  <si>
    <t>拓馬</t>
  </si>
  <si>
    <t>g24</t>
  </si>
  <si>
    <t>g25</t>
  </si>
  <si>
    <t>g26</t>
  </si>
  <si>
    <t>g27</t>
  </si>
  <si>
    <t>羽月　</t>
  </si>
  <si>
    <t>秀</t>
  </si>
  <si>
    <t>g28</t>
  </si>
  <si>
    <t>g29</t>
  </si>
  <si>
    <t>林　</t>
  </si>
  <si>
    <t>和生</t>
  </si>
  <si>
    <t>g30</t>
  </si>
  <si>
    <t>g31</t>
  </si>
  <si>
    <t>飛鷹</t>
  </si>
  <si>
    <t>強志</t>
  </si>
  <si>
    <t>g32</t>
  </si>
  <si>
    <t>g33</t>
  </si>
  <si>
    <t>g34</t>
  </si>
  <si>
    <t>g35</t>
  </si>
  <si>
    <t>g36</t>
  </si>
  <si>
    <t>g37</t>
  </si>
  <si>
    <t>g38</t>
  </si>
  <si>
    <t>俊輔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</si>
  <si>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</si>
  <si>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</si>
  <si>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</si>
  <si>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</si>
  <si>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</si>
  <si>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</si>
  <si>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</si>
  <si>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</si>
  <si>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</si>
  <si>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三崎</t>
  </si>
  <si>
    <t>真依</t>
  </si>
  <si>
    <t>g48</t>
  </si>
  <si>
    <t>g49</t>
  </si>
  <si>
    <t>g50</t>
  </si>
  <si>
    <t>g52</t>
  </si>
  <si>
    <t>g53</t>
  </si>
  <si>
    <t>K01</t>
  </si>
  <si>
    <t>小笠原</t>
  </si>
  <si>
    <t>光雄</t>
  </si>
  <si>
    <t>Kテニス</t>
  </si>
  <si>
    <t>Ｋテニスカレッジ</t>
  </si>
  <si>
    <t>K02</t>
  </si>
  <si>
    <t>K03</t>
  </si>
  <si>
    <t>川並</t>
  </si>
  <si>
    <t>和之</t>
  </si>
  <si>
    <t>K04</t>
  </si>
  <si>
    <t>菊居</t>
  </si>
  <si>
    <t>龍之介</t>
  </si>
  <si>
    <t>K05</t>
  </si>
  <si>
    <t>木村</t>
  </si>
  <si>
    <t>K06</t>
  </si>
  <si>
    <t>　治</t>
  </si>
  <si>
    <t>K07</t>
  </si>
  <si>
    <t>真嘉</t>
  </si>
  <si>
    <t>K08</t>
  </si>
  <si>
    <t>永里</t>
  </si>
  <si>
    <t>裕次</t>
  </si>
  <si>
    <t>K09</t>
  </si>
  <si>
    <t>中村</t>
  </si>
  <si>
    <t>喜彦</t>
  </si>
  <si>
    <t>K10</t>
  </si>
  <si>
    <t>K11</t>
  </si>
  <si>
    <t>宮嶋</t>
  </si>
  <si>
    <t>利行</t>
  </si>
  <si>
    <t>K12</t>
  </si>
  <si>
    <t>山口</t>
  </si>
  <si>
    <t>直彦</t>
  </si>
  <si>
    <t>K13</t>
  </si>
  <si>
    <t>真彦</t>
  </si>
  <si>
    <t>K14</t>
  </si>
  <si>
    <t>K15</t>
  </si>
  <si>
    <t>石原</t>
  </si>
  <si>
    <t>はる美</t>
  </si>
  <si>
    <t>K16</t>
  </si>
  <si>
    <t>容子</t>
  </si>
  <si>
    <t>K17</t>
  </si>
  <si>
    <t>梶木</t>
  </si>
  <si>
    <t>和子</t>
  </si>
  <si>
    <t>K18</t>
  </si>
  <si>
    <t>和枝</t>
  </si>
  <si>
    <t>K19</t>
  </si>
  <si>
    <t>永松</t>
  </si>
  <si>
    <t>貴子</t>
  </si>
  <si>
    <t>K20</t>
  </si>
  <si>
    <t>福永</t>
  </si>
  <si>
    <t>裕美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</si>
  <si>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</si>
  <si>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</si>
  <si>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</si>
  <si>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</si>
  <si>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</si>
  <si>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</si>
  <si>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</si>
  <si>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</si>
  <si>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</si>
  <si>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</si>
  <si>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</si>
  <si>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川上</t>
  </si>
  <si>
    <t>美弥子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</si>
  <si>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</si>
  <si>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</si>
  <si>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</si>
  <si>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</si>
  <si>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</si>
  <si>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</si>
  <si>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</si>
  <si>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</si>
  <si>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</si>
  <si>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村田八日市</t>
  </si>
  <si>
    <t>安久</t>
  </si>
  <si>
    <t>智之</t>
  </si>
  <si>
    <t>聡</t>
  </si>
  <si>
    <t>岡川</t>
  </si>
  <si>
    <t>謙二</t>
  </si>
  <si>
    <t>児玉</t>
  </si>
  <si>
    <t>雅弘</t>
  </si>
  <si>
    <t>M05</t>
  </si>
  <si>
    <t>M06</t>
  </si>
  <si>
    <t>M07</t>
  </si>
  <si>
    <t>杉山</t>
  </si>
  <si>
    <t>邦夫</t>
  </si>
  <si>
    <t>M08</t>
  </si>
  <si>
    <t>杉本</t>
  </si>
  <si>
    <t>龍平</t>
  </si>
  <si>
    <t>M09</t>
  </si>
  <si>
    <t>西内</t>
  </si>
  <si>
    <t>友也</t>
  </si>
  <si>
    <t>M10</t>
  </si>
  <si>
    <t>英二</t>
  </si>
  <si>
    <t>M11</t>
  </si>
  <si>
    <t>泉谷</t>
  </si>
  <si>
    <t>純也</t>
  </si>
  <si>
    <t>M12</t>
  </si>
  <si>
    <t>浅田</t>
  </si>
  <si>
    <t>隆昭</t>
  </si>
  <si>
    <t>M13</t>
  </si>
  <si>
    <t>前田</t>
  </si>
  <si>
    <t>雅人</t>
  </si>
  <si>
    <t>M14</t>
  </si>
  <si>
    <t>M15</t>
  </si>
  <si>
    <t>M16</t>
  </si>
  <si>
    <t>M17</t>
  </si>
  <si>
    <t>冨田</t>
  </si>
  <si>
    <t>哲弥</t>
  </si>
  <si>
    <t>M18</t>
  </si>
  <si>
    <t>康訓</t>
  </si>
  <si>
    <t>M19</t>
  </si>
  <si>
    <t>名田</t>
  </si>
  <si>
    <t>一茂</t>
  </si>
  <si>
    <t>M20</t>
  </si>
  <si>
    <t>M21</t>
  </si>
  <si>
    <t>河野</t>
  </si>
  <si>
    <t>晶子</t>
  </si>
  <si>
    <t>M22</t>
  </si>
  <si>
    <t>森田</t>
  </si>
  <si>
    <t>恵美</t>
  </si>
  <si>
    <t>M23</t>
  </si>
  <si>
    <t>西澤</t>
  </si>
  <si>
    <t>友紀</t>
  </si>
  <si>
    <t>M24</t>
  </si>
  <si>
    <t>速水</t>
  </si>
  <si>
    <t>直美</t>
  </si>
  <si>
    <t>M25</t>
  </si>
  <si>
    <t>多田</t>
  </si>
  <si>
    <t>麻実</t>
  </si>
  <si>
    <t>M26</t>
  </si>
  <si>
    <t>純子</t>
  </si>
  <si>
    <t>M27</t>
  </si>
  <si>
    <t>堀田</t>
  </si>
  <si>
    <t>明子</t>
  </si>
  <si>
    <t>M28</t>
  </si>
  <si>
    <t>M29</t>
  </si>
  <si>
    <t>M30</t>
  </si>
  <si>
    <t>大脇</t>
  </si>
  <si>
    <t>和世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</si>
  <si>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</si>
  <si>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</si>
  <si>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</si>
  <si>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</si>
  <si>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</si>
  <si>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</si>
  <si>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</si>
  <si>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</si>
  <si>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</si>
  <si>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</si>
  <si>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</si>
  <si>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</si>
  <si>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</si>
  <si>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</si>
  <si>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</si>
  <si>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</si>
  <si>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</si>
  <si>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</si>
  <si>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</si>
  <si>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</si>
  <si>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</si>
  <si>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</si>
  <si>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</si>
  <si>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</si>
  <si>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</si>
  <si>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</si>
  <si>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</si>
  <si>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</si>
  <si>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</si>
  <si>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</si>
  <si>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</si>
  <si>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</si>
  <si>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</si>
  <si>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</si>
  <si>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</si>
  <si>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</si>
  <si>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</si>
  <si>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</si>
  <si>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</si>
  <si>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</si>
  <si>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</si>
  <si>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</si>
  <si>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</si>
  <si>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</si>
  <si>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</si>
  <si>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</si>
  <si>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数行</t>
  </si>
  <si>
    <t>小倉</t>
  </si>
  <si>
    <t>俊郎</t>
  </si>
  <si>
    <t>S03</t>
  </si>
  <si>
    <t>S04</t>
  </si>
  <si>
    <t>智尋</t>
  </si>
  <si>
    <t>S05</t>
  </si>
  <si>
    <t>木森</t>
  </si>
  <si>
    <t>厚志</t>
  </si>
  <si>
    <t>S06</t>
  </si>
  <si>
    <t>宏樹</t>
  </si>
  <si>
    <t>S07</t>
  </si>
  <si>
    <t>敏裕</t>
  </si>
  <si>
    <t>S08</t>
  </si>
  <si>
    <t>S09</t>
  </si>
  <si>
    <t>生岩</t>
  </si>
  <si>
    <t>寛史</t>
  </si>
  <si>
    <t>S10</t>
  </si>
  <si>
    <t>濱田</t>
  </si>
  <si>
    <t>S11</t>
  </si>
  <si>
    <t>別宮</t>
  </si>
  <si>
    <t>敏朗</t>
  </si>
  <si>
    <t>S12</t>
  </si>
  <si>
    <t>憲次</t>
  </si>
  <si>
    <t>S13</t>
  </si>
  <si>
    <t>S14</t>
  </si>
  <si>
    <t>S15</t>
  </si>
  <si>
    <t>S16</t>
  </si>
  <si>
    <t>梅田</t>
  </si>
  <si>
    <t>陽子</t>
  </si>
  <si>
    <t>S17</t>
  </si>
  <si>
    <t>鈴木</t>
  </si>
  <si>
    <t>春美</t>
  </si>
  <si>
    <t>S18</t>
  </si>
  <si>
    <t>S19</t>
  </si>
  <si>
    <t>S20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</si>
  <si>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</si>
  <si>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</si>
  <si>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</si>
  <si>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</si>
  <si>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</si>
  <si>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</si>
  <si>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</si>
  <si>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</si>
  <si>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</si>
  <si>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</si>
  <si>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うさかめ</t>
  </si>
  <si>
    <t>うさぎとかめの集い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</si>
  <si>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</si>
  <si>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</si>
  <si>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</si>
  <si>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</si>
  <si>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</si>
  <si>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</si>
  <si>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</si>
  <si>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</si>
  <si>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</si>
  <si>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</si>
  <si>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</si>
  <si>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</si>
  <si>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</si>
  <si>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</si>
  <si>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</si>
  <si>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</si>
  <si>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</si>
  <si>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</si>
  <si>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</si>
  <si>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井内</t>
  </si>
  <si>
    <t>一博</t>
  </si>
  <si>
    <t>u22</t>
  </si>
  <si>
    <t>高瀬</t>
  </si>
  <si>
    <t>眞志</t>
  </si>
  <si>
    <t>u23</t>
  </si>
  <si>
    <t>竹下</t>
  </si>
  <si>
    <t>英伸</t>
  </si>
  <si>
    <t>u24</t>
  </si>
  <si>
    <t>u25</t>
  </si>
  <si>
    <t>u26</t>
  </si>
  <si>
    <t>u27</t>
  </si>
  <si>
    <t>u28</t>
  </si>
  <si>
    <t>u29</t>
  </si>
  <si>
    <t>あつみ</t>
  </si>
  <si>
    <t>u30</t>
  </si>
  <si>
    <t>u31</t>
  </si>
  <si>
    <t>u32</t>
  </si>
  <si>
    <t>淳子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</si>
  <si>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</si>
  <si>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</si>
  <si>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</si>
  <si>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</si>
  <si>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</si>
  <si>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</si>
  <si>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</si>
  <si>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</si>
  <si>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</si>
  <si>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略称</t>
  </si>
  <si>
    <t>正式名称</t>
  </si>
  <si>
    <t>東近江市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</si>
  <si>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</si>
  <si>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</si>
  <si>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</si>
  <si>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</si>
  <si>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</si>
  <si>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</si>
  <si>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</si>
  <si>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</si>
  <si>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</si>
  <si>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</si>
  <si>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</si>
  <si>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登録メンバー</t>
  </si>
  <si>
    <t>塩田浩三</t>
  </si>
  <si>
    <t>tanochu03@s.email.ne.jp</t>
  </si>
  <si>
    <t>安土ＴＣ</t>
  </si>
  <si>
    <t>東近江市民</t>
  </si>
  <si>
    <t>東近江市民率</t>
  </si>
  <si>
    <t>A01</t>
  </si>
  <si>
    <t>塩田</t>
  </si>
  <si>
    <t>浩三</t>
  </si>
  <si>
    <t>男</t>
  </si>
  <si>
    <t>近江八幡市</t>
  </si>
  <si>
    <t>寺田</t>
  </si>
  <si>
    <t>昌登</t>
  </si>
  <si>
    <t>神山</t>
  </si>
  <si>
    <t>勝治</t>
  </si>
  <si>
    <t>片山</t>
  </si>
  <si>
    <t>光紀</t>
  </si>
  <si>
    <t>濱邊</t>
  </si>
  <si>
    <t>皓彦</t>
  </si>
  <si>
    <t>河村</t>
  </si>
  <si>
    <t>能裕</t>
  </si>
  <si>
    <t>愛荘町</t>
  </si>
  <si>
    <t>松村</t>
  </si>
  <si>
    <t>友二</t>
  </si>
  <si>
    <t>住田</t>
  </si>
  <si>
    <t>安司</t>
  </si>
  <si>
    <t>北川</t>
  </si>
  <si>
    <t>栄治</t>
  </si>
  <si>
    <t>友政</t>
  </si>
  <si>
    <t>文雄</t>
  </si>
  <si>
    <t>八木　篤司</t>
  </si>
  <si>
    <t>me-me-yagirock@siren.ocn.ne.jp</t>
  </si>
  <si>
    <t>ぼんズ</t>
  </si>
  <si>
    <t>B01</t>
  </si>
  <si>
    <t>池端</t>
  </si>
  <si>
    <t>誠治</t>
  </si>
  <si>
    <t>ぼんズ</t>
  </si>
  <si>
    <t>彦根市</t>
  </si>
  <si>
    <t>B02</t>
  </si>
  <si>
    <t>押谷</t>
  </si>
  <si>
    <t>繁樹</t>
  </si>
  <si>
    <t>長浜市</t>
  </si>
  <si>
    <t>金谷</t>
  </si>
  <si>
    <t>太郎</t>
  </si>
  <si>
    <t>佐野</t>
  </si>
  <si>
    <t xml:space="preserve"> 望</t>
  </si>
  <si>
    <t>ぼんズ</t>
  </si>
  <si>
    <t>谷口</t>
  </si>
  <si>
    <t>友宏</t>
  </si>
  <si>
    <t xml:space="preserve">辻 </t>
  </si>
  <si>
    <t>義規</t>
  </si>
  <si>
    <t>土田</t>
  </si>
  <si>
    <t>哲也</t>
  </si>
  <si>
    <t>成宮</t>
  </si>
  <si>
    <t>康弘</t>
  </si>
  <si>
    <t>西川</t>
  </si>
  <si>
    <t>昌一</t>
  </si>
  <si>
    <t>米原市</t>
  </si>
  <si>
    <t>平塚</t>
  </si>
  <si>
    <t xml:space="preserve"> 聡</t>
  </si>
  <si>
    <t>好真</t>
  </si>
  <si>
    <t>ぼんズ</t>
  </si>
  <si>
    <t>Ｊｒ</t>
  </si>
  <si>
    <t>古市</t>
  </si>
  <si>
    <t>卓志</t>
  </si>
  <si>
    <t>村上</t>
  </si>
  <si>
    <t>知孝</t>
  </si>
  <si>
    <t>近江八幡市</t>
  </si>
  <si>
    <t>八木</t>
  </si>
  <si>
    <t>篤司</t>
  </si>
  <si>
    <t>山崎</t>
  </si>
  <si>
    <t>正雄</t>
  </si>
  <si>
    <t>伊吹</t>
  </si>
  <si>
    <t>邦子</t>
  </si>
  <si>
    <t>女</t>
  </si>
  <si>
    <t>木村</t>
  </si>
  <si>
    <t>美香</t>
  </si>
  <si>
    <t>ぼんズ</t>
  </si>
  <si>
    <t>近藤</t>
  </si>
  <si>
    <t>直美</t>
  </si>
  <si>
    <t>佐竹</t>
  </si>
  <si>
    <t>昌子</t>
  </si>
  <si>
    <t>田中</t>
  </si>
  <si>
    <t xml:space="preserve"> 都</t>
  </si>
  <si>
    <t>田端</t>
  </si>
  <si>
    <t>加津子</t>
  </si>
  <si>
    <t>筒井</t>
  </si>
  <si>
    <t>珠世</t>
  </si>
  <si>
    <t>中村</t>
  </si>
  <si>
    <t>千春</t>
  </si>
  <si>
    <t>守山市</t>
  </si>
  <si>
    <t>橋本</t>
  </si>
  <si>
    <t>真理</t>
  </si>
  <si>
    <t>藤田</t>
  </si>
  <si>
    <t>博美</t>
  </si>
  <si>
    <t>藤原</t>
  </si>
  <si>
    <t>泰子</t>
  </si>
  <si>
    <t xml:space="preserve">森 </t>
  </si>
  <si>
    <t>薫吏</t>
  </si>
  <si>
    <t>日髙</t>
  </si>
  <si>
    <t>眞規子</t>
  </si>
  <si>
    <t>代表：牛尾　紳之介</t>
  </si>
  <si>
    <t>法人会員</t>
  </si>
  <si>
    <t>東近江市民</t>
  </si>
  <si>
    <t>東近江市民率</t>
  </si>
  <si>
    <t>京セラTC</t>
  </si>
  <si>
    <t>東近江市</t>
  </si>
  <si>
    <t>草津市</t>
  </si>
  <si>
    <t>守山市</t>
  </si>
  <si>
    <t>荒浪</t>
  </si>
  <si>
    <t>大津市</t>
  </si>
  <si>
    <t>近江八幡市</t>
  </si>
  <si>
    <t>京セラTC</t>
  </si>
  <si>
    <t>橘　</t>
  </si>
  <si>
    <t>西　</t>
  </si>
  <si>
    <t>裕紀</t>
  </si>
  <si>
    <t>野洲市</t>
  </si>
  <si>
    <t>英夫</t>
  </si>
  <si>
    <t>北村</t>
  </si>
  <si>
    <t>直史</t>
  </si>
  <si>
    <t>久保田</t>
  </si>
  <si>
    <t>泰成</t>
  </si>
  <si>
    <t>石川</t>
  </si>
  <si>
    <t>和洋</t>
  </si>
  <si>
    <t>蒲生郡</t>
  </si>
  <si>
    <t>湖南市</t>
  </si>
  <si>
    <t>石田</t>
  </si>
  <si>
    <t>文彦</t>
  </si>
  <si>
    <t>東近江市</t>
  </si>
  <si>
    <t>精一</t>
  </si>
  <si>
    <t>光岡</t>
  </si>
  <si>
    <t xml:space="preserve"> 翼</t>
  </si>
  <si>
    <t>孝行</t>
  </si>
  <si>
    <t>C44</t>
  </si>
  <si>
    <t>浅田</t>
  </si>
  <si>
    <t>亜祐子</t>
  </si>
  <si>
    <t>女</t>
  </si>
  <si>
    <t>赤木</t>
  </si>
  <si>
    <t xml:space="preserve"> 拓</t>
  </si>
  <si>
    <t>C49</t>
  </si>
  <si>
    <t>日野市</t>
  </si>
  <si>
    <t>松島</t>
  </si>
  <si>
    <t>京セラ</t>
  </si>
  <si>
    <t>京都市</t>
  </si>
  <si>
    <t>C52</t>
  </si>
  <si>
    <t>大鳥</t>
  </si>
  <si>
    <t>有希子</t>
  </si>
  <si>
    <t>京セラ</t>
  </si>
  <si>
    <t>女</t>
  </si>
  <si>
    <t>香芝市</t>
  </si>
  <si>
    <t>京セラ</t>
  </si>
  <si>
    <t>霧島市</t>
  </si>
  <si>
    <t>澤田</t>
  </si>
  <si>
    <t>啓一</t>
  </si>
  <si>
    <t>西岡</t>
  </si>
  <si>
    <t>庸介</t>
  </si>
  <si>
    <t>相楽郡</t>
  </si>
  <si>
    <t>吉岡　京子</t>
  </si>
  <si>
    <t>vwkt57422@nike.eonet.ne.jp</t>
  </si>
  <si>
    <t>東近江市民</t>
  </si>
  <si>
    <t>東近江市民率</t>
  </si>
  <si>
    <t>略称</t>
  </si>
  <si>
    <t>正式名称</t>
  </si>
  <si>
    <t>F01</t>
  </si>
  <si>
    <t>水本</t>
  </si>
  <si>
    <t>佑人</t>
  </si>
  <si>
    <t>フレンズ</t>
  </si>
  <si>
    <t>Jr</t>
  </si>
  <si>
    <t>F01</t>
  </si>
  <si>
    <t>大島</t>
  </si>
  <si>
    <t>巧也</t>
  </si>
  <si>
    <t>フレンズ</t>
  </si>
  <si>
    <t>野洲市</t>
  </si>
  <si>
    <t>津田</t>
  </si>
  <si>
    <t>原樹</t>
  </si>
  <si>
    <t>フレンズ</t>
  </si>
  <si>
    <t>土肥</t>
  </si>
  <si>
    <t>将博</t>
  </si>
  <si>
    <t>奥内</t>
  </si>
  <si>
    <t>栄治</t>
  </si>
  <si>
    <t>油利</t>
  </si>
  <si>
    <t xml:space="preserve"> 享</t>
  </si>
  <si>
    <t>男</t>
  </si>
  <si>
    <t>鈴木</t>
  </si>
  <si>
    <t>長谷出</t>
  </si>
  <si>
    <t>浩</t>
  </si>
  <si>
    <t xml:space="preserve">山崎 </t>
  </si>
  <si>
    <t>豊</t>
  </si>
  <si>
    <t>F10</t>
  </si>
  <si>
    <t>三代</t>
  </si>
  <si>
    <t>康成</t>
  </si>
  <si>
    <t>F11</t>
  </si>
  <si>
    <t>淳史</t>
  </si>
  <si>
    <t>山本</t>
  </si>
  <si>
    <t>将義</t>
  </si>
  <si>
    <t>男</t>
  </si>
  <si>
    <t>F13</t>
  </si>
  <si>
    <t>大丸</t>
  </si>
  <si>
    <t>和輝</t>
  </si>
  <si>
    <t>男</t>
  </si>
  <si>
    <t>清水</t>
  </si>
  <si>
    <t>善弘</t>
  </si>
  <si>
    <t>F15</t>
  </si>
  <si>
    <t>伸一</t>
  </si>
  <si>
    <t>フレンズ</t>
  </si>
  <si>
    <t>脇野</t>
  </si>
  <si>
    <t>佳邦</t>
  </si>
  <si>
    <t>F17</t>
  </si>
  <si>
    <t>森本</t>
  </si>
  <si>
    <t>進太郎</t>
  </si>
  <si>
    <t>森本進太郎</t>
  </si>
  <si>
    <t>フレンズ</t>
  </si>
  <si>
    <t>男</t>
  </si>
  <si>
    <t>宇治市</t>
  </si>
  <si>
    <t>F18</t>
  </si>
  <si>
    <t>小路</t>
  </si>
  <si>
    <t>貴</t>
  </si>
  <si>
    <t>小路 貴</t>
  </si>
  <si>
    <t>フレンズ</t>
  </si>
  <si>
    <t>男</t>
  </si>
  <si>
    <t>米原市</t>
  </si>
  <si>
    <t>F19</t>
  </si>
  <si>
    <t>廣部</t>
  </si>
  <si>
    <t>節恵</t>
  </si>
  <si>
    <t>F20</t>
  </si>
  <si>
    <t>松井</t>
  </si>
  <si>
    <t>美和子</t>
  </si>
  <si>
    <t>F21</t>
  </si>
  <si>
    <t>梨絵</t>
  </si>
  <si>
    <t>F22</t>
  </si>
  <si>
    <t>祐子</t>
  </si>
  <si>
    <t>F23</t>
  </si>
  <si>
    <t>奥村</t>
  </si>
  <si>
    <t>美弥子</t>
  </si>
  <si>
    <t>F24</t>
  </si>
  <si>
    <t>伸子</t>
  </si>
  <si>
    <t>岩崎</t>
  </si>
  <si>
    <t>ひとみ</t>
  </si>
  <si>
    <t>菜々</t>
  </si>
  <si>
    <t>Jr</t>
  </si>
  <si>
    <t>植田</t>
  </si>
  <si>
    <t>早耶</t>
  </si>
  <si>
    <t>明香</t>
  </si>
  <si>
    <t>松村明香</t>
  </si>
  <si>
    <t>フレンズ</t>
  </si>
  <si>
    <t>F29</t>
  </si>
  <si>
    <t>鍵弥</t>
  </si>
  <si>
    <t>初美</t>
  </si>
  <si>
    <t>鍵弥初美</t>
  </si>
  <si>
    <t>F30</t>
  </si>
  <si>
    <t>吉岡</t>
  </si>
  <si>
    <t>京子</t>
  </si>
  <si>
    <t>愛荘町</t>
  </si>
  <si>
    <t>代表 北村 健</t>
  </si>
  <si>
    <t>at2002take@yahoo.co.jp</t>
  </si>
  <si>
    <t>東近江市民</t>
  </si>
  <si>
    <t>東近江市民率</t>
  </si>
  <si>
    <t>g01</t>
  </si>
  <si>
    <t>恵亮</t>
  </si>
  <si>
    <t>グリフィンズ</t>
  </si>
  <si>
    <t>東近江グリフィンズ</t>
  </si>
  <si>
    <t>草津市</t>
  </si>
  <si>
    <t>洋史</t>
  </si>
  <si>
    <t>グリフィンズ</t>
  </si>
  <si>
    <t>東近江グリフィンズ</t>
  </si>
  <si>
    <t>兵庫県</t>
  </si>
  <si>
    <t>近江八幡市</t>
  </si>
  <si>
    <t>井上</t>
  </si>
  <si>
    <t>聖哉</t>
  </si>
  <si>
    <t>グリフィンズ</t>
  </si>
  <si>
    <t>東近江グリフィンズ</t>
  </si>
  <si>
    <t>井ノ口</t>
  </si>
  <si>
    <t>弘祐</t>
  </si>
  <si>
    <t>グリフィンズ</t>
  </si>
  <si>
    <t>東近江グリフィンズ</t>
  </si>
  <si>
    <t>幹也</t>
  </si>
  <si>
    <t>岩本</t>
  </si>
  <si>
    <t xml:space="preserve"> 龍</t>
  </si>
  <si>
    <t>グリフィンズ</t>
  </si>
  <si>
    <t>東近江グリフィンズ</t>
  </si>
  <si>
    <t>男</t>
  </si>
  <si>
    <t>グリフィンズ</t>
  </si>
  <si>
    <t>東近江グリフィンズ</t>
  </si>
  <si>
    <t>男</t>
  </si>
  <si>
    <t>岡　</t>
  </si>
  <si>
    <t>仁史</t>
  </si>
  <si>
    <t>岡田</t>
  </si>
  <si>
    <t>真樹</t>
  </si>
  <si>
    <t>隆広</t>
  </si>
  <si>
    <t>栗東市</t>
  </si>
  <si>
    <t>金武</t>
  </si>
  <si>
    <t>寿憲</t>
  </si>
  <si>
    <t>岐阜県</t>
  </si>
  <si>
    <t>岸本</t>
  </si>
  <si>
    <t>美敬</t>
  </si>
  <si>
    <t>グリフィンズ</t>
  </si>
  <si>
    <t>東近江グリフィンズ</t>
  </si>
  <si>
    <t>男</t>
  </si>
  <si>
    <t>倉本</t>
  </si>
  <si>
    <t>亮太</t>
  </si>
  <si>
    <t>蒲生郡</t>
  </si>
  <si>
    <t>河内</t>
  </si>
  <si>
    <t>滋人</t>
  </si>
  <si>
    <t>高島市</t>
  </si>
  <si>
    <t>遠池</t>
  </si>
  <si>
    <t>建介</t>
  </si>
  <si>
    <t>中田</t>
  </si>
  <si>
    <t>富憲</t>
  </si>
  <si>
    <t>西原</t>
  </si>
  <si>
    <t>達也</t>
  </si>
  <si>
    <t>京都府</t>
  </si>
  <si>
    <t>長谷川</t>
  </si>
  <si>
    <t>俊二</t>
  </si>
  <si>
    <t>浜田</t>
  </si>
  <si>
    <t>　豊</t>
  </si>
  <si>
    <t>貴大</t>
  </si>
  <si>
    <t>藤井</t>
  </si>
  <si>
    <t>正和</t>
  </si>
  <si>
    <t>堀場</t>
  </si>
  <si>
    <t>俊宏</t>
  </si>
  <si>
    <t>栗東市</t>
  </si>
  <si>
    <t>鈎　</t>
  </si>
  <si>
    <t>優介</t>
  </si>
  <si>
    <t>松岡</t>
  </si>
  <si>
    <t xml:space="preserve"> 準</t>
  </si>
  <si>
    <t>京都府</t>
  </si>
  <si>
    <t>宮本</t>
  </si>
  <si>
    <t>悠佑</t>
  </si>
  <si>
    <t xml:space="preserve"> 卓</t>
  </si>
  <si>
    <t>吉野</t>
  </si>
  <si>
    <t>淳也</t>
  </si>
  <si>
    <t>渡辺</t>
  </si>
  <si>
    <t>裕士</t>
  </si>
  <si>
    <t>遠藤</t>
  </si>
  <si>
    <t>直子</t>
  </si>
  <si>
    <t>出口</t>
  </si>
  <si>
    <t>和代</t>
  </si>
  <si>
    <t>佐合</t>
  </si>
  <si>
    <t xml:space="preserve"> 恵</t>
  </si>
  <si>
    <t>佐々木</t>
  </si>
  <si>
    <t>恵子</t>
  </si>
  <si>
    <t>深尾</t>
  </si>
  <si>
    <t>純子</t>
  </si>
  <si>
    <t>福島</t>
  </si>
  <si>
    <t>麻公</t>
  </si>
  <si>
    <t>山下</t>
  </si>
  <si>
    <t>莉紗</t>
  </si>
  <si>
    <t>あづさ</t>
  </si>
  <si>
    <t>順子</t>
  </si>
  <si>
    <t>g51</t>
  </si>
  <si>
    <t>梅森</t>
  </si>
  <si>
    <t>恵太</t>
  </si>
  <si>
    <t>中山</t>
  </si>
  <si>
    <t>幸典</t>
  </si>
  <si>
    <t>川並和之</t>
  </si>
  <si>
    <t>kawanami0930@yahoo.co.jp</t>
  </si>
  <si>
    <t>東近江市</t>
  </si>
  <si>
    <t>川上</t>
  </si>
  <si>
    <t>悠作</t>
  </si>
  <si>
    <t>Jr</t>
  </si>
  <si>
    <t>近江八幡市</t>
  </si>
  <si>
    <t>犬上郡</t>
  </si>
  <si>
    <t>日野町</t>
  </si>
  <si>
    <t>三重県</t>
  </si>
  <si>
    <t>中村</t>
  </si>
  <si>
    <t>浩之</t>
  </si>
  <si>
    <t>健治</t>
  </si>
  <si>
    <t>彦根市</t>
  </si>
  <si>
    <t>東近江市</t>
  </si>
  <si>
    <t>山口</t>
  </si>
  <si>
    <t>美由希</t>
  </si>
  <si>
    <t>上村</t>
  </si>
  <si>
    <t>悠大</t>
  </si>
  <si>
    <t>Jr</t>
  </si>
  <si>
    <t>中西</t>
  </si>
  <si>
    <t>勇夫</t>
  </si>
  <si>
    <t>大島</t>
  </si>
  <si>
    <t>浩範</t>
  </si>
  <si>
    <t>京都市</t>
  </si>
  <si>
    <t>佐藤</t>
  </si>
  <si>
    <t>雅幸</t>
  </si>
  <si>
    <t>彦根市</t>
  </si>
  <si>
    <t>上村</t>
  </si>
  <si>
    <t>　武</t>
  </si>
  <si>
    <t>西田</t>
  </si>
  <si>
    <t>和教</t>
  </si>
  <si>
    <t>川上</t>
  </si>
  <si>
    <t>政治</t>
  </si>
  <si>
    <t>東近江市</t>
  </si>
  <si>
    <t>布藤</t>
  </si>
  <si>
    <t>江実子</t>
  </si>
  <si>
    <t>田中</t>
  </si>
  <si>
    <t>　淳</t>
  </si>
  <si>
    <t>東近江市</t>
  </si>
  <si>
    <t>宮村</t>
  </si>
  <si>
    <t>知宏</t>
  </si>
  <si>
    <t>近江八幡市</t>
  </si>
  <si>
    <t>小澤</t>
  </si>
  <si>
    <t>藤信</t>
  </si>
  <si>
    <t>岡本</t>
  </si>
  <si>
    <t>大樹</t>
  </si>
  <si>
    <t>池尻</t>
  </si>
  <si>
    <t>陽香</t>
  </si>
  <si>
    <t>姫欧</t>
  </si>
  <si>
    <t xml:space="preserve">南 </t>
  </si>
  <si>
    <t>直貴</t>
  </si>
  <si>
    <t>　誠</t>
  </si>
  <si>
    <t>女</t>
  </si>
  <si>
    <t>京都市</t>
  </si>
  <si>
    <t>有紀</t>
  </si>
  <si>
    <t>女</t>
  </si>
  <si>
    <t>竜王町</t>
  </si>
  <si>
    <t>代表者　杉山邦夫</t>
  </si>
  <si>
    <t>M01</t>
  </si>
  <si>
    <t>男</t>
  </si>
  <si>
    <t>M02</t>
  </si>
  <si>
    <t>稲泉　</t>
  </si>
  <si>
    <t>M03</t>
  </si>
  <si>
    <t>M04</t>
  </si>
  <si>
    <t>名田</t>
  </si>
  <si>
    <t>育子</t>
  </si>
  <si>
    <t>徳永</t>
  </si>
  <si>
    <t xml:space="preserve"> 剛</t>
  </si>
  <si>
    <t>犬上郡</t>
  </si>
  <si>
    <t>典人</t>
  </si>
  <si>
    <t>二ツ井</t>
  </si>
  <si>
    <t>裕也</t>
  </si>
  <si>
    <t>森永</t>
  </si>
  <si>
    <t>洋介</t>
  </si>
  <si>
    <t>辰巳</t>
  </si>
  <si>
    <t>悟朗</t>
  </si>
  <si>
    <t>女</t>
  </si>
  <si>
    <t>女</t>
  </si>
  <si>
    <t>甲賀市</t>
  </si>
  <si>
    <t>岡川</t>
  </si>
  <si>
    <t>恭子</t>
  </si>
  <si>
    <t>富田</t>
  </si>
  <si>
    <t>さおり</t>
  </si>
  <si>
    <t>女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</si>
  <si>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</si>
  <si>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</si>
  <si>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</si>
  <si>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</si>
  <si>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</si>
  <si>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</si>
  <si>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</si>
  <si>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</si>
  <si>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彰</t>
  </si>
  <si>
    <t>佐用</t>
  </si>
  <si>
    <t>康啓</t>
  </si>
  <si>
    <t>岩田</t>
  </si>
  <si>
    <t>光央</t>
  </si>
  <si>
    <t>月森</t>
  </si>
  <si>
    <t xml:space="preserve"> 大</t>
  </si>
  <si>
    <t>三神</t>
  </si>
  <si>
    <t>秀嗣</t>
  </si>
  <si>
    <t>栗東市</t>
  </si>
  <si>
    <t>庸子</t>
  </si>
  <si>
    <t>遠崎</t>
  </si>
  <si>
    <t>大樹</t>
  </si>
  <si>
    <t>村田</t>
  </si>
  <si>
    <t>朋子</t>
  </si>
  <si>
    <t>杉山</t>
  </si>
  <si>
    <t>あずさ</t>
  </si>
  <si>
    <t>西村</t>
  </si>
  <si>
    <t>文代</t>
  </si>
  <si>
    <t>村田</t>
  </si>
  <si>
    <t>彩子</t>
  </si>
  <si>
    <t>村川</t>
  </si>
  <si>
    <t>洋平</t>
  </si>
  <si>
    <t>田淵</t>
  </si>
  <si>
    <t>敏史</t>
  </si>
  <si>
    <t>穐山</t>
  </si>
  <si>
    <t xml:space="preserve">  航</t>
  </si>
  <si>
    <t>国太郎</t>
  </si>
  <si>
    <t>安田　和彦</t>
  </si>
  <si>
    <t>kazuyasu7674@yahoo.co.jp</t>
  </si>
  <si>
    <t>東近江市民</t>
  </si>
  <si>
    <t>東近江市民率</t>
  </si>
  <si>
    <t>プラチナ</t>
  </si>
  <si>
    <t>湖東プラチナ</t>
  </si>
  <si>
    <t xml:space="preserve"> </t>
  </si>
  <si>
    <t>P01</t>
  </si>
  <si>
    <t>大林</t>
  </si>
  <si>
    <t>久</t>
  </si>
  <si>
    <t>プラチナ</t>
  </si>
  <si>
    <t>P01</t>
  </si>
  <si>
    <t>P02</t>
  </si>
  <si>
    <t>高田</t>
  </si>
  <si>
    <t>洋治</t>
  </si>
  <si>
    <t>P02</t>
  </si>
  <si>
    <t>中野</t>
  </si>
  <si>
    <t xml:space="preserve"> 潤</t>
  </si>
  <si>
    <t>堀江</t>
  </si>
  <si>
    <t>孝信</t>
  </si>
  <si>
    <t>プラチナ</t>
  </si>
  <si>
    <t>湖東プラチナ</t>
  </si>
  <si>
    <t>羽田</t>
  </si>
  <si>
    <t>昭夫</t>
  </si>
  <si>
    <t>樋山</t>
  </si>
  <si>
    <t>達哉</t>
  </si>
  <si>
    <t>愛知郡</t>
  </si>
  <si>
    <t>藤本</t>
  </si>
  <si>
    <t>昌彦</t>
  </si>
  <si>
    <t>安田</t>
  </si>
  <si>
    <t>和彦</t>
  </si>
  <si>
    <t>吉田</t>
  </si>
  <si>
    <t>知司</t>
  </si>
  <si>
    <t>プラチナ</t>
  </si>
  <si>
    <t>山田</t>
  </si>
  <si>
    <t>直八</t>
  </si>
  <si>
    <t>プラチナ</t>
  </si>
  <si>
    <t>新屋</t>
  </si>
  <si>
    <t>正男</t>
  </si>
  <si>
    <t>青木</t>
  </si>
  <si>
    <t>保憲</t>
  </si>
  <si>
    <t>一男</t>
  </si>
  <si>
    <t>飯塚</t>
  </si>
  <si>
    <t>アイ子</t>
  </si>
  <si>
    <t>大橋</t>
  </si>
  <si>
    <t>富子</t>
  </si>
  <si>
    <t>美由紀</t>
  </si>
  <si>
    <t>澤井</t>
  </si>
  <si>
    <t>平野</t>
  </si>
  <si>
    <t>志津子</t>
  </si>
  <si>
    <t>堀部</t>
  </si>
  <si>
    <t>品子</t>
  </si>
  <si>
    <t>森谷</t>
  </si>
  <si>
    <t>洋子</t>
  </si>
  <si>
    <t>川勝</t>
  </si>
  <si>
    <t>豊子</t>
  </si>
  <si>
    <t>田邉</t>
  </si>
  <si>
    <t>俊子</t>
  </si>
  <si>
    <t>松田</t>
  </si>
  <si>
    <t>本池</t>
  </si>
  <si>
    <t>清子</t>
  </si>
  <si>
    <t>晶枝</t>
  </si>
  <si>
    <t>P27</t>
  </si>
  <si>
    <t>前田</t>
  </si>
  <si>
    <t>征人</t>
  </si>
  <si>
    <t>P28</t>
  </si>
  <si>
    <t>鶴田</t>
  </si>
  <si>
    <t xml:space="preserve"> 進</t>
  </si>
  <si>
    <t>P29</t>
  </si>
  <si>
    <t>喜久子</t>
  </si>
  <si>
    <t>P30</t>
  </si>
  <si>
    <t>P31</t>
  </si>
  <si>
    <t>苗村</t>
  </si>
  <si>
    <t>裕子</t>
  </si>
  <si>
    <t>P32</t>
  </si>
  <si>
    <t>五十嵐</t>
  </si>
  <si>
    <t>英毅</t>
  </si>
  <si>
    <t>宇尾数行</t>
  </si>
  <si>
    <t>oonamazu01@yahoo.co.jp</t>
  </si>
  <si>
    <t>サプラ　</t>
  </si>
  <si>
    <t>サプライズ</t>
  </si>
  <si>
    <t>S01</t>
  </si>
  <si>
    <t>宇尾</t>
  </si>
  <si>
    <t>S02</t>
  </si>
  <si>
    <t>梅田</t>
  </si>
  <si>
    <t xml:space="preserve"> </t>
  </si>
  <si>
    <t>坂口</t>
  </si>
  <si>
    <t>直也</t>
  </si>
  <si>
    <t>サプラ　</t>
  </si>
  <si>
    <t>サプライズ</t>
  </si>
  <si>
    <t xml:space="preserve"> 毅</t>
  </si>
  <si>
    <t>宇尾</t>
  </si>
  <si>
    <t>本田</t>
  </si>
  <si>
    <t>健一</t>
  </si>
  <si>
    <t>サプラ</t>
  </si>
  <si>
    <t>上原</t>
  </si>
  <si>
    <t>義弘</t>
  </si>
  <si>
    <t>上原義弘</t>
  </si>
  <si>
    <t>サプライズ</t>
  </si>
  <si>
    <t>男</t>
  </si>
  <si>
    <t>サプラ　</t>
  </si>
  <si>
    <t>サプライズ</t>
  </si>
  <si>
    <t>川端</t>
  </si>
  <si>
    <t>文子</t>
  </si>
  <si>
    <t>更家</t>
  </si>
  <si>
    <t>真佐子</t>
  </si>
  <si>
    <t>由紀</t>
  </si>
  <si>
    <t>サプラ</t>
  </si>
  <si>
    <t>野村　良平</t>
  </si>
  <si>
    <t>one_0nly_clear_way@yahoo.co.jp</t>
  </si>
  <si>
    <t>東近江市民</t>
  </si>
  <si>
    <t>東近江市民率</t>
  </si>
  <si>
    <t>TDC</t>
  </si>
  <si>
    <t>T01</t>
  </si>
  <si>
    <t>野村</t>
  </si>
  <si>
    <t>良平</t>
  </si>
  <si>
    <t>TDC</t>
  </si>
  <si>
    <t>犬上郡</t>
  </si>
  <si>
    <t>T02</t>
  </si>
  <si>
    <t>鹿野</t>
  </si>
  <si>
    <t>雄大</t>
  </si>
  <si>
    <t xml:space="preserve"> 猛</t>
  </si>
  <si>
    <t>上津</t>
  </si>
  <si>
    <t>慶和</t>
  </si>
  <si>
    <t>松本</t>
  </si>
  <si>
    <t>遼太郎</t>
  </si>
  <si>
    <t>吉居</t>
  </si>
  <si>
    <t>さつ紀</t>
  </si>
  <si>
    <t>北川　</t>
  </si>
  <si>
    <t>円香</t>
  </si>
  <si>
    <t>TDC</t>
  </si>
  <si>
    <t>池田</t>
  </si>
  <si>
    <t>中野コミュニティセンター 和室1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</si>
</sst>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\&quot;* #,##0.00_-\ ;\-&quot;\&quot;* #,##0.00_-\ ;_-&quot;\&quot;* &quot;-&quot;??_-\ ;_-@_-"/>
    <numFmt numFmtId="181" formatCode="_ * #,##0_ ;_ * \-#,##0_ ;_ * &quot;-&quot;??_ ;_ @_ "/>
    <numFmt numFmtId="182" formatCode="_-&quot;\&quot;* #,##0_-\ ;\-&quot;\&quot;* #,##0_-\ ;_-&quot;\&quot;* &quot;-&quot;??_-\ ;_-@_-"/>
    <numFmt numFmtId="183" formatCode="0&quot;人&quot;"/>
    <numFmt numFmtId="184" formatCode="#&quot;位&quot;"/>
    <numFmt numFmtId="185" formatCode="0&quot;敗&quot;"/>
    <numFmt numFmtId="186" formatCode="0&quot;勝&quot;"/>
    <numFmt numFmtId="187" formatCode="0_);[Red]\(0\)"/>
    <numFmt numFmtId="188" formatCode="@&quot;人&quot;"/>
  </numFmts>
  <fonts count="55"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ＡＲマーカー体Ｅ"/>
      <family val="3"/>
    </font>
    <font>
      <b/>
      <sz val="12"/>
      <color indexed="10"/>
      <name val="ＡＲマーカー体Ｅ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6"/>
      <name val="MS PGothic"/>
      <family val="3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22"/>
      <name val="ＭＳ 明朝"/>
      <family val="1"/>
    </font>
    <font>
      <b/>
      <sz val="20"/>
      <name val="ＭＳ 明朝"/>
      <family val="1"/>
    </font>
    <font>
      <b/>
      <sz val="20"/>
      <color indexed="10"/>
      <name val="ＭＳ Ｐゴシック"/>
      <family val="3"/>
    </font>
    <font>
      <b/>
      <sz val="11"/>
      <name val="Lr oSVbN"/>
      <family val="3"/>
    </font>
    <font>
      <b/>
      <sz val="12"/>
      <color indexed="8"/>
      <name val="HGS正楷書体"/>
      <family val="3"/>
    </font>
    <font>
      <b/>
      <sz val="11"/>
      <color indexed="8"/>
      <name val="HGS正楷書体"/>
      <family val="3"/>
    </font>
    <font>
      <b/>
      <sz val="10"/>
      <color indexed="17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Arial"/>
      <family val="2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8"/>
      <color indexed="10"/>
      <name val="ＭＳ 明朝"/>
      <family val="1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>
        <color indexed="8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5" fillId="0" borderId="0" applyProtection="0">
      <alignment vertical="center"/>
    </xf>
    <xf numFmtId="0" fontId="5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18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0" fillId="0" borderId="8" applyNumberFormat="0" applyFill="0" applyAlignment="0" applyProtection="0"/>
    <xf numFmtId="0" fontId="39" fillId="18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1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2" fillId="0" borderId="0" xfId="103" applyFont="1">
      <alignment vertical="center"/>
      <protection/>
    </xf>
    <xf numFmtId="0" fontId="12" fillId="0" borderId="0" xfId="103" applyFont="1" applyAlignment="1">
      <alignment vertical="center"/>
      <protection/>
    </xf>
    <xf numFmtId="0" fontId="12" fillId="0" borderId="0" xfId="103" applyFont="1" applyBorder="1">
      <alignment vertical="center"/>
      <protection/>
    </xf>
    <xf numFmtId="0" fontId="18" fillId="0" borderId="0" xfId="103" applyFont="1" applyBorder="1" applyAlignment="1">
      <alignment horizontal="center" vertical="center"/>
      <protection/>
    </xf>
    <xf numFmtId="0" fontId="19" fillId="0" borderId="10" xfId="103" applyFont="1" applyBorder="1" applyAlignment="1">
      <alignment horizontal="center" vertical="center"/>
      <protection/>
    </xf>
    <xf numFmtId="0" fontId="16" fillId="0" borderId="10" xfId="103" applyFont="1" applyBorder="1" applyAlignment="1">
      <alignment vertical="center" wrapText="1"/>
      <protection/>
    </xf>
    <xf numFmtId="0" fontId="12" fillId="0" borderId="11" xfId="103" applyFont="1" applyBorder="1">
      <alignment vertical="center"/>
      <protection/>
    </xf>
    <xf numFmtId="0" fontId="12" fillId="0" borderId="12" xfId="103" applyFont="1" applyBorder="1">
      <alignment vertical="center"/>
      <protection/>
    </xf>
    <xf numFmtId="0" fontId="16" fillId="0" borderId="13" xfId="103" applyFont="1" applyBorder="1" applyAlignment="1">
      <alignment horizontal="center" vertical="center" wrapText="1"/>
      <protection/>
    </xf>
    <xf numFmtId="0" fontId="16" fillId="0" borderId="12" xfId="103" applyFont="1" applyBorder="1" applyAlignment="1">
      <alignment horizontal="justify" vertical="center" wrapText="1"/>
      <protection/>
    </xf>
    <xf numFmtId="0" fontId="16" fillId="0" borderId="0" xfId="103" applyFont="1" applyAlignment="1">
      <alignment horizontal="justify" vertical="center"/>
      <protection/>
    </xf>
    <xf numFmtId="0" fontId="21" fillId="0" borderId="0" xfId="103" applyFont="1" applyBorder="1" applyAlignment="1">
      <alignment horizontal="center" vertical="center"/>
      <protection/>
    </xf>
    <xf numFmtId="0" fontId="20" fillId="0" borderId="0" xfId="103" applyFont="1" applyBorder="1" applyAlignment="1">
      <alignment horizontal="justify" vertical="center" wrapText="1"/>
      <protection/>
    </xf>
    <xf numFmtId="0" fontId="23" fillId="0" borderId="0" xfId="103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97" applyNumberFormat="1" applyFont="1" applyFill="1" applyBorder="1" applyAlignment="1">
      <alignment horizontal="center" vertical="center"/>
    </xf>
    <xf numFmtId="0" fontId="10" fillId="0" borderId="0" xfId="97" applyNumberFormat="1" applyFont="1" applyFill="1" applyBorder="1" applyAlignment="1">
      <alignment horizontal="center" vertical="center"/>
    </xf>
    <xf numFmtId="0" fontId="10" fillId="0" borderId="0" xfId="102" applyFont="1">
      <alignment vertical="center"/>
      <protection/>
    </xf>
    <xf numFmtId="10" fontId="12" fillId="0" borderId="0" xfId="97" applyNumberFormat="1" applyFont="1" applyFill="1" applyBorder="1" applyAlignment="1">
      <alignment horizontal="center" vertical="center"/>
    </xf>
    <xf numFmtId="0" fontId="12" fillId="0" borderId="0" xfId="97" applyNumberFormat="1" applyFont="1" applyFill="1" applyBorder="1" applyAlignment="1">
      <alignment vertical="center"/>
    </xf>
    <xf numFmtId="0" fontId="12" fillId="0" borderId="0" xfId="97" applyNumberFormat="1" applyFont="1" applyFill="1" applyBorder="1" applyAlignment="1">
      <alignment horizontal="right" vertical="center"/>
    </xf>
    <xf numFmtId="0" fontId="10" fillId="0" borderId="0" xfId="102" applyFont="1" applyBorder="1">
      <alignment vertical="center"/>
      <protection/>
    </xf>
    <xf numFmtId="183" fontId="12" fillId="0" borderId="0" xfId="97" applyNumberFormat="1" applyFont="1" applyFill="1" applyBorder="1" applyAlignment="1">
      <alignment vertical="center"/>
    </xf>
    <xf numFmtId="10" fontId="12" fillId="0" borderId="0" xfId="97" applyNumberFormat="1" applyFont="1" applyFill="1" applyBorder="1" applyAlignment="1">
      <alignment vertical="center"/>
    </xf>
    <xf numFmtId="49" fontId="10" fillId="0" borderId="0" xfId="102" applyNumberFormat="1" applyFont="1" applyBorder="1">
      <alignment vertical="center"/>
      <protection/>
    </xf>
    <xf numFmtId="0" fontId="10" fillId="0" borderId="0" xfId="102" applyFont="1" applyBorder="1" applyAlignment="1">
      <alignment vertical="center"/>
      <protection/>
    </xf>
    <xf numFmtId="49" fontId="12" fillId="0" borderId="0" xfId="97" applyNumberFormat="1" applyFont="1" applyFill="1" applyBorder="1" applyAlignment="1">
      <alignment vertical="center"/>
    </xf>
    <xf numFmtId="0" fontId="10" fillId="0" borderId="0" xfId="102" applyNumberFormat="1" applyFont="1" applyFill="1" applyBorder="1" applyAlignment="1">
      <alignment/>
      <protection/>
    </xf>
    <xf numFmtId="0" fontId="10" fillId="0" borderId="0" xfId="102" applyFont="1" applyFill="1" applyBorder="1" applyAlignment="1">
      <alignment vertical="center"/>
      <protection/>
    </xf>
    <xf numFmtId="0" fontId="10" fillId="0" borderId="0" xfId="97" applyNumberFormat="1" applyFont="1" applyFill="1" applyBorder="1" applyAlignment="1">
      <alignment vertical="center"/>
    </xf>
    <xf numFmtId="0" fontId="12" fillId="0" borderId="0" xfId="102" applyFont="1">
      <alignment vertical="center"/>
      <protection/>
    </xf>
    <xf numFmtId="0" fontId="12" fillId="0" borderId="0" xfId="102" applyFont="1">
      <alignment vertical="center"/>
      <protection/>
    </xf>
    <xf numFmtId="0" fontId="12" fillId="0" borderId="0" xfId="89" applyFont="1" applyBorder="1" applyAlignment="1">
      <alignment horizontal="center" vertical="center"/>
      <protection/>
    </xf>
    <xf numFmtId="0" fontId="10" fillId="0" borderId="0" xfId="89" applyFont="1" applyBorder="1">
      <alignment vertical="center"/>
      <protection/>
    </xf>
    <xf numFmtId="0" fontId="10" fillId="0" borderId="0" xfId="102" applyNumberFormat="1" applyFont="1" applyFill="1" applyBorder="1" applyAlignment="1">
      <alignment horizontal="right"/>
      <protection/>
    </xf>
    <xf numFmtId="0" fontId="17" fillId="0" borderId="0" xfId="102" applyFont="1">
      <alignment vertical="center"/>
      <protection/>
    </xf>
    <xf numFmtId="0" fontId="17" fillId="0" borderId="0" xfId="89" applyFont="1" applyBorder="1">
      <alignment vertical="center"/>
      <protection/>
    </xf>
    <xf numFmtId="0" fontId="8" fillId="0" borderId="0" xfId="102">
      <alignment vertical="center"/>
      <protection/>
    </xf>
    <xf numFmtId="0" fontId="10" fillId="0" borderId="0" xfId="89" applyFont="1" applyFill="1" applyBorder="1">
      <alignment vertical="center"/>
      <protection/>
    </xf>
    <xf numFmtId="0" fontId="17" fillId="0" borderId="0" xfId="89" applyFont="1" applyFill="1" applyBorder="1">
      <alignment vertical="center"/>
      <protection/>
    </xf>
    <xf numFmtId="0" fontId="17" fillId="0" borderId="0" xfId="97" applyNumberFormat="1" applyFont="1" applyFill="1" applyBorder="1" applyAlignment="1">
      <alignment vertical="center"/>
    </xf>
    <xf numFmtId="0" fontId="12" fillId="0" borderId="0" xfId="89" applyFont="1" applyBorder="1" applyAlignment="1">
      <alignment horizontal="center" vertical="center"/>
      <protection/>
    </xf>
    <xf numFmtId="0" fontId="8" fillId="0" borderId="0" xfId="102" applyFont="1">
      <alignment vertical="center"/>
      <protection/>
    </xf>
    <xf numFmtId="0" fontId="10" fillId="0" borderId="0" xfId="97" applyNumberFormat="1" applyFont="1" applyFill="1" applyBorder="1" applyAlignment="1">
      <alignment horizontal="left" vertical="center" shrinkToFit="1"/>
    </xf>
    <xf numFmtId="0" fontId="10" fillId="0" borderId="0" xfId="97" applyNumberFormat="1" applyFont="1" applyFill="1" applyBorder="1" applyAlignment="1">
      <alignment horizontal="right" vertical="center"/>
    </xf>
    <xf numFmtId="0" fontId="17" fillId="0" borderId="0" xfId="90" applyNumberFormat="1" applyFont="1" applyFill="1" applyBorder="1" applyAlignment="1">
      <alignment/>
    </xf>
    <xf numFmtId="0" fontId="8" fillId="0" borderId="0" xfId="90" applyNumberFormat="1" applyFont="1" applyFill="1" applyBorder="1" applyAlignment="1">
      <alignment/>
    </xf>
    <xf numFmtId="0" fontId="10" fillId="0" borderId="0" xfId="90" applyNumberFormat="1" applyFont="1" applyFill="1" applyBorder="1" applyAlignment="1">
      <alignment/>
    </xf>
    <xf numFmtId="0" fontId="10" fillId="0" borderId="0" xfId="97" applyNumberFormat="1" applyFont="1" applyFill="1" applyBorder="1" applyAlignment="1">
      <alignment horizontal="left" vertical="center"/>
    </xf>
    <xf numFmtId="0" fontId="17" fillId="0" borderId="0" xfId="97" applyNumberFormat="1" applyFont="1" applyFill="1" applyBorder="1" applyAlignment="1">
      <alignment horizontal="left" vertical="center" shrinkToFit="1"/>
    </xf>
    <xf numFmtId="0" fontId="5" fillId="0" borderId="0" xfId="90" applyNumberFormat="1" applyFont="1" applyFill="1" applyBorder="1" applyAlignment="1">
      <alignment/>
    </xf>
    <xf numFmtId="0" fontId="12" fillId="0" borderId="0" xfId="97" applyNumberFormat="1" applyFont="1" applyFill="1" applyBorder="1" applyAlignment="1">
      <alignment horizontal="left" vertical="center"/>
    </xf>
    <xf numFmtId="0" fontId="12" fillId="0" borderId="0" xfId="90" applyNumberFormat="1" applyFont="1" applyFill="1" applyBorder="1" applyAlignment="1">
      <alignment/>
    </xf>
    <xf numFmtId="0" fontId="12" fillId="0" borderId="0" xfId="97" applyNumberFormat="1" applyFont="1" applyFill="1" applyBorder="1" applyAlignment="1">
      <alignment horizontal="left" vertical="center" shrinkToFit="1"/>
    </xf>
    <xf numFmtId="0" fontId="17" fillId="0" borderId="0" xfId="97" applyNumberFormat="1" applyFont="1" applyFill="1" applyBorder="1" applyAlignment="1">
      <alignment horizontal="left" vertical="center"/>
    </xf>
    <xf numFmtId="0" fontId="17" fillId="0" borderId="0" xfId="97" applyNumberFormat="1" applyFont="1" applyFill="1" applyBorder="1" applyAlignment="1">
      <alignment vertical="center"/>
    </xf>
    <xf numFmtId="0" fontId="8" fillId="0" borderId="0" xfId="102" applyFont="1" applyFill="1">
      <alignment vertical="center"/>
      <protection/>
    </xf>
    <xf numFmtId="0" fontId="10" fillId="0" borderId="0" xfId="102" applyFont="1" applyFill="1">
      <alignment vertical="center"/>
      <protection/>
    </xf>
    <xf numFmtId="0" fontId="44" fillId="0" borderId="0" xfId="97" applyNumberFormat="1" applyFont="1" applyFill="1" applyBorder="1" applyAlignment="1">
      <alignment horizontal="left" vertical="center"/>
    </xf>
    <xf numFmtId="0" fontId="12" fillId="0" borderId="0" xfId="100" applyFont="1" applyFill="1" applyBorder="1">
      <alignment vertical="center"/>
      <protection/>
    </xf>
    <xf numFmtId="0" fontId="12" fillId="0" borderId="0" xfId="102" applyFont="1" applyAlignment="1">
      <alignment horizontal="center" vertical="center"/>
      <protection/>
    </xf>
    <xf numFmtId="0" fontId="10" fillId="0" borderId="0" xfId="97" applyNumberFormat="1" applyFont="1" applyFill="1" applyBorder="1" applyAlignment="1">
      <alignment horizontal="center" vertical="center"/>
    </xf>
    <xf numFmtId="0" fontId="12" fillId="0" borderId="0" xfId="102" applyFont="1" applyBorder="1" applyAlignment="1">
      <alignment horizontal="center" vertical="center"/>
      <protection/>
    </xf>
    <xf numFmtId="0" fontId="12" fillId="0" borderId="0" xfId="96" applyFont="1" applyBorder="1">
      <alignment vertical="center"/>
      <protection/>
    </xf>
    <xf numFmtId="0" fontId="12" fillId="0" borderId="0" xfId="97" applyNumberFormat="1" applyFont="1" applyFill="1" applyAlignment="1">
      <alignment vertical="center"/>
    </xf>
    <xf numFmtId="0" fontId="12" fillId="0" borderId="0" xfId="100" applyFont="1" applyBorder="1">
      <alignment vertical="center"/>
      <protection/>
    </xf>
    <xf numFmtId="0" fontId="10" fillId="0" borderId="0" xfId="90" applyNumberFormat="1" applyFont="1" applyFill="1" applyBorder="1" applyAlignment="1">
      <alignment vertical="center"/>
    </xf>
    <xf numFmtId="0" fontId="17" fillId="0" borderId="0" xfId="90" applyNumberFormat="1" applyFont="1" applyFill="1" applyBorder="1" applyAlignment="1">
      <alignment vertical="center"/>
    </xf>
    <xf numFmtId="0" fontId="12" fillId="0" borderId="0" xfId="90" applyNumberFormat="1" applyFont="1" applyFill="1" applyBorder="1" applyAlignment="1">
      <alignment vertical="center"/>
    </xf>
    <xf numFmtId="0" fontId="12" fillId="0" borderId="0" xfId="102" applyNumberFormat="1" applyFont="1" applyFill="1" applyBorder="1" applyAlignment="1">
      <alignment/>
      <protection/>
    </xf>
    <xf numFmtId="0" fontId="8" fillId="0" borderId="0" xfId="90" applyNumberFormat="1" applyFont="1" applyFill="1" applyBorder="1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</xf>
    <xf numFmtId="0" fontId="45" fillId="0" borderId="0" xfId="97" applyNumberFormat="1" applyFont="1" applyFill="1" applyBorder="1" applyAlignment="1">
      <alignment vertical="center"/>
    </xf>
    <xf numFmtId="0" fontId="44" fillId="0" borderId="0" xfId="97" applyNumberFormat="1" applyFont="1" applyFill="1" applyBorder="1" applyAlignment="1">
      <alignment vertical="center"/>
    </xf>
    <xf numFmtId="0" fontId="44" fillId="0" borderId="0" xfId="97" applyNumberFormat="1" applyFont="1" applyFill="1" applyBorder="1" applyAlignment="1">
      <alignment horizontal="right" vertical="center"/>
    </xf>
    <xf numFmtId="0" fontId="10" fillId="0" borderId="0" xfId="102" applyNumberFormat="1" applyFont="1" applyFill="1" applyBorder="1" applyAlignment="1">
      <alignment vertical="center"/>
      <protection/>
    </xf>
    <xf numFmtId="0" fontId="12" fillId="0" borderId="0" xfId="102" applyNumberFormat="1" applyFont="1" applyFill="1" applyBorder="1" applyAlignment="1">
      <alignment vertical="center"/>
      <protection/>
    </xf>
    <xf numFmtId="0" fontId="12" fillId="0" borderId="0" xfId="102" applyFont="1" applyFill="1" applyBorder="1">
      <alignment vertical="center"/>
      <protection/>
    </xf>
    <xf numFmtId="0" fontId="17" fillId="0" borderId="0" xfId="102" applyFont="1">
      <alignment vertical="center"/>
      <protection/>
    </xf>
    <xf numFmtId="0" fontId="46" fillId="0" borderId="0" xfId="97" applyNumberFormat="1" applyFont="1" applyFill="1" applyBorder="1" applyAlignment="1">
      <alignment horizontal="right" vertical="center"/>
    </xf>
    <xf numFmtId="0" fontId="47" fillId="0" borderId="0" xfId="97" applyNumberFormat="1" applyFont="1" applyFill="1" applyBorder="1" applyAlignment="1">
      <alignment vertical="center"/>
    </xf>
    <xf numFmtId="0" fontId="10" fillId="8" borderId="0" xfId="102" applyFont="1" applyFill="1" applyBorder="1">
      <alignment vertical="center"/>
      <protection/>
    </xf>
    <xf numFmtId="0" fontId="10" fillId="8" borderId="0" xfId="102" applyFont="1" applyFill="1" applyBorder="1" applyAlignment="1">
      <alignment horizontal="left" vertical="center"/>
      <protection/>
    </xf>
    <xf numFmtId="0" fontId="17" fillId="0" borderId="0" xfId="102" applyNumberFormat="1" applyFont="1" applyFill="1" applyBorder="1" applyAlignment="1">
      <alignment vertical="center"/>
      <protection/>
    </xf>
    <xf numFmtId="0" fontId="17" fillId="0" borderId="0" xfId="102" applyFont="1" applyFill="1" applyBorder="1">
      <alignment vertical="center"/>
      <protection/>
    </xf>
    <xf numFmtId="0" fontId="8" fillId="0" borderId="0" xfId="102" applyBorder="1">
      <alignment vertical="center"/>
      <protection/>
    </xf>
    <xf numFmtId="0" fontId="17" fillId="0" borderId="0" xfId="102" applyFont="1" applyBorder="1">
      <alignment vertical="center"/>
      <protection/>
    </xf>
    <xf numFmtId="0" fontId="47" fillId="0" borderId="0" xfId="97" applyNumberFormat="1" applyFont="1" applyFill="1" applyBorder="1" applyAlignment="1">
      <alignment vertical="center"/>
    </xf>
    <xf numFmtId="0" fontId="46" fillId="0" borderId="0" xfId="97" applyNumberFormat="1" applyFont="1" applyFill="1" applyBorder="1" applyAlignment="1">
      <alignment vertical="center"/>
    </xf>
    <xf numFmtId="0" fontId="17" fillId="0" borderId="0" xfId="52" applyFont="1" applyBorder="1">
      <alignment vertical="center"/>
      <protection/>
    </xf>
    <xf numFmtId="0" fontId="10" fillId="0" borderId="0" xfId="96" applyFont="1" applyBorder="1">
      <alignment vertical="center"/>
      <protection/>
    </xf>
    <xf numFmtId="0" fontId="17" fillId="0" borderId="0" xfId="96" applyFont="1" applyBorder="1">
      <alignment vertical="center"/>
      <protection/>
    </xf>
    <xf numFmtId="0" fontId="10" fillId="0" borderId="0" xfId="96" applyFont="1" applyBorder="1">
      <alignment vertical="center"/>
      <protection/>
    </xf>
    <xf numFmtId="0" fontId="17" fillId="0" borderId="0" xfId="96" applyFont="1" applyFill="1" applyBorder="1">
      <alignment vertical="center"/>
      <protection/>
    </xf>
    <xf numFmtId="0" fontId="12" fillId="0" borderId="0" xfId="102" applyFont="1" applyAlignment="1">
      <alignment horizontal="center" vertical="center"/>
      <protection/>
    </xf>
    <xf numFmtId="0" fontId="8" fillId="0" borderId="0" xfId="102">
      <alignment vertical="center"/>
      <protection/>
    </xf>
    <xf numFmtId="0" fontId="12" fillId="0" borderId="0" xfId="96" applyFont="1" applyFill="1" applyBorder="1">
      <alignment vertical="center"/>
      <protection/>
    </xf>
    <xf numFmtId="0" fontId="12" fillId="0" borderId="0" xfId="52" applyFont="1" applyBorder="1">
      <alignment vertical="center"/>
      <protection/>
    </xf>
    <xf numFmtId="0" fontId="12" fillId="0" borderId="0" xfId="96" applyFont="1" applyBorder="1">
      <alignment vertical="center"/>
      <protection/>
    </xf>
    <xf numFmtId="0" fontId="12" fillId="0" borderId="0" xfId="96" applyFont="1">
      <alignment vertical="center"/>
      <protection/>
    </xf>
    <xf numFmtId="0" fontId="17" fillId="0" borderId="0" xfId="52" applyFont="1" applyBorder="1">
      <alignment vertical="center"/>
      <protection/>
    </xf>
    <xf numFmtId="0" fontId="10" fillId="0" borderId="0" xfId="90" applyNumberFormat="1" applyFont="1" applyFill="1" applyBorder="1" applyAlignment="1">
      <alignment vertical="center"/>
    </xf>
    <xf numFmtId="0" fontId="10" fillId="0" borderId="0" xfId="96" applyFont="1" applyBorder="1">
      <alignment vertical="center"/>
      <protection/>
    </xf>
    <xf numFmtId="0" fontId="10" fillId="0" borderId="0" xfId="96" applyFont="1" applyFill="1" applyBorder="1">
      <alignment vertical="center"/>
      <protection/>
    </xf>
    <xf numFmtId="0" fontId="10" fillId="0" borderId="0" xfId="97" applyNumberFormat="1" applyFont="1" applyFill="1" applyBorder="1" applyAlignment="1">
      <alignment vertical="center"/>
    </xf>
    <xf numFmtId="0" fontId="10" fillId="0" borderId="0" xfId="96" applyFont="1" applyBorder="1">
      <alignment vertical="center"/>
      <protection/>
    </xf>
    <xf numFmtId="0" fontId="10" fillId="0" borderId="0" xfId="102" applyNumberFormat="1" applyFont="1" applyFill="1" applyBorder="1" applyAlignment="1">
      <alignment/>
      <protection/>
    </xf>
    <xf numFmtId="0" fontId="48" fillId="0" borderId="0" xfId="98" applyFont="1" applyBorder="1">
      <alignment/>
      <protection/>
    </xf>
    <xf numFmtId="0" fontId="12" fillId="0" borderId="0" xfId="98" applyFont="1" applyBorder="1">
      <alignment/>
      <protection/>
    </xf>
    <xf numFmtId="0" fontId="17" fillId="0" borderId="0" xfId="96" applyFont="1" applyBorder="1">
      <alignment vertical="center"/>
      <protection/>
    </xf>
    <xf numFmtId="0" fontId="17" fillId="0" borderId="0" xfId="52" applyFont="1" applyFill="1" applyBorder="1">
      <alignment vertical="center"/>
      <protection/>
    </xf>
    <xf numFmtId="0" fontId="8" fillId="0" borderId="0" xfId="102" applyBorder="1">
      <alignment vertical="center"/>
      <protection/>
    </xf>
    <xf numFmtId="0" fontId="17" fillId="0" borderId="0" xfId="98" applyFont="1" applyBorder="1">
      <alignment/>
      <protection/>
    </xf>
    <xf numFmtId="0" fontId="10" fillId="0" borderId="0" xfId="52" applyFont="1" applyFill="1" applyBorder="1">
      <alignment vertical="center"/>
      <protection/>
    </xf>
    <xf numFmtId="0" fontId="10" fillId="0" borderId="0" xfId="102" applyFont="1" applyFill="1" applyBorder="1">
      <alignment vertical="center"/>
      <protection/>
    </xf>
    <xf numFmtId="0" fontId="12" fillId="0" borderId="0" xfId="99" applyNumberFormat="1" applyFont="1" applyFill="1" applyBorder="1" applyAlignment="1">
      <alignment/>
    </xf>
    <xf numFmtId="0" fontId="12" fillId="0" borderId="0" xfId="99" applyNumberFormat="1" applyFont="1" applyFill="1" applyBorder="1" applyAlignment="1">
      <alignment/>
    </xf>
    <xf numFmtId="0" fontId="10" fillId="0" borderId="0" xfId="90" applyNumberFormat="1" applyFont="1" applyFill="1" applyBorder="1" applyAlignment="1">
      <alignment horizontal="right" vertical="center"/>
    </xf>
    <xf numFmtId="0" fontId="17" fillId="0" borderId="0" xfId="99" applyNumberFormat="1" applyFont="1" applyFill="1" applyBorder="1" applyAlignment="1">
      <alignment/>
    </xf>
    <xf numFmtId="0" fontId="12" fillId="0" borderId="0" xfId="97" applyNumberFormat="1" applyFont="1" applyFill="1" applyBorder="1" applyAlignment="1">
      <alignment vertical="center"/>
    </xf>
    <xf numFmtId="0" fontId="10" fillId="0" borderId="0" xfId="90" applyNumberFormat="1" applyFont="1" applyFill="1" applyBorder="1" applyAlignment="1">
      <alignment vertical="center"/>
    </xf>
    <xf numFmtId="0" fontId="10" fillId="0" borderId="0" xfId="90" applyNumberFormat="1" applyFont="1" applyFill="1" applyBorder="1" applyAlignment="1">
      <alignment horizontal="right" vertical="center"/>
    </xf>
    <xf numFmtId="0" fontId="10" fillId="0" borderId="0" xfId="102" applyNumberFormat="1" applyFont="1" applyFill="1" applyBorder="1" applyAlignment="1">
      <alignment/>
      <protection/>
    </xf>
    <xf numFmtId="0" fontId="8" fillId="0" borderId="0" xfId="90" applyNumberFormat="1" applyFont="1" applyFill="1" applyBorder="1" applyAlignment="1">
      <alignment vertical="center"/>
    </xf>
    <xf numFmtId="0" fontId="17" fillId="0" borderId="0" xfId="99" applyNumberFormat="1" applyFont="1" applyFill="1" applyBorder="1" applyAlignment="1">
      <alignment/>
    </xf>
    <xf numFmtId="0" fontId="17" fillId="0" borderId="0" xfId="102" applyFont="1" applyBorder="1">
      <alignment vertical="center"/>
      <protection/>
    </xf>
    <xf numFmtId="0" fontId="8" fillId="0" borderId="0" xfId="102" applyBorder="1">
      <alignment vertical="center"/>
      <protection/>
    </xf>
    <xf numFmtId="0" fontId="10" fillId="0" borderId="0" xfId="102" applyFont="1" applyBorder="1">
      <alignment vertical="center"/>
      <protection/>
    </xf>
    <xf numFmtId="0" fontId="17" fillId="0" borderId="0" xfId="99" applyNumberFormat="1" applyFont="1" applyFill="1" applyBorder="1" applyAlignment="1">
      <alignment/>
    </xf>
    <xf numFmtId="0" fontId="49" fillId="0" borderId="0" xfId="102" applyFont="1">
      <alignment vertical="center"/>
      <protection/>
    </xf>
    <xf numFmtId="0" fontId="9" fillId="0" borderId="0" xfId="63" applyFont="1" applyAlignment="1">
      <alignment vertical="center"/>
    </xf>
    <xf numFmtId="187" fontId="10" fillId="0" borderId="0" xfId="97" applyNumberFormat="1" applyFont="1" applyFill="1" applyBorder="1" applyAlignment="1">
      <alignment horizontal="right" vertical="center"/>
    </xf>
    <xf numFmtId="0" fontId="12" fillId="0" borderId="0" xfId="98" applyFont="1" applyBorder="1">
      <alignment/>
      <protection/>
    </xf>
    <xf numFmtId="0" fontId="10" fillId="0" borderId="0" xfId="101" applyFont="1">
      <alignment vertical="center"/>
      <protection/>
    </xf>
    <xf numFmtId="57" fontId="8" fillId="0" borderId="0" xfId="102" applyNumberFormat="1">
      <alignment vertical="center"/>
      <protection/>
    </xf>
    <xf numFmtId="0" fontId="12" fillId="0" borderId="0" xfId="97" applyNumberFormat="1" applyFont="1" applyFill="1" applyBorder="1" applyAlignment="1">
      <alignment vertical="center"/>
    </xf>
    <xf numFmtId="0" fontId="8" fillId="0" borderId="0" xfId="102" applyFill="1">
      <alignment vertical="center"/>
      <protection/>
    </xf>
    <xf numFmtId="0" fontId="10" fillId="0" borderId="0" xfId="97" applyNumberFormat="1" applyFont="1" applyFill="1" applyBorder="1" applyAlignment="1">
      <alignment horizontal="left" vertical="center"/>
    </xf>
    <xf numFmtId="187" fontId="10" fillId="0" borderId="0" xfId="97" applyNumberFormat="1" applyFont="1" applyFill="1" applyBorder="1" applyAlignment="1">
      <alignment horizontal="right" vertical="center"/>
    </xf>
    <xf numFmtId="0" fontId="12" fillId="0" borderId="0" xfId="97" applyNumberFormat="1" applyFont="1" applyFill="1" applyBorder="1" applyAlignment="1">
      <alignment horizontal="right" vertical="center"/>
    </xf>
    <xf numFmtId="0" fontId="50" fillId="0" borderId="0" xfId="102" applyNumberFormat="1" applyFont="1" applyFill="1" applyBorder="1" applyAlignment="1">
      <alignment horizontal="left"/>
      <protection/>
    </xf>
    <xf numFmtId="0" fontId="10" fillId="0" borderId="0" xfId="102" applyNumberFormat="1" applyFont="1" applyFill="1" applyBorder="1" applyAlignment="1">
      <alignment horizontal="left"/>
      <protection/>
    </xf>
    <xf numFmtId="0" fontId="50" fillId="0" borderId="0" xfId="102" applyNumberFormat="1" applyFont="1" applyFill="1" applyBorder="1" applyAlignment="1">
      <alignment horizontal="left"/>
      <protection/>
    </xf>
    <xf numFmtId="0" fontId="10" fillId="0" borderId="0" xfId="102" applyNumberFormat="1" applyFont="1" applyFill="1" applyBorder="1" applyAlignment="1">
      <alignment horizontal="left"/>
      <protection/>
    </xf>
    <xf numFmtId="0" fontId="10" fillId="0" borderId="0" xfId="102" applyFont="1" applyFill="1" applyBorder="1">
      <alignment vertical="center"/>
      <protection/>
    </xf>
    <xf numFmtId="0" fontId="51" fillId="0" borderId="0" xfId="102" applyNumberFormat="1" applyFont="1" applyFill="1" applyBorder="1" applyAlignment="1">
      <alignment horizontal="left"/>
      <protection/>
    </xf>
    <xf numFmtId="0" fontId="17" fillId="0" borderId="0" xfId="102" applyNumberFormat="1" applyFont="1" applyFill="1" applyBorder="1" applyAlignment="1">
      <alignment horizontal="left"/>
      <protection/>
    </xf>
    <xf numFmtId="0" fontId="52" fillId="0" borderId="0" xfId="102" applyFont="1">
      <alignment vertical="center"/>
      <protection/>
    </xf>
    <xf numFmtId="0" fontId="45" fillId="0" borderId="0" xfId="102" applyFont="1">
      <alignment vertical="center"/>
      <protection/>
    </xf>
    <xf numFmtId="0" fontId="10" fillId="0" borderId="0" xfId="91" applyNumberFormat="1" applyFont="1" applyFill="1" applyBorder="1" applyAlignment="1">
      <alignment horizontal="right"/>
      <protection/>
    </xf>
    <xf numFmtId="0" fontId="10" fillId="0" borderId="0" xfId="93" applyNumberFormat="1" applyFont="1" applyFill="1" applyBorder="1" applyAlignment="1">
      <alignment/>
      <protection/>
    </xf>
    <xf numFmtId="0" fontId="17" fillId="0" borderId="0" xfId="97" applyNumberFormat="1" applyFont="1" applyFill="1" applyBorder="1" applyAlignment="1">
      <alignment horizontal="left" vertical="center"/>
    </xf>
    <xf numFmtId="0" fontId="8" fillId="0" borderId="0" xfId="102" applyFont="1">
      <alignment vertical="center"/>
      <protection/>
    </xf>
    <xf numFmtId="0" fontId="5" fillId="0" borderId="0" xfId="93" applyFont="1">
      <alignment vertical="center"/>
      <protection/>
    </xf>
    <xf numFmtId="10" fontId="12" fillId="0" borderId="0" xfId="97" applyNumberFormat="1" applyFont="1" applyFill="1" applyBorder="1" applyAlignment="1">
      <alignment horizontal="center" vertical="center"/>
    </xf>
    <xf numFmtId="0" fontId="5" fillId="0" borderId="0" xfId="93">
      <alignment vertical="center"/>
      <protection/>
    </xf>
    <xf numFmtId="0" fontId="12" fillId="0" borderId="0" xfId="89" applyFont="1" applyBorder="1" applyAlignment="1">
      <alignment horizontal="left" vertical="center"/>
      <protection/>
    </xf>
    <xf numFmtId="0" fontId="10" fillId="0" borderId="0" xfId="89" applyFont="1" applyFill="1" applyBorder="1" applyAlignment="1">
      <alignment horizontal="left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10" fillId="0" borderId="0" xfId="91" applyNumberFormat="1" applyFont="1" applyFill="1" applyBorder="1" applyAlignment="1">
      <alignment horizontal="left"/>
      <protection/>
    </xf>
    <xf numFmtId="0" fontId="10" fillId="0" borderId="0" xfId="93" applyFont="1">
      <alignment vertical="center"/>
      <protection/>
    </xf>
    <xf numFmtId="0" fontId="10" fillId="0" borderId="0" xfId="91" applyFont="1" applyBorder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7" fillId="0" borderId="0" xfId="91" applyNumberFormat="1" applyFont="1" applyFill="1" applyBorder="1" applyAlignment="1">
      <alignment horizontal="left"/>
      <protection/>
    </xf>
    <xf numFmtId="0" fontId="12" fillId="0" borderId="0" xfId="89" applyFont="1" applyFill="1" applyBorder="1" applyAlignment="1">
      <alignment horizontal="left" vertical="center"/>
      <protection/>
    </xf>
    <xf numFmtId="0" fontId="10" fillId="0" borderId="0" xfId="89" applyFont="1" applyBorder="1" applyAlignment="1">
      <alignment horizontal="left" vertical="center"/>
      <protection/>
    </xf>
    <xf numFmtId="0" fontId="10" fillId="0" borderId="0" xfId="91" applyFont="1" applyFill="1" applyBorder="1" applyAlignment="1">
      <alignment horizontal="left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12" fillId="0" borderId="0" xfId="93" applyNumberFormat="1" applyFont="1" applyFill="1" applyBorder="1" applyAlignment="1">
      <alignment/>
      <protection/>
    </xf>
    <xf numFmtId="0" fontId="10" fillId="0" borderId="0" xfId="95" applyNumberFormat="1" applyFont="1" applyFill="1" applyBorder="1" applyAlignment="1">
      <alignment vertical="center"/>
      <protection/>
    </xf>
    <xf numFmtId="0" fontId="10" fillId="0" borderId="0" xfId="95" applyFont="1" applyFill="1" applyBorder="1">
      <alignment vertical="center"/>
      <protection/>
    </xf>
    <xf numFmtId="0" fontId="10" fillId="0" borderId="0" xfId="95" applyFont="1">
      <alignment vertical="center"/>
      <protection/>
    </xf>
    <xf numFmtId="0" fontId="17" fillId="0" borderId="0" xfId="93" applyFont="1" applyFill="1">
      <alignment vertical="center"/>
      <protection/>
    </xf>
    <xf numFmtId="0" fontId="17" fillId="0" borderId="0" xfId="91" applyNumberFormat="1" applyFont="1" applyFill="1" applyBorder="1" applyAlignment="1">
      <alignment horizontal="left"/>
      <protection/>
    </xf>
    <xf numFmtId="0" fontId="51" fillId="0" borderId="0" xfId="83" applyNumberFormat="1" applyFont="1" applyFill="1" applyBorder="1" applyAlignment="1">
      <alignment horizontal="left"/>
      <protection/>
    </xf>
    <xf numFmtId="0" fontId="17" fillId="0" borderId="0" xfId="83" applyNumberFormat="1" applyFont="1" applyFill="1" applyBorder="1" applyAlignment="1">
      <alignment horizontal="left"/>
      <protection/>
    </xf>
    <xf numFmtId="0" fontId="10" fillId="0" borderId="0" xfId="83" applyFont="1">
      <alignment vertical="center"/>
      <protection/>
    </xf>
    <xf numFmtId="0" fontId="10" fillId="0" borderId="0" xfId="83" applyFont="1" applyAlignment="1">
      <alignment horizontal="center" vertical="center"/>
      <protection/>
    </xf>
    <xf numFmtId="0" fontId="10" fillId="0" borderId="0" xfId="83" applyFont="1" applyAlignment="1">
      <alignment horizontal="left"/>
      <protection/>
    </xf>
    <xf numFmtId="0" fontId="17" fillId="0" borderId="0" xfId="89" applyFont="1" applyFill="1" applyBorder="1" applyAlignment="1">
      <alignment horizontal="left" vertical="center"/>
      <protection/>
    </xf>
    <xf numFmtId="0" fontId="17" fillId="0" borderId="0" xfId="89" applyFont="1" applyFill="1" applyBorder="1" applyAlignment="1">
      <alignment horizontal="left" vertical="center"/>
      <protection/>
    </xf>
    <xf numFmtId="0" fontId="17" fillId="0" borderId="0" xfId="102" applyFont="1" applyFill="1">
      <alignment vertical="center"/>
      <protection/>
    </xf>
    <xf numFmtId="0" fontId="12" fillId="0" borderId="0" xfId="89" applyFont="1" applyFill="1" applyBorder="1" applyAlignment="1">
      <alignment horizontal="center" vertical="center"/>
      <protection/>
    </xf>
    <xf numFmtId="0" fontId="12" fillId="0" borderId="0" xfId="97" applyNumberFormat="1" applyFont="1" applyFill="1" applyBorder="1" applyAlignment="1">
      <alignment horizontal="center" vertical="center"/>
    </xf>
    <xf numFmtId="0" fontId="21" fillId="0" borderId="14" xfId="103" applyFont="1" applyBorder="1" applyAlignment="1">
      <alignment horizontal="center" vertical="center"/>
      <protection/>
    </xf>
    <xf numFmtId="0" fontId="22" fillId="0" borderId="14" xfId="103" applyFont="1" applyBorder="1" applyAlignment="1">
      <alignment horizontal="center" vertical="center" wrapText="1"/>
      <protection/>
    </xf>
    <xf numFmtId="0" fontId="22" fillId="0" borderId="15" xfId="103" applyFont="1" applyBorder="1" applyAlignment="1">
      <alignment horizontal="center" vertical="center" wrapText="1"/>
      <protection/>
    </xf>
    <xf numFmtId="0" fontId="22" fillId="0" borderId="16" xfId="103" applyFont="1" applyBorder="1" applyAlignment="1">
      <alignment horizontal="center" vertical="center" wrapText="1"/>
      <protection/>
    </xf>
    <xf numFmtId="0" fontId="21" fillId="0" borderId="17" xfId="103" applyFont="1" applyBorder="1" applyAlignment="1">
      <alignment horizontal="center" vertical="center"/>
      <protection/>
    </xf>
    <xf numFmtId="0" fontId="13" fillId="0" borderId="0" xfId="103" applyFont="1" applyBorder="1" applyAlignment="1">
      <alignment horizontal="center" vertical="center" wrapText="1"/>
      <protection/>
    </xf>
    <xf numFmtId="0" fontId="17" fillId="0" borderId="0" xfId="9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center"/>
    </xf>
    <xf numFmtId="0" fontId="20" fillId="0" borderId="18" xfId="103" applyFont="1" applyBorder="1" applyAlignment="1">
      <alignment horizontal="justify" vertical="center" wrapText="1"/>
      <protection/>
    </xf>
    <xf numFmtId="0" fontId="20" fillId="0" borderId="19" xfId="103" applyFont="1" applyBorder="1" applyAlignment="1">
      <alignment horizontal="justify" vertical="center" wrapText="1"/>
      <protection/>
    </xf>
    <xf numFmtId="0" fontId="28" fillId="0" borderId="0" xfId="103" applyFont="1" applyBorder="1" applyAlignment="1">
      <alignment horizontal="center" vertical="center"/>
      <protection/>
    </xf>
    <xf numFmtId="0" fontId="15" fillId="0" borderId="0" xfId="103" applyFont="1" applyBorder="1" applyAlignment="1">
      <alignment horizontal="justify" vertical="center" wrapText="1"/>
      <protection/>
    </xf>
    <xf numFmtId="0" fontId="16" fillId="0" borderId="0" xfId="103" applyFont="1" applyBorder="1" applyAlignment="1">
      <alignment horizontal="justify" vertical="center" wrapText="1"/>
      <protection/>
    </xf>
    <xf numFmtId="0" fontId="16" fillId="0" borderId="0" xfId="103" applyFont="1" applyBorder="1" applyAlignment="1">
      <alignment horizontal="left" vertical="center" wrapText="1"/>
      <protection/>
    </xf>
    <xf numFmtId="0" fontId="17" fillId="0" borderId="0" xfId="103" applyFont="1" applyBorder="1" applyAlignment="1">
      <alignment horizontal="left" vertical="center"/>
      <protection/>
    </xf>
    <xf numFmtId="0" fontId="20" fillId="0" borderId="20" xfId="103" applyFont="1" applyBorder="1" applyAlignment="1">
      <alignment horizontal="justify" vertical="center" wrapText="1"/>
      <protection/>
    </xf>
    <xf numFmtId="0" fontId="20" fillId="0" borderId="21" xfId="103" applyFont="1" applyBorder="1" applyAlignment="1">
      <alignment horizontal="justify" vertical="center" wrapText="1"/>
      <protection/>
    </xf>
    <xf numFmtId="0" fontId="18" fillId="0" borderId="0" xfId="103" applyFont="1" applyBorder="1" applyAlignment="1">
      <alignment horizontal="center" vertical="center"/>
      <protection/>
    </xf>
    <xf numFmtId="0" fontId="21" fillId="0" borderId="22" xfId="103" applyFont="1" applyBorder="1" applyAlignment="1">
      <alignment horizontal="center" vertical="center"/>
      <protection/>
    </xf>
    <xf numFmtId="0" fontId="21" fillId="0" borderId="15" xfId="103" applyFont="1" applyBorder="1" applyAlignment="1">
      <alignment horizontal="center" vertical="center"/>
      <protection/>
    </xf>
    <xf numFmtId="0" fontId="21" fillId="0" borderId="16" xfId="103" applyFont="1" applyBorder="1" applyAlignment="1">
      <alignment horizontal="center" vertical="center"/>
      <protection/>
    </xf>
    <xf numFmtId="0" fontId="23" fillId="0" borderId="22" xfId="103" applyFont="1" applyBorder="1" applyAlignment="1">
      <alignment horizontal="center" vertical="center" wrapText="1"/>
      <protection/>
    </xf>
    <xf numFmtId="0" fontId="23" fillId="0" borderId="15" xfId="103" applyFont="1" applyBorder="1" applyAlignment="1">
      <alignment horizontal="center" vertical="center" wrapText="1"/>
      <protection/>
    </xf>
    <xf numFmtId="0" fontId="23" fillId="0" borderId="17" xfId="103" applyFont="1" applyBorder="1" applyAlignment="1">
      <alignment horizontal="center" vertical="center" wrapText="1"/>
      <protection/>
    </xf>
    <xf numFmtId="0" fontId="23" fillId="0" borderId="16" xfId="103" applyFont="1" applyBorder="1" applyAlignment="1">
      <alignment horizontal="center" vertical="center" wrapText="1"/>
      <protection/>
    </xf>
    <xf numFmtId="0" fontId="12" fillId="0" borderId="0" xfId="102" applyFont="1" applyBorder="1">
      <alignment vertical="center"/>
      <protection/>
    </xf>
    <xf numFmtId="0" fontId="10" fillId="0" borderId="0" xfId="102" applyFont="1" applyAlignment="1">
      <alignment horizontal="center" vertical="center"/>
      <protection/>
    </xf>
    <xf numFmtId="0" fontId="10" fillId="0" borderId="0" xfId="102" applyFont="1" applyBorder="1" applyAlignment="1">
      <alignment horizontal="center" vertical="center"/>
      <protection/>
    </xf>
    <xf numFmtId="0" fontId="10" fillId="0" borderId="0" xfId="102" applyFont="1">
      <alignment vertical="center"/>
      <protection/>
    </xf>
    <xf numFmtId="0" fontId="12" fillId="0" borderId="0" xfId="102" applyFont="1">
      <alignment vertical="center"/>
      <protection/>
    </xf>
    <xf numFmtId="0" fontId="12" fillId="0" borderId="0" xfId="102" applyFont="1">
      <alignment vertical="center"/>
      <protection/>
    </xf>
    <xf numFmtId="0" fontId="44" fillId="0" borderId="0" xfId="97" applyNumberFormat="1" applyFont="1" applyFill="1" applyBorder="1" applyAlignment="1">
      <alignment horizontal="left" vertical="center"/>
    </xf>
    <xf numFmtId="0" fontId="2" fillId="0" borderId="0" xfId="97" applyNumberFormat="1" applyFont="1" applyFill="1" applyBorder="1" applyAlignment="1">
      <alignment horizontal="center" vertical="center"/>
    </xf>
    <xf numFmtId="49" fontId="12" fillId="0" borderId="0" xfId="97" applyNumberFormat="1" applyFont="1" applyFill="1" applyBorder="1" applyAlignment="1">
      <alignment horizontal="center" vertical="center"/>
    </xf>
    <xf numFmtId="183" fontId="12" fillId="0" borderId="0" xfId="97" applyNumberFormat="1" applyFont="1" applyFill="1" applyBorder="1" applyAlignment="1">
      <alignment horizontal="center" vertical="center"/>
    </xf>
    <xf numFmtId="0" fontId="10" fillId="0" borderId="0" xfId="102" applyFont="1" applyAlignment="1">
      <alignment horizontal="center" vertical="center"/>
      <protection/>
    </xf>
    <xf numFmtId="0" fontId="17" fillId="0" borderId="0" xfId="90" applyNumberFormat="1" applyFont="1" applyFill="1" applyBorder="1" applyAlignment="1">
      <alignment horizontal="center"/>
    </xf>
    <xf numFmtId="10" fontId="17" fillId="0" borderId="0" xfId="90" applyNumberFormat="1" applyFont="1" applyFill="1" applyBorder="1" applyAlignment="1">
      <alignment horizontal="center"/>
    </xf>
    <xf numFmtId="183" fontId="17" fillId="0" borderId="0" xfId="90" applyNumberFormat="1" applyFont="1" applyFill="1" applyBorder="1" applyAlignment="1">
      <alignment horizontal="center"/>
    </xf>
    <xf numFmtId="0" fontId="12" fillId="0" borderId="0" xfId="102" applyFont="1" applyAlignment="1">
      <alignment horizontal="center" vertical="center"/>
      <protection/>
    </xf>
    <xf numFmtId="0" fontId="10" fillId="0" borderId="0" xfId="97" applyNumberFormat="1" applyFont="1" applyFill="1" applyBorder="1" applyAlignment="1">
      <alignment horizontal="left" vertical="center"/>
    </xf>
    <xf numFmtId="0" fontId="10" fillId="0" borderId="0" xfId="90" applyNumberFormat="1" applyFont="1" applyFill="1" applyBorder="1" applyAlignment="1">
      <alignment horizontal="center" vertical="center"/>
    </xf>
    <xf numFmtId="0" fontId="53" fillId="0" borderId="10" xfId="103" applyFont="1" applyBorder="1" applyAlignment="1">
      <alignment horizontal="center" vertical="center" wrapText="1"/>
      <protection/>
    </xf>
    <xf numFmtId="0" fontId="53" fillId="0" borderId="18" xfId="103" applyFont="1" applyBorder="1" applyAlignment="1">
      <alignment horizontal="justify" vertical="center" wrapText="1"/>
      <protection/>
    </xf>
    <xf numFmtId="0" fontId="53" fillId="0" borderId="19" xfId="103" applyFont="1" applyBorder="1" applyAlignment="1">
      <alignment horizontal="justify" vertical="center" wrapText="1"/>
      <protection/>
    </xf>
    <xf numFmtId="0" fontId="53" fillId="0" borderId="23" xfId="103" applyFont="1" applyBorder="1" applyAlignment="1">
      <alignment horizontal="justify" vertical="center" wrapText="1"/>
      <protection/>
    </xf>
    <xf numFmtId="0" fontId="53" fillId="0" borderId="20" xfId="103" applyFont="1" applyBorder="1" applyAlignment="1">
      <alignment horizontal="justify" vertical="center" wrapText="1"/>
      <protection/>
    </xf>
    <xf numFmtId="0" fontId="53" fillId="0" borderId="21" xfId="103" applyFont="1" applyBorder="1" applyAlignment="1">
      <alignment horizontal="justify" vertical="center" wrapText="1"/>
      <protection/>
    </xf>
    <xf numFmtId="0" fontId="17" fillId="0" borderId="0" xfId="103" applyFont="1" applyBorder="1">
      <alignment vertical="center"/>
      <protection/>
    </xf>
    <xf numFmtId="0" fontId="15" fillId="0" borderId="10" xfId="103" applyFont="1" applyBorder="1" applyAlignment="1">
      <alignment vertical="center" wrapText="1"/>
      <protection/>
    </xf>
    <xf numFmtId="0" fontId="15" fillId="0" borderId="13" xfId="103" applyFont="1" applyBorder="1" applyAlignment="1">
      <alignment horizontal="center" vertical="center" wrapText="1"/>
      <protection/>
    </xf>
    <xf numFmtId="0" fontId="54" fillId="0" borderId="12" xfId="103" applyFont="1" applyBorder="1" applyAlignment="1">
      <alignment horizontal="justify" vertical="center" wrapText="1"/>
      <protection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Excel Built-in Normal" xfId="51"/>
    <cellStyle name="Excel Built-in Normal_登録ナンバー2016.05.25" xfId="52"/>
    <cellStyle name="アクセント 1" xfId="53"/>
    <cellStyle name="アクセント 2" xfId="54"/>
    <cellStyle name="アクセント 3" xfId="55"/>
    <cellStyle name="アクセント 4" xfId="56"/>
    <cellStyle name="アクセント 5" xfId="57"/>
    <cellStyle name="アクセント 6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合計" xfId="75"/>
    <cellStyle name="集計" xfId="76"/>
    <cellStyle name="出力" xfId="77"/>
    <cellStyle name="説明文" xfId="78"/>
    <cellStyle name="Currency [0]" xfId="79"/>
    <cellStyle name="Currency" xfId="80"/>
    <cellStyle name="通貨 2" xfId="81"/>
    <cellStyle name="入力" xfId="82"/>
    <cellStyle name="標準 10" xfId="83"/>
    <cellStyle name="標準 2" xfId="84"/>
    <cellStyle name="標準 2 2" xfId="85"/>
    <cellStyle name="標準 2 2 2" xfId="86"/>
    <cellStyle name="標準 2 2_登録ナンバー　2012.9.3" xfId="87"/>
    <cellStyle name="標準 2_201107cupdoro" xfId="88"/>
    <cellStyle name="標準 3" xfId="89"/>
    <cellStyle name="標準 3_登録ナンバー" xfId="90"/>
    <cellStyle name="標準 4" xfId="91"/>
    <cellStyle name="標準 5" xfId="92"/>
    <cellStyle name="標準 6" xfId="93"/>
    <cellStyle name="標準 7" xfId="94"/>
    <cellStyle name="標準 9" xfId="95"/>
    <cellStyle name="標準_Book2" xfId="96"/>
    <cellStyle name="標準_Book2_登録ナンバー" xfId="97"/>
    <cellStyle name="標準_Sheet1" xfId="98"/>
    <cellStyle name="標準_Sheet1_登録ナンバー" xfId="99"/>
    <cellStyle name="標準_登録ナンバー" xfId="100"/>
    <cellStyle name="標準_登録ナンバー　2013.06.07" xfId="101"/>
    <cellStyle name="標準_登録ナンバー2016.05.25" xfId="102"/>
    <cellStyle name="標準_要項　東近江カップ　2012" xfId="103"/>
    <cellStyle name="Followed Hyperlink" xfId="104"/>
    <cellStyle name="普通" xfId="105"/>
    <cellStyle name="良い" xfId="10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526</xdr:row>
      <xdr:rowOff>114300</xdr:rowOff>
    </xdr:from>
    <xdr:to>
      <xdr:col>2</xdr:col>
      <xdr:colOff>95250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04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421</xdr:row>
      <xdr:rowOff>114300</xdr:rowOff>
    </xdr:from>
    <xdr:to>
      <xdr:col>2</xdr:col>
      <xdr:colOff>95250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zoomScalePageLayoutView="0" workbookViewId="0" topLeftCell="A19">
      <selection activeCell="C39" sqref="C39:F39"/>
    </sheetView>
  </sheetViews>
  <sheetFormatPr defaultColWidth="12.75390625" defaultRowHeight="14.25"/>
  <cols>
    <col min="1" max="1" width="3.50390625" style="2" customWidth="1"/>
    <col min="2" max="2" width="22.00390625" style="2" customWidth="1"/>
    <col min="3" max="3" width="15.25390625" style="2" customWidth="1"/>
    <col min="4" max="4" width="3.00390625" style="2" customWidth="1"/>
    <col min="5" max="5" width="22.25390625" style="2" customWidth="1"/>
    <col min="6" max="6" width="18.875" style="2" customWidth="1"/>
    <col min="7" max="16384" width="12.75390625" style="2" customWidth="1"/>
  </cols>
  <sheetData>
    <row r="1" ht="15" customHeight="1"/>
    <row r="2" spans="2:8" ht="33" customHeight="1">
      <c r="B2" s="212" t="s">
        <v>179</v>
      </c>
      <c r="C2" s="212"/>
      <c r="D2" s="212"/>
      <c r="E2" s="212"/>
      <c r="F2" s="212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9.5" customHeight="1">
      <c r="B4" s="1" t="s">
        <v>180</v>
      </c>
      <c r="C4" s="1"/>
      <c r="D4" s="1"/>
      <c r="E4" s="1"/>
      <c r="F4" s="1"/>
      <c r="G4" s="1"/>
      <c r="H4" s="1"/>
    </row>
    <row r="5" spans="2:8" ht="15.75" customHeight="1">
      <c r="B5" s="21"/>
      <c r="C5" s="1"/>
      <c r="D5" s="1"/>
      <c r="E5" s="1"/>
      <c r="F5" s="1"/>
      <c r="G5" s="1"/>
      <c r="H5" s="1"/>
    </row>
    <row r="6" spans="2:8" ht="15.75" customHeight="1">
      <c r="B6" s="1" t="s">
        <v>166</v>
      </c>
      <c r="C6" s="1"/>
      <c r="D6" s="1"/>
      <c r="E6" s="1"/>
      <c r="F6" s="1"/>
      <c r="G6" s="1"/>
      <c r="H6" s="1"/>
    </row>
    <row r="7" spans="2:8" ht="15.75" customHeight="1">
      <c r="B7" s="1"/>
      <c r="C7" s="1"/>
      <c r="D7" s="1"/>
      <c r="E7" s="1"/>
      <c r="F7" s="1"/>
      <c r="G7" s="1"/>
      <c r="H7" s="1"/>
    </row>
    <row r="8" spans="2:8" ht="15.75" customHeight="1">
      <c r="B8" s="1" t="s">
        <v>177</v>
      </c>
      <c r="C8" s="1"/>
      <c r="D8" s="1"/>
      <c r="E8" s="1"/>
      <c r="F8" s="1"/>
      <c r="G8" s="1"/>
      <c r="H8" s="1"/>
    </row>
    <row r="9" spans="2:8" ht="15.75" customHeight="1">
      <c r="B9" s="1"/>
      <c r="C9" s="1"/>
      <c r="D9" s="1"/>
      <c r="E9" s="1"/>
      <c r="F9" s="1"/>
      <c r="G9" s="1"/>
      <c r="H9" s="1"/>
    </row>
    <row r="10" spans="2:8" ht="15.75" customHeight="1">
      <c r="B10" s="1" t="s">
        <v>147</v>
      </c>
      <c r="C10" s="1"/>
      <c r="D10" s="1"/>
      <c r="E10" s="1"/>
      <c r="F10" s="1"/>
      <c r="G10" s="1"/>
      <c r="H10" s="1"/>
    </row>
    <row r="11" spans="2:8" ht="15.75" customHeight="1">
      <c r="B11" s="1"/>
      <c r="C11" s="1"/>
      <c r="D11" s="1"/>
      <c r="E11" s="1"/>
      <c r="F11" s="1"/>
      <c r="G11" s="1"/>
      <c r="H11" s="1"/>
    </row>
    <row r="12" spans="2:8" ht="18" customHeight="1">
      <c r="B12" s="5" t="s">
        <v>167</v>
      </c>
      <c r="C12" s="1"/>
      <c r="D12" s="1"/>
      <c r="E12" s="1"/>
      <c r="F12" s="1"/>
      <c r="G12" s="1"/>
      <c r="H12" s="1"/>
    </row>
    <row r="13" spans="2:8" ht="15.75" customHeight="1">
      <c r="B13" s="1"/>
      <c r="C13" s="1"/>
      <c r="D13" s="1"/>
      <c r="E13" s="1"/>
      <c r="F13" s="1"/>
      <c r="G13" s="1"/>
      <c r="H13" s="1"/>
    </row>
    <row r="14" spans="2:8" ht="15.75" customHeight="1">
      <c r="B14" s="1" t="s">
        <v>144</v>
      </c>
      <c r="C14" s="1"/>
      <c r="D14" s="1"/>
      <c r="E14" s="1"/>
      <c r="F14" s="1"/>
      <c r="G14" s="1"/>
      <c r="H14" s="1"/>
    </row>
    <row r="15" spans="2:8" ht="90.75" customHeight="1">
      <c r="B15" s="213" t="s">
        <v>187</v>
      </c>
      <c r="C15" s="214"/>
      <c r="D15" s="214"/>
      <c r="E15" s="214"/>
      <c r="F15" s="214"/>
      <c r="G15" s="3"/>
      <c r="H15" s="3"/>
    </row>
    <row r="16" spans="2:8" ht="9.75" customHeight="1">
      <c r="B16" s="23"/>
      <c r="C16" s="24"/>
      <c r="D16" s="24"/>
      <c r="E16" s="24"/>
      <c r="F16" s="24"/>
      <c r="G16" s="3"/>
      <c r="H16" s="3"/>
    </row>
    <row r="17" spans="2:8" ht="21" customHeight="1">
      <c r="B17" s="210" t="s">
        <v>148</v>
      </c>
      <c r="C17" s="215"/>
      <c r="D17" s="215"/>
      <c r="E17" s="215"/>
      <c r="F17" s="215"/>
      <c r="G17" s="4"/>
      <c r="H17" s="4"/>
    </row>
    <row r="18" spans="2:8" ht="48" customHeight="1">
      <c r="B18" s="216" t="s">
        <v>149</v>
      </c>
      <c r="C18" s="214"/>
      <c r="D18" s="214"/>
      <c r="E18" s="214"/>
      <c r="F18" s="214"/>
      <c r="G18" s="4"/>
      <c r="H18" s="4"/>
    </row>
    <row r="19" spans="2:8" ht="6" customHeight="1">
      <c r="B19" s="25"/>
      <c r="C19" s="24"/>
      <c r="D19" s="24"/>
      <c r="E19" s="24"/>
      <c r="F19" s="24"/>
      <c r="G19" s="4"/>
      <c r="H19" s="4"/>
    </row>
    <row r="20" spans="2:8" ht="21.75" customHeight="1">
      <c r="B20" s="5" t="s">
        <v>150</v>
      </c>
      <c r="C20" s="1"/>
      <c r="D20" s="1"/>
      <c r="E20" s="1"/>
      <c r="F20" s="1"/>
      <c r="G20" s="1"/>
      <c r="H20" s="1"/>
    </row>
    <row r="21" spans="2:8" ht="21" customHeight="1">
      <c r="B21" s="5" t="s">
        <v>186</v>
      </c>
      <c r="C21" s="1"/>
      <c r="D21" s="1"/>
      <c r="E21" s="1"/>
      <c r="F21" s="1"/>
      <c r="G21" s="1"/>
      <c r="H21" s="1"/>
    </row>
    <row r="22" spans="2:8" ht="19.5" customHeight="1">
      <c r="B22" s="5" t="s">
        <v>168</v>
      </c>
      <c r="C22" s="5"/>
      <c r="D22" s="5"/>
      <c r="E22" s="5"/>
      <c r="F22" s="5"/>
      <c r="G22" s="1"/>
      <c r="H22" s="1"/>
    </row>
    <row r="23" spans="2:8" ht="14.25">
      <c r="B23" s="5" t="s">
        <v>169</v>
      </c>
      <c r="C23" s="5"/>
      <c r="D23" s="5"/>
      <c r="E23" s="5"/>
      <c r="F23" s="5"/>
      <c r="G23" s="1"/>
      <c r="H23" s="1"/>
    </row>
    <row r="24" spans="2:8" ht="14.25">
      <c r="B24" s="22" t="s">
        <v>170</v>
      </c>
      <c r="C24" s="5"/>
      <c r="D24" s="5"/>
      <c r="E24" s="5"/>
      <c r="F24" s="5"/>
      <c r="G24" s="1"/>
      <c r="H24" s="1"/>
    </row>
    <row r="25" spans="2:8" ht="24.75" customHeight="1">
      <c r="B25" s="22" t="s">
        <v>171</v>
      </c>
      <c r="C25" s="5"/>
      <c r="D25" s="5"/>
      <c r="E25" s="5"/>
      <c r="F25" s="5"/>
      <c r="G25" s="1"/>
      <c r="H25" s="1"/>
    </row>
    <row r="26" spans="2:8" ht="12" customHeight="1">
      <c r="B26" s="22"/>
      <c r="C26" s="5"/>
      <c r="D26" s="5"/>
      <c r="E26" s="5"/>
      <c r="F26" s="5"/>
      <c r="G26" s="1"/>
      <c r="H26" s="1"/>
    </row>
    <row r="27" spans="2:8" ht="21.75" customHeight="1">
      <c r="B27" s="210" t="s">
        <v>146</v>
      </c>
      <c r="C27" s="210"/>
      <c r="D27" s="210"/>
      <c r="E27" s="210"/>
      <c r="F27" s="210"/>
      <c r="G27" s="1"/>
      <c r="H27" s="1"/>
    </row>
    <row r="28" spans="2:8" ht="15.75" customHeight="1">
      <c r="B28" s="6"/>
      <c r="C28" s="4"/>
      <c r="D28" s="4"/>
      <c r="E28" s="4"/>
      <c r="F28" s="4"/>
      <c r="G28" s="1"/>
      <c r="H28" s="1"/>
    </row>
    <row r="29" spans="2:8" ht="22.5" customHeight="1">
      <c r="B29" s="5" t="s">
        <v>181</v>
      </c>
      <c r="C29" s="5"/>
      <c r="D29" s="5"/>
      <c r="E29" s="5"/>
      <c r="F29" s="5"/>
      <c r="G29" s="1"/>
      <c r="H29" s="1"/>
    </row>
    <row r="30" spans="2:8" ht="25.5" customHeight="1">
      <c r="B30" s="5" t="s">
        <v>182</v>
      </c>
      <c r="C30" s="5"/>
      <c r="D30" s="5"/>
      <c r="E30" s="5"/>
      <c r="F30" s="5"/>
      <c r="G30" s="1"/>
      <c r="H30" s="1"/>
    </row>
    <row r="31" spans="2:8" ht="21" customHeight="1">
      <c r="B31" s="5" t="s">
        <v>143</v>
      </c>
      <c r="C31" s="5" t="s">
        <v>178</v>
      </c>
      <c r="D31" s="5"/>
      <c r="E31" s="5"/>
      <c r="F31" s="5"/>
      <c r="G31" s="1"/>
      <c r="H31" s="1"/>
    </row>
    <row r="32" spans="1:26" s="26" customFormat="1" ht="21" customHeight="1">
      <c r="A32" s="28"/>
      <c r="B32" s="31" t="s">
        <v>141</v>
      </c>
      <c r="C32" s="217" t="s">
        <v>142</v>
      </c>
      <c r="D32" s="217"/>
      <c r="E32" s="217"/>
      <c r="F32" s="217"/>
      <c r="G32" s="27"/>
      <c r="S32" s="28"/>
      <c r="T32" s="28"/>
      <c r="U32" s="28"/>
      <c r="V32" s="28"/>
      <c r="W32" s="28"/>
      <c r="X32" s="28"/>
      <c r="Y32" s="30"/>
      <c r="Z32" s="28"/>
    </row>
    <row r="33" spans="1:28" s="26" customFormat="1" ht="21" customHeight="1">
      <c r="A33" s="28"/>
      <c r="B33" s="29"/>
      <c r="C33" s="29"/>
      <c r="D33" s="29"/>
      <c r="E33" s="29"/>
      <c r="F33" s="29"/>
      <c r="G33" s="29"/>
      <c r="I33" s="27"/>
      <c r="U33" s="28"/>
      <c r="V33" s="28"/>
      <c r="W33" s="28"/>
      <c r="X33" s="28"/>
      <c r="Y33" s="28"/>
      <c r="Z33" s="28"/>
      <c r="AA33" s="30"/>
      <c r="AB33" s="28"/>
    </row>
    <row r="34" spans="2:8" ht="19.5" customHeight="1">
      <c r="B34" s="5" t="s">
        <v>172</v>
      </c>
      <c r="C34" s="32" t="s">
        <v>173</v>
      </c>
      <c r="D34" s="5"/>
      <c r="G34" s="1"/>
      <c r="H34" s="1"/>
    </row>
    <row r="35" spans="2:8" ht="19.5" customHeight="1">
      <c r="B35" s="5"/>
      <c r="C35" s="209" t="s">
        <v>174</v>
      </c>
      <c r="D35" s="209"/>
      <c r="E35" s="209"/>
      <c r="F35" s="32" t="s">
        <v>175</v>
      </c>
      <c r="G35" s="1"/>
      <c r="H35" s="1"/>
    </row>
    <row r="36" spans="2:8" ht="18.75" customHeight="1">
      <c r="B36" s="5"/>
      <c r="C36" s="5"/>
      <c r="D36" s="5"/>
      <c r="E36" s="211" t="s">
        <v>184</v>
      </c>
      <c r="F36" s="211"/>
      <c r="G36" s="1"/>
      <c r="H36" s="1"/>
    </row>
    <row r="37" spans="2:8" ht="14.25">
      <c r="B37" s="5" t="s">
        <v>183</v>
      </c>
      <c r="C37" s="5"/>
      <c r="D37" s="5"/>
      <c r="E37" s="5"/>
      <c r="F37" s="5"/>
      <c r="G37" s="1"/>
      <c r="H37" s="1"/>
    </row>
    <row r="38" spans="2:8" ht="14.25">
      <c r="B38" s="5" t="s">
        <v>151</v>
      </c>
      <c r="C38" s="5"/>
      <c r="D38" s="5"/>
      <c r="E38" s="5"/>
      <c r="F38" s="5"/>
      <c r="G38" s="1"/>
      <c r="H38" s="1"/>
    </row>
    <row r="39" spans="2:8" ht="18.75" customHeight="1">
      <c r="B39" s="5" t="s">
        <v>145</v>
      </c>
      <c r="C39" s="211" t="s">
        <v>1359</v>
      </c>
      <c r="D39" s="211"/>
      <c r="E39" s="211"/>
      <c r="F39" s="211"/>
      <c r="G39" s="1"/>
      <c r="H39" s="1"/>
    </row>
    <row r="40" ht="34.5" customHeight="1"/>
    <row r="44" ht="14.25">
      <c r="B44" s="2" t="s">
        <v>152</v>
      </c>
    </row>
  </sheetData>
  <sheetProtection/>
  <mergeCells count="9">
    <mergeCell ref="C35:E35"/>
    <mergeCell ref="B27:F27"/>
    <mergeCell ref="C39:F39"/>
    <mergeCell ref="B2:F2"/>
    <mergeCell ref="B15:F15"/>
    <mergeCell ref="B17:F17"/>
    <mergeCell ref="B18:F18"/>
    <mergeCell ref="E36:F36"/>
    <mergeCell ref="C32:F32"/>
  </mergeCells>
  <printOptions/>
  <pageMargins left="0.3937007874015748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6">
      <selection activeCell="B11" sqref="B11"/>
    </sheetView>
  </sheetViews>
  <sheetFormatPr defaultColWidth="8.125" defaultRowHeight="14.25"/>
  <cols>
    <col min="1" max="1" width="2.50390625" style="8" customWidth="1"/>
    <col min="2" max="2" width="12.75390625" style="8" customWidth="1"/>
    <col min="3" max="3" width="30.75390625" style="8" customWidth="1"/>
    <col min="4" max="4" width="14.625" style="8" customWidth="1"/>
    <col min="5" max="5" width="33.50390625" style="8" customWidth="1"/>
    <col min="6" max="7" width="17.00390625" style="8" customWidth="1"/>
    <col min="8" max="16384" width="8.125" style="8" customWidth="1"/>
  </cols>
  <sheetData>
    <row r="1" spans="1:5" ht="36" customHeight="1">
      <c r="A1" s="7"/>
      <c r="B1" s="207" t="s">
        <v>185</v>
      </c>
      <c r="C1" s="207"/>
      <c r="D1" s="207"/>
      <c r="E1" s="207"/>
    </row>
    <row r="2" spans="1:5" ht="23.25" customHeight="1">
      <c r="A2" s="9"/>
      <c r="B2" s="9"/>
      <c r="C2" s="221" t="s">
        <v>154</v>
      </c>
      <c r="D2" s="221"/>
      <c r="E2" s="221"/>
    </row>
    <row r="3" spans="1:5" ht="23.25" customHeight="1">
      <c r="A3" s="9"/>
      <c r="B3" s="9"/>
      <c r="C3" s="222" t="s">
        <v>155</v>
      </c>
      <c r="D3" s="222"/>
      <c r="E3" s="222"/>
    </row>
    <row r="4" spans="1:5" ht="23.25" customHeight="1">
      <c r="A4" s="9"/>
      <c r="B4" s="9"/>
      <c r="C4" s="223" t="s">
        <v>156</v>
      </c>
      <c r="D4" s="223"/>
      <c r="E4" s="223"/>
    </row>
    <row r="5" spans="1:5" ht="29.25" customHeight="1">
      <c r="A5" s="7"/>
      <c r="B5" s="224" t="s">
        <v>164</v>
      </c>
      <c r="C5" s="224"/>
      <c r="D5" s="224"/>
      <c r="E5" s="224"/>
    </row>
    <row r="6" spans="1:5" ht="29.25" customHeight="1">
      <c r="A6" s="7"/>
      <c r="B6" s="220" t="s">
        <v>157</v>
      </c>
      <c r="C6" s="220"/>
      <c r="D6" s="220"/>
      <c r="E6" s="220"/>
    </row>
    <row r="7" spans="1:5" ht="15" customHeight="1">
      <c r="A7" s="7"/>
      <c r="B7" s="227" t="s">
        <v>165</v>
      </c>
      <c r="C7" s="227" t="s">
        <v>176</v>
      </c>
      <c r="D7" s="227"/>
      <c r="E7" s="227"/>
    </row>
    <row r="8" spans="1:5" ht="15" customHeight="1">
      <c r="A8" s="7"/>
      <c r="B8" s="227"/>
      <c r="C8" s="227"/>
      <c r="D8" s="227"/>
      <c r="E8" s="227"/>
    </row>
    <row r="9" spans="1:5" ht="15" customHeight="1">
      <c r="A9" s="7"/>
      <c r="B9" s="10"/>
      <c r="C9" s="10"/>
      <c r="D9" s="10"/>
      <c r="E9" s="10"/>
    </row>
    <row r="10" spans="1:5" ht="24" customHeight="1" thickBot="1">
      <c r="A10" s="7"/>
      <c r="B10" s="11" t="s">
        <v>158</v>
      </c>
      <c r="C10" s="12" t="s">
        <v>159</v>
      </c>
      <c r="D10" s="252" t="s">
        <v>160</v>
      </c>
      <c r="E10" s="12"/>
    </row>
    <row r="11" spans="1:5" ht="33" customHeight="1" thickBot="1">
      <c r="A11" s="13"/>
      <c r="B11" s="14" t="s">
        <v>161</v>
      </c>
      <c r="C11" s="15" t="s">
        <v>153</v>
      </c>
      <c r="D11" s="261" t="s">
        <v>161</v>
      </c>
      <c r="E11" s="15" t="s">
        <v>153</v>
      </c>
    </row>
    <row r="12" spans="1:5" ht="13.5" customHeight="1" thickTop="1">
      <c r="A12" s="13"/>
      <c r="B12" s="202"/>
      <c r="C12" s="218">
        <f>IF(B12="","",VLOOKUP(B12,'登録ナンバー'!$A$4:$I$575,7,1))</f>
      </c>
      <c r="D12" s="203"/>
      <c r="E12" s="253">
        <f>IF(D12="","",VLOOKUP(D12,'登録ナンバー'!$A$4:$I$575,7,1))</f>
      </c>
    </row>
    <row r="13" spans="1:5" ht="12.75" customHeight="1">
      <c r="A13" s="13"/>
      <c r="B13" s="229"/>
      <c r="C13" s="219"/>
      <c r="D13" s="204"/>
      <c r="E13" s="254"/>
    </row>
    <row r="14" spans="1:5" ht="5.25" customHeight="1">
      <c r="A14" s="13"/>
      <c r="B14" s="229"/>
      <c r="C14" s="219"/>
      <c r="D14" s="205"/>
      <c r="E14" s="255"/>
    </row>
    <row r="15" spans="1:5" ht="12.75" customHeight="1">
      <c r="A15" s="13"/>
      <c r="B15" s="228"/>
      <c r="C15" s="225">
        <f>IF(B15="","",VLOOKUP(B15,'登録ナンバー'!$A$4:$I$575,7,1))</f>
      </c>
      <c r="D15" s="231"/>
      <c r="E15" s="256">
        <f>IF(D15="","",VLOOKUP(D15,'登録ナンバー'!$A$4:$I$575,7,1))</f>
      </c>
    </row>
    <row r="16" spans="1:5" ht="12.75" customHeight="1">
      <c r="A16" s="13"/>
      <c r="B16" s="229"/>
      <c r="C16" s="219"/>
      <c r="D16" s="232"/>
      <c r="E16" s="254"/>
    </row>
    <row r="17" spans="1:5" ht="6.75" customHeight="1">
      <c r="A17" s="13"/>
      <c r="B17" s="230"/>
      <c r="C17" s="219"/>
      <c r="D17" s="234"/>
      <c r="E17" s="255"/>
    </row>
    <row r="18" spans="1:5" ht="12.75" customHeight="1">
      <c r="A18" s="13"/>
      <c r="B18" s="229"/>
      <c r="C18" s="225">
        <f>IF(B18="","",VLOOKUP(B18,'登録ナンバー'!$A$4:$I$575,7,1))</f>
      </c>
      <c r="D18" s="231"/>
      <c r="E18" s="254">
        <f>IF(D18="","",VLOOKUP(D18,'登録ナンバー'!$A$4:$I$575,7,1))</f>
      </c>
    </row>
    <row r="19" spans="1:5" ht="12.75" customHeight="1">
      <c r="A19" s="13"/>
      <c r="B19" s="229"/>
      <c r="C19" s="219"/>
      <c r="D19" s="232"/>
      <c r="E19" s="254"/>
    </row>
    <row r="20" spans="1:5" ht="9" customHeight="1" thickBot="1">
      <c r="A20" s="13"/>
      <c r="B20" s="206"/>
      <c r="C20" s="226"/>
      <c r="D20" s="233"/>
      <c r="E20" s="257"/>
    </row>
    <row r="21" spans="1:5" ht="9.75" customHeight="1">
      <c r="A21" s="9"/>
      <c r="B21" s="9"/>
      <c r="C21" s="17"/>
      <c r="D21" s="9"/>
      <c r="E21" s="258"/>
    </row>
    <row r="22" spans="1:5" ht="24" customHeight="1" thickBot="1">
      <c r="A22" s="7"/>
      <c r="B22" s="11" t="s">
        <v>162</v>
      </c>
      <c r="C22" s="12" t="s">
        <v>163</v>
      </c>
      <c r="D22" s="252" t="s">
        <v>160</v>
      </c>
      <c r="E22" s="259"/>
    </row>
    <row r="23" spans="1:5" ht="33" customHeight="1" thickBot="1">
      <c r="A23" s="13"/>
      <c r="B23" s="14" t="s">
        <v>161</v>
      </c>
      <c r="C23" s="15" t="s">
        <v>153</v>
      </c>
      <c r="D23" s="16" t="s">
        <v>161</v>
      </c>
      <c r="E23" s="260" t="s">
        <v>153</v>
      </c>
    </row>
    <row r="24" spans="1:5" ht="13.5" customHeight="1" thickTop="1">
      <c r="A24" s="13"/>
      <c r="B24" s="202"/>
      <c r="C24" s="218">
        <f>IF(B24="","",VLOOKUP(B24,'登録ナンバー'!$A$4:$I$575,7,1))</f>
      </c>
      <c r="D24" s="203"/>
      <c r="E24" s="253">
        <f>IF(D24="","",VLOOKUP(D24,'登録ナンバー'!$A$4:$I$575,7,1))</f>
      </c>
    </row>
    <row r="25" spans="1:5" ht="12.75" customHeight="1">
      <c r="A25" s="13"/>
      <c r="B25" s="229"/>
      <c r="C25" s="219"/>
      <c r="D25" s="204"/>
      <c r="E25" s="254"/>
    </row>
    <row r="26" spans="1:5" ht="5.25" customHeight="1">
      <c r="A26" s="13"/>
      <c r="B26" s="229"/>
      <c r="C26" s="219"/>
      <c r="D26" s="205"/>
      <c r="E26" s="255"/>
    </row>
    <row r="27" spans="1:5" ht="12.75" customHeight="1">
      <c r="A27" s="13"/>
      <c r="B27" s="228"/>
      <c r="C27" s="225">
        <f>IF(B27="","",VLOOKUP(B27,'登録ナンバー'!$A$4:$I$575,7,1))</f>
      </c>
      <c r="D27" s="231"/>
      <c r="E27" s="256">
        <f>IF(D27="","",VLOOKUP(D27,'登録ナンバー'!$A$4:$I$575,7,1))</f>
      </c>
    </row>
    <row r="28" spans="1:5" ht="12.75" customHeight="1">
      <c r="A28" s="13"/>
      <c r="B28" s="229"/>
      <c r="C28" s="219"/>
      <c r="D28" s="232"/>
      <c r="E28" s="254"/>
    </row>
    <row r="29" spans="1:5" ht="6.75" customHeight="1">
      <c r="A29" s="13"/>
      <c r="B29" s="230"/>
      <c r="C29" s="219"/>
      <c r="D29" s="234"/>
      <c r="E29" s="255"/>
    </row>
    <row r="30" spans="1:5" ht="12.75" customHeight="1">
      <c r="A30" s="13"/>
      <c r="B30" s="229"/>
      <c r="C30" s="225">
        <f>IF(B30="","",VLOOKUP(B30,'登録ナンバー'!$A$4:$I$575,7,1))</f>
      </c>
      <c r="D30" s="231"/>
      <c r="E30" s="254">
        <f>IF(D30="","",VLOOKUP(D30,'登録ナンバー'!$A$4:$I$575,7,1))</f>
      </c>
    </row>
    <row r="31" spans="1:5" ht="12.75" customHeight="1">
      <c r="A31" s="13"/>
      <c r="B31" s="229"/>
      <c r="C31" s="219"/>
      <c r="D31" s="232"/>
      <c r="E31" s="254"/>
    </row>
    <row r="32" spans="1:5" ht="9" customHeight="1" thickBot="1">
      <c r="A32" s="13"/>
      <c r="B32" s="206"/>
      <c r="C32" s="226"/>
      <c r="D32" s="233"/>
      <c r="E32" s="257"/>
    </row>
    <row r="33" spans="1:5" ht="9.75" customHeight="1">
      <c r="A33" s="9"/>
      <c r="B33" s="9"/>
      <c r="C33" s="17"/>
      <c r="D33" s="9"/>
      <c r="E33" s="258"/>
    </row>
    <row r="34" spans="1:5" ht="24" customHeight="1" thickBot="1">
      <c r="A34" s="7"/>
      <c r="B34" s="11" t="s">
        <v>162</v>
      </c>
      <c r="C34" s="12" t="s">
        <v>163</v>
      </c>
      <c r="D34" s="252" t="s">
        <v>160</v>
      </c>
      <c r="E34" s="259"/>
    </row>
    <row r="35" spans="1:5" ht="33" customHeight="1" thickBot="1">
      <c r="A35" s="13"/>
      <c r="B35" s="14" t="s">
        <v>161</v>
      </c>
      <c r="C35" s="15" t="s">
        <v>153</v>
      </c>
      <c r="D35" s="16" t="s">
        <v>161</v>
      </c>
      <c r="E35" s="260" t="s">
        <v>153</v>
      </c>
    </row>
    <row r="36" spans="1:5" ht="13.5" customHeight="1" thickTop="1">
      <c r="A36" s="13"/>
      <c r="B36" s="202"/>
      <c r="C36" s="218">
        <f>IF(B36="","",VLOOKUP(B36,'登録ナンバー'!$A$4:$I$575,7,1))</f>
      </c>
      <c r="D36" s="203"/>
      <c r="E36" s="253">
        <f>IF(D36="","",VLOOKUP(D36,'登録ナンバー'!$A$4:$I$575,7,1))</f>
      </c>
    </row>
    <row r="37" spans="1:5" ht="12.75" customHeight="1">
      <c r="A37" s="13"/>
      <c r="B37" s="229"/>
      <c r="C37" s="219"/>
      <c r="D37" s="204"/>
      <c r="E37" s="254"/>
    </row>
    <row r="38" spans="1:5" ht="5.25" customHeight="1">
      <c r="A38" s="13"/>
      <c r="B38" s="229"/>
      <c r="C38" s="219"/>
      <c r="D38" s="205"/>
      <c r="E38" s="255"/>
    </row>
    <row r="39" spans="1:5" ht="12.75" customHeight="1">
      <c r="A39" s="13"/>
      <c r="B39" s="228"/>
      <c r="C39" s="225">
        <f>IF(B39="","",VLOOKUP(B39,'登録ナンバー'!$A$4:$I$575,7,1))</f>
      </c>
      <c r="D39" s="231"/>
      <c r="E39" s="256">
        <f>IF(D39="","",VLOOKUP(D39,'登録ナンバー'!$A$4:$I$575,7,1))</f>
      </c>
    </row>
    <row r="40" spans="1:5" ht="12.75" customHeight="1">
      <c r="A40" s="13"/>
      <c r="B40" s="229"/>
      <c r="C40" s="219"/>
      <c r="D40" s="232"/>
      <c r="E40" s="254"/>
    </row>
    <row r="41" spans="1:5" ht="6.75" customHeight="1">
      <c r="A41" s="13"/>
      <c r="B41" s="230"/>
      <c r="C41" s="219"/>
      <c r="D41" s="234"/>
      <c r="E41" s="255"/>
    </row>
    <row r="42" spans="1:5" ht="12.75" customHeight="1">
      <c r="A42" s="13"/>
      <c r="B42" s="229"/>
      <c r="C42" s="225">
        <f>IF(B42="","",VLOOKUP(B42,'登録ナンバー'!$A$4:$I$575,7,1))</f>
      </c>
      <c r="D42" s="231"/>
      <c r="E42" s="254">
        <f>IF(D42="","",VLOOKUP(D42,'登録ナンバー'!$A$4:$I$575,7,1))</f>
      </c>
    </row>
    <row r="43" spans="1:5" ht="12.75" customHeight="1">
      <c r="A43" s="13"/>
      <c r="B43" s="229"/>
      <c r="C43" s="219"/>
      <c r="D43" s="232"/>
      <c r="E43" s="254"/>
    </row>
    <row r="44" spans="1:5" ht="9" customHeight="1" thickBot="1">
      <c r="A44" s="13"/>
      <c r="B44" s="206"/>
      <c r="C44" s="226"/>
      <c r="D44" s="233"/>
      <c r="E44" s="257"/>
    </row>
    <row r="45" spans="1:5" ht="21.75" customHeight="1">
      <c r="A45" s="9"/>
      <c r="B45" s="18"/>
      <c r="C45" s="19"/>
      <c r="D45" s="20"/>
      <c r="E45" s="19"/>
    </row>
    <row r="46" s="2" customFormat="1" ht="14.25"/>
    <row r="47" s="2" customFormat="1" ht="14.25"/>
    <row r="48" s="2" customFormat="1" ht="14.25"/>
    <row r="49" s="2" customFormat="1" ht="14.25"/>
    <row r="50" s="2" customFormat="1" ht="14.25"/>
  </sheetData>
  <sheetProtection/>
  <mergeCells count="44">
    <mergeCell ref="D42:D44"/>
    <mergeCell ref="E42:E44"/>
    <mergeCell ref="B1:E1"/>
    <mergeCell ref="D39:D41"/>
    <mergeCell ref="E39:E41"/>
    <mergeCell ref="B24:B26"/>
    <mergeCell ref="C24:C26"/>
    <mergeCell ref="D24:D26"/>
    <mergeCell ref="E18:E20"/>
    <mergeCell ref="B30:B32"/>
    <mergeCell ref="B39:B41"/>
    <mergeCell ref="C39:C41"/>
    <mergeCell ref="B42:B44"/>
    <mergeCell ref="C42:C44"/>
    <mergeCell ref="E15:E17"/>
    <mergeCell ref="B18:B20"/>
    <mergeCell ref="C18:C20"/>
    <mergeCell ref="D30:D32"/>
    <mergeCell ref="E30:E32"/>
    <mergeCell ref="E27:E29"/>
    <mergeCell ref="C27:C29"/>
    <mergeCell ref="D27:D29"/>
    <mergeCell ref="E24:E26"/>
    <mergeCell ref="B27:B29"/>
    <mergeCell ref="B36:B38"/>
    <mergeCell ref="C36:C38"/>
    <mergeCell ref="D36:D38"/>
    <mergeCell ref="E36:E38"/>
    <mergeCell ref="C30:C32"/>
    <mergeCell ref="B7:B8"/>
    <mergeCell ref="B15:B17"/>
    <mergeCell ref="D18:D20"/>
    <mergeCell ref="C15:C17"/>
    <mergeCell ref="D15:D17"/>
    <mergeCell ref="B12:B14"/>
    <mergeCell ref="C7:E8"/>
    <mergeCell ref="C12:C14"/>
    <mergeCell ref="D12:D14"/>
    <mergeCell ref="E12:E14"/>
    <mergeCell ref="B6:E6"/>
    <mergeCell ref="C2:E2"/>
    <mergeCell ref="C3:E3"/>
    <mergeCell ref="C4:E4"/>
    <mergeCell ref="B5:E5"/>
  </mergeCells>
  <printOptions/>
  <pageMargins left="0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52"/>
  <sheetViews>
    <sheetView workbookViewId="0" topLeftCell="A508">
      <selection activeCell="N508" sqref="C1:N16384"/>
    </sheetView>
  </sheetViews>
  <sheetFormatPr defaultColWidth="9.00390625" defaultRowHeight="14.25"/>
  <cols>
    <col min="1" max="1" width="8.00390625" style="37" customWidth="1"/>
    <col min="2" max="2" width="6.75390625" style="37" customWidth="1"/>
    <col min="3" max="9" width="1.25" style="37" hidden="1" customWidth="1"/>
    <col min="10" max="11" width="1.25" style="38" hidden="1" customWidth="1"/>
    <col min="12" max="14" width="1.25" style="37" hidden="1" customWidth="1"/>
    <col min="15" max="16384" width="16.125" style="37" customWidth="1"/>
  </cols>
  <sheetData>
    <row r="2" spans="2:8" ht="13.5" customHeight="1">
      <c r="B2" s="237" t="s">
        <v>753</v>
      </c>
      <c r="C2" s="237"/>
      <c r="D2" s="238" t="s">
        <v>754</v>
      </c>
      <c r="E2" s="238"/>
      <c r="F2" s="238"/>
      <c r="G2" s="238"/>
      <c r="H2" s="238"/>
    </row>
    <row r="3" spans="2:8" ht="13.5" customHeight="1">
      <c r="B3" s="237"/>
      <c r="C3" s="237"/>
      <c r="D3" s="238"/>
      <c r="E3" s="238"/>
      <c r="F3" s="238"/>
      <c r="G3" s="238"/>
      <c r="H3" s="238"/>
    </row>
    <row r="4" spans="2:8" ht="13.5" customHeight="1">
      <c r="B4" s="39" t="s">
        <v>755</v>
      </c>
      <c r="G4" s="37" t="s">
        <v>756</v>
      </c>
      <c r="H4" s="37" t="s">
        <v>757</v>
      </c>
    </row>
    <row r="5" spans="2:8" ht="13.5" customHeight="1">
      <c r="B5" s="39" t="s">
        <v>755</v>
      </c>
      <c r="G5" s="40">
        <f>COUNTIF(M4:M15,"東近江市")</f>
        <v>0</v>
      </c>
      <c r="H5" s="41">
        <f>(G5/RIGHT(A15,2))</f>
        <v>0</v>
      </c>
    </row>
    <row r="6" spans="1:13" ht="13.5" customHeight="1">
      <c r="A6" s="42" t="s">
        <v>758</v>
      </c>
      <c r="B6" s="43" t="s">
        <v>759</v>
      </c>
      <c r="C6" s="37" t="s">
        <v>760</v>
      </c>
      <c r="D6" s="39" t="s">
        <v>755</v>
      </c>
      <c r="F6" s="44" t="str">
        <f aca="true" t="shared" si="0" ref="F6:F15">A6</f>
        <v>A01</v>
      </c>
      <c r="G6" s="39" t="str">
        <f aca="true" t="shared" si="1" ref="G6:G15">B6&amp;C6</f>
        <v>塩田浩三</v>
      </c>
      <c r="H6" s="37" t="str">
        <f aca="true" t="shared" si="2" ref="H6:H15">D6</f>
        <v>安土ＴＣ</v>
      </c>
      <c r="I6" s="39" t="s">
        <v>761</v>
      </c>
      <c r="J6" s="39">
        <v>1956</v>
      </c>
      <c r="K6" s="39">
        <f aca="true" t="shared" si="3" ref="K6:K15">2016-J6</f>
        <v>60</v>
      </c>
      <c r="L6" s="45" t="str">
        <f aca="true" t="shared" si="4" ref="L6:L37">IF(G6="","",IF(COUNTIF($G$6:$G$543,G6)&gt;1,"2重登録","OK"))</f>
        <v>OK</v>
      </c>
      <c r="M6" s="39" t="s">
        <v>762</v>
      </c>
    </row>
    <row r="7" spans="1:13" ht="13.5" customHeight="1">
      <c r="A7" s="42" t="s">
        <v>188</v>
      </c>
      <c r="B7" s="43" t="s">
        <v>763</v>
      </c>
      <c r="C7" s="37" t="s">
        <v>764</v>
      </c>
      <c r="D7" s="39" t="s">
        <v>755</v>
      </c>
      <c r="F7" s="44" t="str">
        <f t="shared" si="0"/>
        <v>A02</v>
      </c>
      <c r="G7" s="39" t="str">
        <f t="shared" si="1"/>
        <v>寺田昌登</v>
      </c>
      <c r="H7" s="37" t="str">
        <f t="shared" si="2"/>
        <v>安土ＴＣ</v>
      </c>
      <c r="I7" s="39" t="s">
        <v>761</v>
      </c>
      <c r="J7" s="39">
        <v>1947</v>
      </c>
      <c r="K7" s="39">
        <f t="shared" si="3"/>
        <v>69</v>
      </c>
      <c r="L7" s="45" t="str">
        <f t="shared" si="4"/>
        <v>OK</v>
      </c>
      <c r="M7" s="39" t="s">
        <v>762</v>
      </c>
    </row>
    <row r="8" spans="1:13" ht="13.5" customHeight="1">
      <c r="A8" s="42" t="s">
        <v>189</v>
      </c>
      <c r="B8" s="43" t="s">
        <v>765</v>
      </c>
      <c r="C8" s="37" t="s">
        <v>766</v>
      </c>
      <c r="D8" s="39" t="s">
        <v>755</v>
      </c>
      <c r="F8" s="44" t="str">
        <f t="shared" si="0"/>
        <v>A03</v>
      </c>
      <c r="G8" s="39" t="str">
        <f t="shared" si="1"/>
        <v>神山勝治</v>
      </c>
      <c r="H8" s="37" t="str">
        <f t="shared" si="2"/>
        <v>安土ＴＣ</v>
      </c>
      <c r="I8" s="39" t="s">
        <v>761</v>
      </c>
      <c r="J8" s="39">
        <v>1964</v>
      </c>
      <c r="K8" s="39">
        <f t="shared" si="3"/>
        <v>52</v>
      </c>
      <c r="L8" s="45" t="str">
        <f t="shared" si="4"/>
        <v>OK</v>
      </c>
      <c r="M8" s="39" t="s">
        <v>762</v>
      </c>
    </row>
    <row r="9" spans="1:13" ht="13.5" customHeight="1">
      <c r="A9" s="42" t="s">
        <v>190</v>
      </c>
      <c r="B9" s="43" t="s">
        <v>767</v>
      </c>
      <c r="C9" s="37" t="s">
        <v>768</v>
      </c>
      <c r="D9" s="39" t="s">
        <v>755</v>
      </c>
      <c r="F9" s="44" t="str">
        <f t="shared" si="0"/>
        <v>A04</v>
      </c>
      <c r="G9" s="39" t="str">
        <f t="shared" si="1"/>
        <v>片山光紀</v>
      </c>
      <c r="H9" s="37" t="str">
        <f t="shared" si="2"/>
        <v>安土ＴＣ</v>
      </c>
      <c r="I9" s="39" t="s">
        <v>761</v>
      </c>
      <c r="J9" s="39">
        <v>1965</v>
      </c>
      <c r="K9" s="39">
        <f t="shared" si="3"/>
        <v>51</v>
      </c>
      <c r="L9" s="45" t="str">
        <f t="shared" si="4"/>
        <v>OK</v>
      </c>
      <c r="M9" s="39" t="s">
        <v>762</v>
      </c>
    </row>
    <row r="10" spans="1:13" ht="13.5" customHeight="1">
      <c r="A10" s="42" t="s">
        <v>191</v>
      </c>
      <c r="B10" s="43" t="s">
        <v>769</v>
      </c>
      <c r="C10" s="37" t="s">
        <v>770</v>
      </c>
      <c r="D10" s="39" t="s">
        <v>755</v>
      </c>
      <c r="F10" s="44" t="str">
        <f t="shared" si="0"/>
        <v>A05</v>
      </c>
      <c r="G10" s="39" t="str">
        <f t="shared" si="1"/>
        <v>濱邊皓彦</v>
      </c>
      <c r="H10" s="37" t="str">
        <f t="shared" si="2"/>
        <v>安土ＴＣ</v>
      </c>
      <c r="I10" s="39" t="s">
        <v>761</v>
      </c>
      <c r="J10" s="39">
        <v>1941</v>
      </c>
      <c r="K10" s="39">
        <f t="shared" si="3"/>
        <v>75</v>
      </c>
      <c r="L10" s="45" t="str">
        <f t="shared" si="4"/>
        <v>OK</v>
      </c>
      <c r="M10" s="39" t="s">
        <v>762</v>
      </c>
    </row>
    <row r="11" spans="1:13" ht="13.5" customHeight="1">
      <c r="A11" s="42" t="s">
        <v>192</v>
      </c>
      <c r="B11" s="43" t="s">
        <v>771</v>
      </c>
      <c r="C11" s="37" t="s">
        <v>772</v>
      </c>
      <c r="D11" s="39" t="s">
        <v>755</v>
      </c>
      <c r="F11" s="44" t="str">
        <f t="shared" si="0"/>
        <v>A06</v>
      </c>
      <c r="G11" s="39" t="str">
        <f t="shared" si="1"/>
        <v>河村能裕</v>
      </c>
      <c r="H11" s="37" t="str">
        <f t="shared" si="2"/>
        <v>安土ＴＣ</v>
      </c>
      <c r="I11" s="39" t="s">
        <v>761</v>
      </c>
      <c r="J11" s="39">
        <v>1969</v>
      </c>
      <c r="K11" s="39">
        <f t="shared" si="3"/>
        <v>47</v>
      </c>
      <c r="L11" s="45" t="str">
        <f t="shared" si="4"/>
        <v>OK</v>
      </c>
      <c r="M11" s="39" t="s">
        <v>773</v>
      </c>
    </row>
    <row r="12" spans="1:13" ht="13.5" customHeight="1">
      <c r="A12" s="42" t="s">
        <v>193</v>
      </c>
      <c r="B12" s="46" t="s">
        <v>774</v>
      </c>
      <c r="C12" s="37" t="s">
        <v>775</v>
      </c>
      <c r="D12" s="39" t="s">
        <v>755</v>
      </c>
      <c r="F12" s="44" t="str">
        <f t="shared" si="0"/>
        <v>A07</v>
      </c>
      <c r="G12" s="39" t="str">
        <f t="shared" si="1"/>
        <v>松村友二</v>
      </c>
      <c r="H12" s="37" t="str">
        <f t="shared" si="2"/>
        <v>安土ＴＣ</v>
      </c>
      <c r="I12" s="39" t="s">
        <v>761</v>
      </c>
      <c r="J12" s="39">
        <v>1965</v>
      </c>
      <c r="K12" s="39">
        <f t="shared" si="3"/>
        <v>51</v>
      </c>
      <c r="L12" s="45" t="str">
        <f t="shared" si="4"/>
        <v>OK</v>
      </c>
      <c r="M12" s="39" t="s">
        <v>762</v>
      </c>
    </row>
    <row r="13" spans="1:13" ht="13.5" customHeight="1">
      <c r="A13" s="42" t="s">
        <v>194</v>
      </c>
      <c r="B13" s="46" t="s">
        <v>776</v>
      </c>
      <c r="C13" s="37" t="s">
        <v>777</v>
      </c>
      <c r="D13" s="39" t="s">
        <v>755</v>
      </c>
      <c r="F13" s="44" t="str">
        <f t="shared" si="0"/>
        <v>A08</v>
      </c>
      <c r="G13" s="39" t="str">
        <f t="shared" si="1"/>
        <v>住田安司</v>
      </c>
      <c r="H13" s="37" t="str">
        <f t="shared" si="2"/>
        <v>安土ＴＣ</v>
      </c>
      <c r="I13" s="39" t="s">
        <v>761</v>
      </c>
      <c r="J13" s="39">
        <v>1977</v>
      </c>
      <c r="K13" s="39">
        <f t="shared" si="3"/>
        <v>39</v>
      </c>
      <c r="L13" s="45" t="str">
        <f t="shared" si="4"/>
        <v>OK</v>
      </c>
      <c r="M13" s="39" t="s">
        <v>762</v>
      </c>
    </row>
    <row r="14" spans="1:13" ht="13.5" customHeight="1">
      <c r="A14" s="42" t="s">
        <v>195</v>
      </c>
      <c r="B14" s="46" t="s">
        <v>778</v>
      </c>
      <c r="C14" s="37" t="s">
        <v>779</v>
      </c>
      <c r="D14" s="39" t="s">
        <v>755</v>
      </c>
      <c r="F14" s="44" t="str">
        <f t="shared" si="0"/>
        <v>A09</v>
      </c>
      <c r="G14" s="39" t="str">
        <f t="shared" si="1"/>
        <v>北川栄治</v>
      </c>
      <c r="H14" s="37" t="str">
        <f t="shared" si="2"/>
        <v>安土ＴＣ</v>
      </c>
      <c r="I14" s="39" t="s">
        <v>761</v>
      </c>
      <c r="J14" s="39">
        <v>1971</v>
      </c>
      <c r="K14" s="39">
        <f t="shared" si="3"/>
        <v>45</v>
      </c>
      <c r="L14" s="45" t="str">
        <f t="shared" si="4"/>
        <v>OK</v>
      </c>
      <c r="M14" s="39" t="s">
        <v>762</v>
      </c>
    </row>
    <row r="15" spans="1:13" ht="13.5" customHeight="1">
      <c r="A15" s="42" t="s">
        <v>196</v>
      </c>
      <c r="B15" s="39" t="s">
        <v>780</v>
      </c>
      <c r="C15" s="47" t="s">
        <v>781</v>
      </c>
      <c r="D15" s="39" t="s">
        <v>755</v>
      </c>
      <c r="F15" s="44" t="str">
        <f t="shared" si="0"/>
        <v>A10</v>
      </c>
      <c r="G15" s="39" t="str">
        <f t="shared" si="1"/>
        <v>友政文雄</v>
      </c>
      <c r="H15" s="37" t="str">
        <f t="shared" si="2"/>
        <v>安土ＴＣ</v>
      </c>
      <c r="I15" s="39" t="s">
        <v>761</v>
      </c>
      <c r="J15" s="39">
        <v>1947</v>
      </c>
      <c r="K15" s="39">
        <f t="shared" si="3"/>
        <v>69</v>
      </c>
      <c r="L15" s="45" t="str">
        <f t="shared" si="4"/>
        <v>OK</v>
      </c>
      <c r="M15" s="39" t="s">
        <v>762</v>
      </c>
    </row>
    <row r="16" ht="13.5">
      <c r="L16" s="45">
        <f t="shared" si="4"/>
      </c>
    </row>
    <row r="17" ht="13.5">
      <c r="L17" s="45">
        <f t="shared" si="4"/>
      </c>
    </row>
    <row r="18" ht="13.5">
      <c r="L18" s="45">
        <f t="shared" si="4"/>
      </c>
    </row>
    <row r="19" spans="2:12" s="48" customFormat="1" ht="13.5">
      <c r="B19" s="78" t="s">
        <v>782</v>
      </c>
      <c r="C19" s="78"/>
      <c r="D19" s="239" t="s">
        <v>783</v>
      </c>
      <c r="E19" s="240"/>
      <c r="F19" s="240"/>
      <c r="G19" s="240"/>
      <c r="H19" s="37" t="s">
        <v>197</v>
      </c>
      <c r="I19" s="201" t="s">
        <v>198</v>
      </c>
      <c r="J19" s="201"/>
      <c r="K19" s="201"/>
      <c r="L19" s="45">
        <f t="shared" si="4"/>
      </c>
    </row>
    <row r="20" spans="2:12" s="48" customFormat="1" ht="13.5">
      <c r="B20" s="78"/>
      <c r="C20" s="78"/>
      <c r="D20" s="240"/>
      <c r="E20" s="240"/>
      <c r="F20" s="240"/>
      <c r="G20" s="240"/>
      <c r="H20" s="40">
        <f>COUNTIF(M23:M54,"東近江市")</f>
        <v>0</v>
      </c>
      <c r="L20" s="45">
        <f t="shared" si="4"/>
      </c>
    </row>
    <row r="21" spans="2:12" s="48" customFormat="1" ht="13.5">
      <c r="B21" s="78" t="s">
        <v>784</v>
      </c>
      <c r="C21" s="78"/>
      <c r="L21" s="45">
        <f t="shared" si="4"/>
      </c>
    </row>
    <row r="22" spans="2:12" s="48" customFormat="1" ht="13.5">
      <c r="B22" s="78" t="s">
        <v>784</v>
      </c>
      <c r="C22" s="78"/>
      <c r="L22" s="45">
        <f t="shared" si="4"/>
      </c>
    </row>
    <row r="23" spans="1:13" s="48" customFormat="1" ht="13.5">
      <c r="A23" s="48" t="s">
        <v>785</v>
      </c>
      <c r="B23" s="51" t="s">
        <v>786</v>
      </c>
      <c r="C23" s="48" t="s">
        <v>787</v>
      </c>
      <c r="D23" s="48" t="s">
        <v>788</v>
      </c>
      <c r="F23" s="48" t="str">
        <f aca="true" t="shared" si="5" ref="F23:F50">A23</f>
        <v>B01</v>
      </c>
      <c r="G23" s="48" t="str">
        <f aca="true" t="shared" si="6" ref="G23:G50">B23&amp;C23</f>
        <v>池端誠治</v>
      </c>
      <c r="H23" s="48" t="s">
        <v>788</v>
      </c>
      <c r="I23" s="48" t="s">
        <v>761</v>
      </c>
      <c r="J23" s="48">
        <v>1972</v>
      </c>
      <c r="K23" s="52">
        <f aca="true" t="shared" si="7" ref="K23:K50">IF(J23="","",(2016-J23))</f>
        <v>44</v>
      </c>
      <c r="L23" s="45" t="str">
        <f t="shared" si="4"/>
        <v>OK</v>
      </c>
      <c r="M23" s="48" t="s">
        <v>789</v>
      </c>
    </row>
    <row r="24" spans="1:17" s="48" customFormat="1" ht="13.5">
      <c r="A24" s="48" t="s">
        <v>790</v>
      </c>
      <c r="B24" s="48" t="s">
        <v>791</v>
      </c>
      <c r="C24" s="48" t="s">
        <v>792</v>
      </c>
      <c r="D24" s="48" t="s">
        <v>788</v>
      </c>
      <c r="F24" s="48" t="str">
        <f t="shared" si="5"/>
        <v>B02</v>
      </c>
      <c r="G24" s="48" t="str">
        <f t="shared" si="6"/>
        <v>押谷繁樹</v>
      </c>
      <c r="H24" s="48" t="s">
        <v>788</v>
      </c>
      <c r="I24" s="48" t="s">
        <v>761</v>
      </c>
      <c r="J24" s="48">
        <v>1981</v>
      </c>
      <c r="K24" s="52">
        <f t="shared" si="7"/>
        <v>35</v>
      </c>
      <c r="L24" s="45" t="str">
        <f t="shared" si="4"/>
        <v>OK</v>
      </c>
      <c r="M24" s="48" t="s">
        <v>793</v>
      </c>
      <c r="Q24" s="51"/>
    </row>
    <row r="25" spans="1:17" s="48" customFormat="1" ht="13.5">
      <c r="A25" s="48" t="s">
        <v>199</v>
      </c>
      <c r="B25" s="48" t="s">
        <v>794</v>
      </c>
      <c r="C25" s="48" t="s">
        <v>795</v>
      </c>
      <c r="D25" s="48" t="s">
        <v>788</v>
      </c>
      <c r="F25" s="48" t="str">
        <f t="shared" si="5"/>
        <v>B03</v>
      </c>
      <c r="G25" s="48" t="str">
        <f t="shared" si="6"/>
        <v>金谷太郎</v>
      </c>
      <c r="H25" s="48" t="s">
        <v>788</v>
      </c>
      <c r="I25" s="48" t="s">
        <v>761</v>
      </c>
      <c r="J25" s="48">
        <v>1976</v>
      </c>
      <c r="K25" s="52">
        <f t="shared" si="7"/>
        <v>40</v>
      </c>
      <c r="L25" s="45" t="str">
        <f t="shared" si="4"/>
        <v>OK</v>
      </c>
      <c r="M25" s="48" t="s">
        <v>789</v>
      </c>
      <c r="Q25" s="51"/>
    </row>
    <row r="26" spans="1:17" s="48" customFormat="1" ht="13.5">
      <c r="A26" s="48" t="s">
        <v>200</v>
      </c>
      <c r="B26" s="48" t="s">
        <v>796</v>
      </c>
      <c r="C26" s="48" t="s">
        <v>797</v>
      </c>
      <c r="D26" s="48" t="s">
        <v>798</v>
      </c>
      <c r="F26" s="48" t="str">
        <f t="shared" si="5"/>
        <v>B04</v>
      </c>
      <c r="G26" s="48" t="str">
        <f t="shared" si="6"/>
        <v>佐野 望</v>
      </c>
      <c r="H26" s="48" t="s">
        <v>798</v>
      </c>
      <c r="I26" s="48" t="s">
        <v>761</v>
      </c>
      <c r="J26" s="48">
        <v>1982</v>
      </c>
      <c r="K26" s="52">
        <f t="shared" si="7"/>
        <v>34</v>
      </c>
      <c r="L26" s="45" t="str">
        <f t="shared" si="4"/>
        <v>OK</v>
      </c>
      <c r="M26" s="48" t="s">
        <v>789</v>
      </c>
      <c r="Q26" s="51"/>
    </row>
    <row r="27" spans="1:13" s="48" customFormat="1" ht="13.5">
      <c r="A27" s="48" t="s">
        <v>201</v>
      </c>
      <c r="B27" s="48" t="s">
        <v>799</v>
      </c>
      <c r="C27" s="48" t="s">
        <v>800</v>
      </c>
      <c r="D27" s="48" t="s">
        <v>798</v>
      </c>
      <c r="F27" s="48" t="str">
        <f t="shared" si="5"/>
        <v>B05</v>
      </c>
      <c r="G27" s="48" t="str">
        <f t="shared" si="6"/>
        <v>谷口友宏</v>
      </c>
      <c r="H27" s="48" t="s">
        <v>798</v>
      </c>
      <c r="I27" s="48" t="s">
        <v>761</v>
      </c>
      <c r="J27" s="48">
        <v>1980</v>
      </c>
      <c r="K27" s="52">
        <f t="shared" si="7"/>
        <v>36</v>
      </c>
      <c r="L27" s="45" t="str">
        <f t="shared" si="4"/>
        <v>OK</v>
      </c>
      <c r="M27" s="48" t="s">
        <v>789</v>
      </c>
    </row>
    <row r="28" spans="1:13" s="48" customFormat="1" ht="13.5">
      <c r="A28" s="48" t="s">
        <v>202</v>
      </c>
      <c r="B28" s="48" t="s">
        <v>801</v>
      </c>
      <c r="C28" s="48" t="s">
        <v>802</v>
      </c>
      <c r="D28" s="48" t="s">
        <v>798</v>
      </c>
      <c r="F28" s="48" t="str">
        <f t="shared" si="5"/>
        <v>B06</v>
      </c>
      <c r="G28" s="48" t="str">
        <f t="shared" si="6"/>
        <v>辻 義規</v>
      </c>
      <c r="H28" s="48" t="s">
        <v>798</v>
      </c>
      <c r="I28" s="48" t="s">
        <v>761</v>
      </c>
      <c r="J28" s="48">
        <v>1973</v>
      </c>
      <c r="K28" s="52">
        <f t="shared" si="7"/>
        <v>43</v>
      </c>
      <c r="L28" s="45" t="str">
        <f t="shared" si="4"/>
        <v>OK</v>
      </c>
      <c r="M28" s="48" t="s">
        <v>789</v>
      </c>
    </row>
    <row r="29" spans="1:13" s="48" customFormat="1" ht="13.5">
      <c r="A29" s="48" t="s">
        <v>203</v>
      </c>
      <c r="B29" s="48" t="s">
        <v>803</v>
      </c>
      <c r="C29" s="48" t="s">
        <v>804</v>
      </c>
      <c r="D29" s="48" t="s">
        <v>788</v>
      </c>
      <c r="F29" s="48" t="str">
        <f t="shared" si="5"/>
        <v>B07</v>
      </c>
      <c r="G29" s="48" t="str">
        <f t="shared" si="6"/>
        <v>土田哲也</v>
      </c>
      <c r="H29" s="48" t="s">
        <v>788</v>
      </c>
      <c r="I29" s="48" t="s">
        <v>761</v>
      </c>
      <c r="J29" s="48">
        <v>1990</v>
      </c>
      <c r="K29" s="52">
        <f t="shared" si="7"/>
        <v>26</v>
      </c>
      <c r="L29" s="45" t="str">
        <f t="shared" si="4"/>
        <v>OK</v>
      </c>
      <c r="M29" s="48" t="s">
        <v>793</v>
      </c>
    </row>
    <row r="30" spans="1:13" s="48" customFormat="1" ht="13.5">
      <c r="A30" s="48" t="s">
        <v>204</v>
      </c>
      <c r="B30" s="48" t="s">
        <v>805</v>
      </c>
      <c r="C30" s="48" t="s">
        <v>806</v>
      </c>
      <c r="D30" s="48" t="s">
        <v>798</v>
      </c>
      <c r="F30" s="48" t="str">
        <f t="shared" si="5"/>
        <v>B08</v>
      </c>
      <c r="G30" s="48" t="str">
        <f t="shared" si="6"/>
        <v>成宮康弘</v>
      </c>
      <c r="H30" s="48" t="s">
        <v>798</v>
      </c>
      <c r="I30" s="48" t="s">
        <v>761</v>
      </c>
      <c r="J30" s="48">
        <v>1970</v>
      </c>
      <c r="K30" s="52">
        <f t="shared" si="7"/>
        <v>46</v>
      </c>
      <c r="L30" s="45" t="str">
        <f t="shared" si="4"/>
        <v>OK</v>
      </c>
      <c r="M30" s="48" t="s">
        <v>789</v>
      </c>
    </row>
    <row r="31" spans="1:13" s="48" customFormat="1" ht="13.5">
      <c r="A31" s="48" t="s">
        <v>205</v>
      </c>
      <c r="B31" s="48" t="s">
        <v>807</v>
      </c>
      <c r="C31" s="48" t="s">
        <v>808</v>
      </c>
      <c r="D31" s="48" t="s">
        <v>798</v>
      </c>
      <c r="F31" s="48" t="str">
        <f t="shared" si="5"/>
        <v>B09</v>
      </c>
      <c r="G31" s="48" t="str">
        <f t="shared" si="6"/>
        <v>西川昌一</v>
      </c>
      <c r="H31" s="48" t="s">
        <v>798</v>
      </c>
      <c r="I31" s="48" t="s">
        <v>761</v>
      </c>
      <c r="J31" s="48">
        <v>1970</v>
      </c>
      <c r="K31" s="52">
        <f t="shared" si="7"/>
        <v>46</v>
      </c>
      <c r="L31" s="45" t="str">
        <f t="shared" si="4"/>
        <v>OK</v>
      </c>
      <c r="M31" s="48" t="s">
        <v>809</v>
      </c>
    </row>
    <row r="32" spans="1:13" s="48" customFormat="1" ht="13.5">
      <c r="A32" s="48" t="s">
        <v>206</v>
      </c>
      <c r="B32" s="48" t="s">
        <v>810</v>
      </c>
      <c r="C32" s="48" t="s">
        <v>811</v>
      </c>
      <c r="D32" s="48" t="s">
        <v>798</v>
      </c>
      <c r="F32" s="48" t="str">
        <f t="shared" si="5"/>
        <v>B10</v>
      </c>
      <c r="G32" s="48" t="str">
        <f t="shared" si="6"/>
        <v>平塚 聡</v>
      </c>
      <c r="H32" s="48" t="s">
        <v>798</v>
      </c>
      <c r="I32" s="48" t="s">
        <v>761</v>
      </c>
      <c r="J32" s="48">
        <v>1960</v>
      </c>
      <c r="K32" s="52">
        <f t="shared" si="7"/>
        <v>56</v>
      </c>
      <c r="L32" s="45" t="str">
        <f t="shared" si="4"/>
        <v>OK</v>
      </c>
      <c r="M32" s="48" t="s">
        <v>789</v>
      </c>
    </row>
    <row r="33" spans="1:13" s="48" customFormat="1" ht="13.5">
      <c r="A33" s="48" t="s">
        <v>207</v>
      </c>
      <c r="B33" s="48" t="s">
        <v>810</v>
      </c>
      <c r="C33" s="48" t="s">
        <v>812</v>
      </c>
      <c r="D33" s="48" t="s">
        <v>813</v>
      </c>
      <c r="E33" s="48" t="s">
        <v>814</v>
      </c>
      <c r="F33" s="48" t="str">
        <f t="shared" si="5"/>
        <v>B11</v>
      </c>
      <c r="G33" s="48" t="str">
        <f t="shared" si="6"/>
        <v>平塚好真</v>
      </c>
      <c r="H33" s="48" t="s">
        <v>813</v>
      </c>
      <c r="I33" s="48" t="s">
        <v>761</v>
      </c>
      <c r="J33" s="48">
        <v>2004</v>
      </c>
      <c r="K33" s="52">
        <f t="shared" si="7"/>
        <v>12</v>
      </c>
      <c r="L33" s="45" t="str">
        <f t="shared" si="4"/>
        <v>OK</v>
      </c>
      <c r="M33" s="48" t="s">
        <v>789</v>
      </c>
    </row>
    <row r="34" spans="1:17" s="48" customFormat="1" ht="13.5">
      <c r="A34" s="48" t="s">
        <v>208</v>
      </c>
      <c r="B34" s="48" t="s">
        <v>815</v>
      </c>
      <c r="C34" s="48" t="s">
        <v>816</v>
      </c>
      <c r="D34" s="48" t="s">
        <v>788</v>
      </c>
      <c r="F34" s="48" t="str">
        <f t="shared" si="5"/>
        <v>B12</v>
      </c>
      <c r="G34" s="48" t="str">
        <f t="shared" si="6"/>
        <v>古市卓志</v>
      </c>
      <c r="H34" s="48" t="s">
        <v>788</v>
      </c>
      <c r="I34" s="48" t="s">
        <v>761</v>
      </c>
      <c r="J34" s="48">
        <v>1974</v>
      </c>
      <c r="K34" s="52">
        <f t="shared" si="7"/>
        <v>42</v>
      </c>
      <c r="L34" s="45" t="str">
        <f t="shared" si="4"/>
        <v>OK</v>
      </c>
      <c r="M34" s="48" t="s">
        <v>789</v>
      </c>
      <c r="Q34" s="51"/>
    </row>
    <row r="35" spans="1:17" s="48" customFormat="1" ht="13.5">
      <c r="A35" s="48" t="s">
        <v>209</v>
      </c>
      <c r="B35" s="48" t="s">
        <v>817</v>
      </c>
      <c r="C35" s="48" t="s">
        <v>818</v>
      </c>
      <c r="D35" s="48" t="s">
        <v>798</v>
      </c>
      <c r="F35" s="48" t="str">
        <f t="shared" si="5"/>
        <v>B13</v>
      </c>
      <c r="G35" s="48" t="str">
        <f t="shared" si="6"/>
        <v>村上知孝</v>
      </c>
      <c r="H35" s="48" t="s">
        <v>798</v>
      </c>
      <c r="I35" s="48" t="s">
        <v>761</v>
      </c>
      <c r="J35" s="48">
        <v>1980</v>
      </c>
      <c r="K35" s="52">
        <f t="shared" si="7"/>
        <v>36</v>
      </c>
      <c r="L35" s="45" t="str">
        <f t="shared" si="4"/>
        <v>OK</v>
      </c>
      <c r="M35" s="48" t="s">
        <v>819</v>
      </c>
      <c r="Q35" s="51"/>
    </row>
    <row r="36" spans="1:17" s="48" customFormat="1" ht="13.5">
      <c r="A36" s="48" t="s">
        <v>210</v>
      </c>
      <c r="B36" s="48" t="s">
        <v>820</v>
      </c>
      <c r="C36" s="48" t="s">
        <v>821</v>
      </c>
      <c r="D36" s="48" t="s">
        <v>788</v>
      </c>
      <c r="F36" s="48" t="str">
        <f t="shared" si="5"/>
        <v>B14</v>
      </c>
      <c r="G36" s="48" t="str">
        <f t="shared" si="6"/>
        <v>八木篤司</v>
      </c>
      <c r="H36" s="48" t="s">
        <v>788</v>
      </c>
      <c r="I36" s="48" t="s">
        <v>761</v>
      </c>
      <c r="J36" s="48">
        <v>1973</v>
      </c>
      <c r="K36" s="52">
        <f t="shared" si="7"/>
        <v>43</v>
      </c>
      <c r="L36" s="45" t="str">
        <f t="shared" si="4"/>
        <v>OK</v>
      </c>
      <c r="M36" s="48" t="s">
        <v>789</v>
      </c>
      <c r="Q36" s="51"/>
    </row>
    <row r="37" spans="1:17" s="48" customFormat="1" ht="13.5">
      <c r="A37" s="48" t="s">
        <v>211</v>
      </c>
      <c r="B37" s="48" t="s">
        <v>822</v>
      </c>
      <c r="C37" s="48" t="s">
        <v>823</v>
      </c>
      <c r="D37" s="48" t="s">
        <v>788</v>
      </c>
      <c r="F37" s="48" t="str">
        <f t="shared" si="5"/>
        <v>B15</v>
      </c>
      <c r="G37" s="48" t="str">
        <f t="shared" si="6"/>
        <v>山崎正雄</v>
      </c>
      <c r="H37" s="48" t="s">
        <v>788</v>
      </c>
      <c r="I37" s="48" t="s">
        <v>761</v>
      </c>
      <c r="J37" s="48">
        <v>1982</v>
      </c>
      <c r="K37" s="52">
        <f t="shared" si="7"/>
        <v>34</v>
      </c>
      <c r="L37" s="45" t="str">
        <f t="shared" si="4"/>
        <v>OK</v>
      </c>
      <c r="M37" s="48" t="s">
        <v>793</v>
      </c>
      <c r="Q37" s="51"/>
    </row>
    <row r="38" spans="1:17" s="48" customFormat="1" ht="13.5">
      <c r="A38" s="48" t="s">
        <v>212</v>
      </c>
      <c r="B38" s="53" t="s">
        <v>824</v>
      </c>
      <c r="C38" s="53" t="s">
        <v>825</v>
      </c>
      <c r="D38" s="48" t="s">
        <v>788</v>
      </c>
      <c r="F38" s="48" t="str">
        <f t="shared" si="5"/>
        <v>B16</v>
      </c>
      <c r="G38" s="48" t="str">
        <f t="shared" si="6"/>
        <v>伊吹邦子</v>
      </c>
      <c r="H38" s="48" t="s">
        <v>788</v>
      </c>
      <c r="I38" s="48" t="s">
        <v>826</v>
      </c>
      <c r="J38" s="48">
        <v>1969</v>
      </c>
      <c r="K38" s="52">
        <f t="shared" si="7"/>
        <v>47</v>
      </c>
      <c r="L38" s="45" t="str">
        <f aca="true" t="shared" si="8" ref="L38:L65">IF(G38="","",IF(COUNTIF($G$6:$G$543,G38)&gt;1,"2重登録","OK"))</f>
        <v>OK</v>
      </c>
      <c r="M38" s="48" t="s">
        <v>789</v>
      </c>
      <c r="Q38" s="51"/>
    </row>
    <row r="39" spans="1:17" s="48" customFormat="1" ht="13.5">
      <c r="A39" s="48" t="s">
        <v>213</v>
      </c>
      <c r="B39" s="53" t="s">
        <v>827</v>
      </c>
      <c r="C39" s="53" t="s">
        <v>828</v>
      </c>
      <c r="D39" s="48" t="s">
        <v>829</v>
      </c>
      <c r="F39" s="48" t="str">
        <f t="shared" si="5"/>
        <v>B17</v>
      </c>
      <c r="G39" s="48" t="str">
        <f t="shared" si="6"/>
        <v>木村美香</v>
      </c>
      <c r="H39" s="48" t="s">
        <v>829</v>
      </c>
      <c r="I39" s="48" t="s">
        <v>826</v>
      </c>
      <c r="J39" s="48">
        <v>1962</v>
      </c>
      <c r="K39" s="52">
        <f t="shared" si="7"/>
        <v>54</v>
      </c>
      <c r="L39" s="45" t="str">
        <f t="shared" si="8"/>
        <v>OK</v>
      </c>
      <c r="M39" s="48" t="s">
        <v>809</v>
      </c>
      <c r="Q39" s="51"/>
    </row>
    <row r="40" spans="1:17" s="48" customFormat="1" ht="13.5">
      <c r="A40" s="48" t="s">
        <v>214</v>
      </c>
      <c r="B40" s="53" t="s">
        <v>830</v>
      </c>
      <c r="C40" s="53" t="s">
        <v>831</v>
      </c>
      <c r="D40" s="48" t="s">
        <v>788</v>
      </c>
      <c r="F40" s="48" t="str">
        <f t="shared" si="5"/>
        <v>B18</v>
      </c>
      <c r="G40" s="48" t="str">
        <f t="shared" si="6"/>
        <v>近藤直美</v>
      </c>
      <c r="H40" s="48" t="s">
        <v>788</v>
      </c>
      <c r="I40" s="48" t="s">
        <v>826</v>
      </c>
      <c r="J40" s="48">
        <v>1963</v>
      </c>
      <c r="K40" s="52">
        <f t="shared" si="7"/>
        <v>53</v>
      </c>
      <c r="L40" s="45" t="str">
        <f t="shared" si="8"/>
        <v>OK</v>
      </c>
      <c r="M40" s="48" t="s">
        <v>789</v>
      </c>
      <c r="Q40" s="51"/>
    </row>
    <row r="41" spans="1:17" s="48" customFormat="1" ht="13.5">
      <c r="A41" s="48" t="s">
        <v>215</v>
      </c>
      <c r="B41" s="53" t="s">
        <v>832</v>
      </c>
      <c r="C41" s="53" t="s">
        <v>833</v>
      </c>
      <c r="D41" s="48" t="s">
        <v>788</v>
      </c>
      <c r="F41" s="48" t="str">
        <f t="shared" si="5"/>
        <v>B19</v>
      </c>
      <c r="G41" s="48" t="str">
        <f t="shared" si="6"/>
        <v>佐竹昌子</v>
      </c>
      <c r="H41" s="48" t="s">
        <v>788</v>
      </c>
      <c r="I41" s="48" t="s">
        <v>826</v>
      </c>
      <c r="J41" s="48">
        <v>1958</v>
      </c>
      <c r="K41" s="52">
        <f t="shared" si="7"/>
        <v>58</v>
      </c>
      <c r="L41" s="45" t="str">
        <f t="shared" si="8"/>
        <v>OK</v>
      </c>
      <c r="M41" s="48" t="s">
        <v>789</v>
      </c>
      <c r="Q41" s="51"/>
    </row>
    <row r="42" spans="1:17" s="48" customFormat="1" ht="13.5">
      <c r="A42" s="48" t="s">
        <v>216</v>
      </c>
      <c r="B42" s="53" t="s">
        <v>834</v>
      </c>
      <c r="C42" s="53" t="s">
        <v>835</v>
      </c>
      <c r="D42" s="48" t="s">
        <v>788</v>
      </c>
      <c r="F42" s="48" t="str">
        <f t="shared" si="5"/>
        <v>B20</v>
      </c>
      <c r="G42" s="48" t="str">
        <f t="shared" si="6"/>
        <v>田中 都</v>
      </c>
      <c r="H42" s="48" t="s">
        <v>788</v>
      </c>
      <c r="I42" s="48" t="s">
        <v>826</v>
      </c>
      <c r="J42" s="48">
        <v>1970</v>
      </c>
      <c r="K42" s="52">
        <f t="shared" si="7"/>
        <v>46</v>
      </c>
      <c r="L42" s="45" t="str">
        <f t="shared" si="8"/>
        <v>OK</v>
      </c>
      <c r="M42" s="48" t="s">
        <v>809</v>
      </c>
      <c r="Q42" s="51"/>
    </row>
    <row r="43" spans="1:17" s="48" customFormat="1" ht="13.5">
      <c r="A43" s="48" t="s">
        <v>217</v>
      </c>
      <c r="B43" s="53" t="s">
        <v>836</v>
      </c>
      <c r="C43" s="53" t="s">
        <v>837</v>
      </c>
      <c r="D43" s="48" t="s">
        <v>788</v>
      </c>
      <c r="F43" s="48" t="str">
        <f t="shared" si="5"/>
        <v>B21</v>
      </c>
      <c r="G43" s="48" t="str">
        <f t="shared" si="6"/>
        <v>田端加津子</v>
      </c>
      <c r="H43" s="48" t="s">
        <v>788</v>
      </c>
      <c r="I43" s="48" t="s">
        <v>826</v>
      </c>
      <c r="J43" s="48">
        <v>1972</v>
      </c>
      <c r="K43" s="52">
        <f t="shared" si="7"/>
        <v>44</v>
      </c>
      <c r="L43" s="45" t="str">
        <f t="shared" si="8"/>
        <v>OK</v>
      </c>
      <c r="M43" s="48" t="s">
        <v>789</v>
      </c>
      <c r="Q43" s="51"/>
    </row>
    <row r="44" spans="1:17" s="48" customFormat="1" ht="13.5">
      <c r="A44" s="48" t="s">
        <v>218</v>
      </c>
      <c r="B44" s="53" t="s">
        <v>838</v>
      </c>
      <c r="C44" s="53" t="s">
        <v>839</v>
      </c>
      <c r="D44" s="48" t="s">
        <v>788</v>
      </c>
      <c r="F44" s="48" t="str">
        <f t="shared" si="5"/>
        <v>B22</v>
      </c>
      <c r="G44" s="48" t="str">
        <f t="shared" si="6"/>
        <v>筒井珠世</v>
      </c>
      <c r="H44" s="48" t="s">
        <v>788</v>
      </c>
      <c r="I44" s="48" t="s">
        <v>826</v>
      </c>
      <c r="J44" s="48">
        <v>1967</v>
      </c>
      <c r="K44" s="52">
        <f t="shared" si="7"/>
        <v>49</v>
      </c>
      <c r="L44" s="45" t="str">
        <f t="shared" si="8"/>
        <v>OK</v>
      </c>
      <c r="M44" s="48" t="s">
        <v>789</v>
      </c>
      <c r="Q44" s="54"/>
    </row>
    <row r="45" spans="1:17" s="48" customFormat="1" ht="13.5">
      <c r="A45" s="48" t="s">
        <v>219</v>
      </c>
      <c r="B45" s="53" t="s">
        <v>840</v>
      </c>
      <c r="C45" s="53" t="s">
        <v>841</v>
      </c>
      <c r="D45" s="48" t="s">
        <v>788</v>
      </c>
      <c r="F45" s="48" t="str">
        <f t="shared" si="5"/>
        <v>B23</v>
      </c>
      <c r="G45" s="48" t="str">
        <f t="shared" si="6"/>
        <v>中村千春</v>
      </c>
      <c r="H45" s="48" t="s">
        <v>788</v>
      </c>
      <c r="I45" s="48" t="s">
        <v>826</v>
      </c>
      <c r="J45" s="48">
        <v>1961</v>
      </c>
      <c r="K45" s="52">
        <f t="shared" si="7"/>
        <v>55</v>
      </c>
      <c r="L45" s="45" t="str">
        <f t="shared" si="8"/>
        <v>OK</v>
      </c>
      <c r="M45" s="48" t="s">
        <v>842</v>
      </c>
      <c r="Q45" s="54"/>
    </row>
    <row r="46" spans="1:17" s="48" customFormat="1" ht="13.5">
      <c r="A46" s="48" t="s">
        <v>220</v>
      </c>
      <c r="B46" s="53" t="s">
        <v>843</v>
      </c>
      <c r="C46" s="53" t="s">
        <v>844</v>
      </c>
      <c r="D46" s="48" t="s">
        <v>829</v>
      </c>
      <c r="F46" s="48" t="str">
        <f t="shared" si="5"/>
        <v>B24</v>
      </c>
      <c r="G46" s="48" t="str">
        <f t="shared" si="6"/>
        <v>橋本真理</v>
      </c>
      <c r="H46" s="48" t="s">
        <v>829</v>
      </c>
      <c r="I46" s="48" t="s">
        <v>826</v>
      </c>
      <c r="J46" s="48">
        <v>1977</v>
      </c>
      <c r="K46" s="52">
        <f t="shared" si="7"/>
        <v>39</v>
      </c>
      <c r="L46" s="45" t="str">
        <f t="shared" si="8"/>
        <v>OK</v>
      </c>
      <c r="M46" s="48" t="s">
        <v>793</v>
      </c>
      <c r="Q46" s="54"/>
    </row>
    <row r="47" spans="1:17" s="48" customFormat="1" ht="13.5">
      <c r="A47" s="48" t="s">
        <v>221</v>
      </c>
      <c r="B47" s="53" t="s">
        <v>845</v>
      </c>
      <c r="C47" s="53" t="s">
        <v>846</v>
      </c>
      <c r="D47" s="48" t="s">
        <v>788</v>
      </c>
      <c r="F47" s="48" t="str">
        <f t="shared" si="5"/>
        <v>B25</v>
      </c>
      <c r="G47" s="48" t="str">
        <f t="shared" si="6"/>
        <v>藤田博美</v>
      </c>
      <c r="H47" s="48" t="s">
        <v>788</v>
      </c>
      <c r="I47" s="48" t="s">
        <v>826</v>
      </c>
      <c r="J47" s="48">
        <v>1970</v>
      </c>
      <c r="K47" s="52">
        <f t="shared" si="7"/>
        <v>46</v>
      </c>
      <c r="L47" s="45" t="str">
        <f t="shared" si="8"/>
        <v>OK</v>
      </c>
      <c r="M47" s="48" t="s">
        <v>789</v>
      </c>
      <c r="Q47" s="54"/>
    </row>
    <row r="48" spans="1:17" s="48" customFormat="1" ht="13.5">
      <c r="A48" s="48" t="s">
        <v>222</v>
      </c>
      <c r="B48" s="53" t="s">
        <v>847</v>
      </c>
      <c r="C48" s="53" t="s">
        <v>848</v>
      </c>
      <c r="D48" s="48" t="s">
        <v>788</v>
      </c>
      <c r="F48" s="48" t="str">
        <f t="shared" si="5"/>
        <v>B26</v>
      </c>
      <c r="G48" s="48" t="str">
        <f t="shared" si="6"/>
        <v>藤原泰子</v>
      </c>
      <c r="H48" s="48" t="s">
        <v>788</v>
      </c>
      <c r="I48" s="48" t="s">
        <v>826</v>
      </c>
      <c r="J48" s="48">
        <v>1965</v>
      </c>
      <c r="K48" s="52">
        <f t="shared" si="7"/>
        <v>51</v>
      </c>
      <c r="L48" s="45" t="str">
        <f t="shared" si="8"/>
        <v>OK</v>
      </c>
      <c r="M48" s="48" t="s">
        <v>842</v>
      </c>
      <c r="Q48" s="54"/>
    </row>
    <row r="49" spans="1:17" s="48" customFormat="1" ht="13.5">
      <c r="A49" s="48" t="s">
        <v>223</v>
      </c>
      <c r="B49" s="53" t="s">
        <v>849</v>
      </c>
      <c r="C49" s="53" t="s">
        <v>850</v>
      </c>
      <c r="D49" s="48" t="s">
        <v>813</v>
      </c>
      <c r="F49" s="48" t="str">
        <f t="shared" si="5"/>
        <v>B27</v>
      </c>
      <c r="G49" s="48" t="str">
        <f t="shared" si="6"/>
        <v>森 薫吏</v>
      </c>
      <c r="H49" s="48" t="s">
        <v>813</v>
      </c>
      <c r="I49" s="48" t="s">
        <v>826</v>
      </c>
      <c r="J49" s="48">
        <v>1964</v>
      </c>
      <c r="K49" s="52">
        <f t="shared" si="7"/>
        <v>52</v>
      </c>
      <c r="L49" s="45" t="str">
        <f t="shared" si="8"/>
        <v>OK</v>
      </c>
      <c r="M49" s="48" t="s">
        <v>809</v>
      </c>
      <c r="Q49" s="54"/>
    </row>
    <row r="50" spans="1:17" s="48" customFormat="1" ht="13.5">
      <c r="A50" s="48" t="s">
        <v>224</v>
      </c>
      <c r="B50" s="53" t="s">
        <v>851</v>
      </c>
      <c r="C50" s="53" t="s">
        <v>852</v>
      </c>
      <c r="D50" s="48" t="s">
        <v>788</v>
      </c>
      <c r="F50" s="48" t="str">
        <f t="shared" si="5"/>
        <v>B28</v>
      </c>
      <c r="G50" s="48" t="str">
        <f t="shared" si="6"/>
        <v>日髙眞規子</v>
      </c>
      <c r="H50" s="48" t="s">
        <v>788</v>
      </c>
      <c r="I50" s="48" t="s">
        <v>826</v>
      </c>
      <c r="J50" s="48">
        <v>1963</v>
      </c>
      <c r="K50" s="52">
        <f t="shared" si="7"/>
        <v>53</v>
      </c>
      <c r="L50" s="45" t="str">
        <f t="shared" si="8"/>
        <v>OK</v>
      </c>
      <c r="M50" s="48" t="s">
        <v>793</v>
      </c>
      <c r="Q50" s="54"/>
    </row>
    <row r="51" spans="12:17" s="48" customFormat="1" ht="13.5">
      <c r="L51" s="45">
        <f t="shared" si="8"/>
      </c>
      <c r="Q51" s="54"/>
    </row>
    <row r="52" spans="12:17" s="55" customFormat="1" ht="13.5">
      <c r="L52" s="45">
        <f t="shared" si="8"/>
      </c>
      <c r="Q52" s="54"/>
    </row>
    <row r="53" spans="2:17" s="48" customFormat="1" ht="13.5">
      <c r="B53" s="53"/>
      <c r="C53" s="53"/>
      <c r="K53" s="52"/>
      <c r="L53" s="45">
        <f t="shared" si="8"/>
      </c>
      <c r="Q53" s="54"/>
    </row>
    <row r="54" spans="2:17" s="48" customFormat="1" ht="13.5">
      <c r="B54" s="53"/>
      <c r="C54" s="53"/>
      <c r="K54" s="52"/>
      <c r="L54" s="45">
        <f t="shared" si="8"/>
      </c>
      <c r="Q54" s="54"/>
    </row>
    <row r="55" spans="2:17" s="48" customFormat="1" ht="13.5">
      <c r="B55" s="53"/>
      <c r="C55" s="53"/>
      <c r="K55" s="52"/>
      <c r="L55" s="45">
        <f t="shared" si="8"/>
      </c>
      <c r="Q55" s="54"/>
    </row>
    <row r="56" spans="2:17" s="48" customFormat="1" ht="13.5">
      <c r="B56" s="53"/>
      <c r="C56" s="53"/>
      <c r="K56" s="52"/>
      <c r="L56" s="45">
        <f t="shared" si="8"/>
      </c>
      <c r="Q56" s="54"/>
    </row>
    <row r="57" spans="2:17" s="48" customFormat="1" ht="13.5">
      <c r="B57" s="53"/>
      <c r="C57" s="53"/>
      <c r="K57" s="52"/>
      <c r="L57" s="45">
        <f t="shared" si="8"/>
      </c>
      <c r="Q57" s="54"/>
    </row>
    <row r="58" spans="2:17" s="48" customFormat="1" ht="13.5">
      <c r="B58" s="53"/>
      <c r="C58" s="53"/>
      <c r="K58" s="52"/>
      <c r="L58" s="45">
        <f t="shared" si="8"/>
      </c>
      <c r="Q58" s="54"/>
    </row>
    <row r="59" spans="2:17" s="48" customFormat="1" ht="13.5">
      <c r="B59" s="53"/>
      <c r="C59" s="53"/>
      <c r="K59" s="52"/>
      <c r="L59" s="45">
        <f t="shared" si="8"/>
      </c>
      <c r="Q59" s="54"/>
    </row>
    <row r="60" spans="2:17" s="48" customFormat="1" ht="13.5">
      <c r="B60" s="53"/>
      <c r="C60" s="53"/>
      <c r="K60" s="52"/>
      <c r="L60" s="45">
        <f t="shared" si="8"/>
      </c>
      <c r="Q60" s="54"/>
    </row>
    <row r="61" spans="1:15" s="35" customFormat="1" ht="13.5">
      <c r="A61" s="56"/>
      <c r="B61" s="57"/>
      <c r="C61" s="57"/>
      <c r="D61" s="56"/>
      <c r="E61" s="39"/>
      <c r="F61" s="45"/>
      <c r="G61" s="58"/>
      <c r="H61" s="56"/>
      <c r="I61" s="45"/>
      <c r="J61" s="39"/>
      <c r="K61" s="52"/>
      <c r="L61" s="45">
        <f t="shared" si="8"/>
      </c>
      <c r="N61" s="37"/>
      <c r="O61" s="37"/>
    </row>
    <row r="62" spans="1:15" s="35" customFormat="1" ht="13.5">
      <c r="A62" s="56"/>
      <c r="B62" s="57"/>
      <c r="C62" s="57"/>
      <c r="D62" s="56"/>
      <c r="E62" s="39"/>
      <c r="F62" s="45"/>
      <c r="G62" s="58"/>
      <c r="H62" s="56"/>
      <c r="I62" s="45"/>
      <c r="J62" s="39"/>
      <c r="K62" s="52"/>
      <c r="L62" s="45">
        <f t="shared" si="8"/>
      </c>
      <c r="N62" s="37"/>
      <c r="O62" s="37"/>
    </row>
    <row r="63" spans="1:15" s="35" customFormat="1" ht="13.5">
      <c r="A63" s="56"/>
      <c r="B63" s="57"/>
      <c r="C63" s="57"/>
      <c r="D63" s="56"/>
      <c r="E63" s="39"/>
      <c r="F63" s="45"/>
      <c r="G63" s="58"/>
      <c r="H63" s="56"/>
      <c r="I63" s="45"/>
      <c r="J63" s="39"/>
      <c r="K63" s="52"/>
      <c r="L63" s="45">
        <f t="shared" si="8"/>
      </c>
      <c r="N63" s="37"/>
      <c r="O63" s="37"/>
    </row>
    <row r="64" spans="1:12" s="60" customFormat="1" ht="13.5">
      <c r="A64" s="51"/>
      <c r="B64" s="54"/>
      <c r="C64" s="50" t="s">
        <v>853</v>
      </c>
      <c r="D64" s="50"/>
      <c r="E64" s="235"/>
      <c r="F64" s="235"/>
      <c r="G64" s="235"/>
      <c r="H64" s="235"/>
      <c r="I64" s="235"/>
      <c r="J64" s="39"/>
      <c r="K64" s="52"/>
      <c r="L64" s="45">
        <f t="shared" si="8"/>
      </c>
    </row>
    <row r="65" spans="1:12" s="60" customFormat="1" ht="13.5">
      <c r="A65" s="51"/>
      <c r="B65" s="54"/>
      <c r="C65" s="50"/>
      <c r="D65" s="50"/>
      <c r="E65" s="235"/>
      <c r="F65" s="235"/>
      <c r="G65" s="235"/>
      <c r="H65" s="235"/>
      <c r="I65" s="235"/>
      <c r="J65" s="39"/>
      <c r="K65" s="52"/>
      <c r="L65" s="45">
        <f t="shared" si="8"/>
      </c>
    </row>
    <row r="66" spans="2:12" ht="13.5">
      <c r="B66" s="208" t="s">
        <v>854</v>
      </c>
      <c r="C66" s="208"/>
      <c r="D66" s="47"/>
      <c r="F66" s="45"/>
      <c r="G66" s="37" t="s">
        <v>855</v>
      </c>
      <c r="H66" s="37" t="s">
        <v>856</v>
      </c>
      <c r="K66" s="52"/>
      <c r="L66" s="45"/>
    </row>
    <row r="67" spans="2:12" ht="13.5">
      <c r="B67" s="208"/>
      <c r="C67" s="208"/>
      <c r="D67" s="47"/>
      <c r="F67" s="45"/>
      <c r="G67" s="40">
        <f>COUNTIF(M68:M123,"東近江市")</f>
        <v>25</v>
      </c>
      <c r="H67" s="41">
        <f>(G67/RIGHT(A123,2))</f>
        <v>0.44642857142857145</v>
      </c>
      <c r="K67" s="52"/>
      <c r="L67" s="45"/>
    </row>
    <row r="68" spans="1:13" s="64" customFormat="1" ht="13.5">
      <c r="A68" s="37" t="s">
        <v>225</v>
      </c>
      <c r="B68" s="61" t="s">
        <v>226</v>
      </c>
      <c r="C68" s="61" t="s">
        <v>227</v>
      </c>
      <c r="D68" s="47" t="s">
        <v>228</v>
      </c>
      <c r="E68" s="37"/>
      <c r="F68" s="45" t="str">
        <f aca="true" t="shared" si="9" ref="F68:F90">A68</f>
        <v>C01</v>
      </c>
      <c r="G68" s="37" t="str">
        <f aca="true" t="shared" si="10" ref="G68:G90">B68&amp;C68</f>
        <v>片岡春己</v>
      </c>
      <c r="H68" s="47" t="s">
        <v>857</v>
      </c>
      <c r="I68" s="47" t="s">
        <v>229</v>
      </c>
      <c r="J68" s="62">
        <v>1953</v>
      </c>
      <c r="K68" s="52">
        <f aca="true" t="shared" si="11" ref="K68:K99">IF(J68="","",(2016-J68))</f>
        <v>63</v>
      </c>
      <c r="L68" s="45" t="str">
        <f aca="true" t="shared" si="12" ref="L68:L99">IF(G68="","",IF(COUNTIF($G$6:$G$543,G68)&gt;1,"2重登録","OK"))</f>
        <v>OK</v>
      </c>
      <c r="M68" s="63" t="s">
        <v>858</v>
      </c>
    </row>
    <row r="69" spans="1:13" s="64" customFormat="1" ht="13.5">
      <c r="A69" s="37" t="s">
        <v>230</v>
      </c>
      <c r="B69" s="61" t="s">
        <v>231</v>
      </c>
      <c r="C69" s="61" t="s">
        <v>232</v>
      </c>
      <c r="D69" s="47" t="s">
        <v>228</v>
      </c>
      <c r="E69" s="37"/>
      <c r="F69" s="45" t="str">
        <f t="shared" si="9"/>
        <v>C02</v>
      </c>
      <c r="G69" s="37" t="str">
        <f t="shared" si="10"/>
        <v>山本　真</v>
      </c>
      <c r="H69" s="47" t="s">
        <v>233</v>
      </c>
      <c r="I69" s="47" t="s">
        <v>229</v>
      </c>
      <c r="J69" s="62">
        <v>1970</v>
      </c>
      <c r="K69" s="52">
        <f t="shared" si="11"/>
        <v>46</v>
      </c>
      <c r="L69" s="45" t="str">
        <f t="shared" si="12"/>
        <v>OK</v>
      </c>
      <c r="M69" s="65" t="s">
        <v>789</v>
      </c>
    </row>
    <row r="70" spans="1:13" s="64" customFormat="1" ht="13.5">
      <c r="A70" s="37" t="s">
        <v>234</v>
      </c>
      <c r="B70" s="61" t="s">
        <v>231</v>
      </c>
      <c r="C70" s="61" t="s">
        <v>235</v>
      </c>
      <c r="D70" s="47" t="s">
        <v>228</v>
      </c>
      <c r="E70" s="37"/>
      <c r="F70" s="45" t="str">
        <f t="shared" si="9"/>
        <v>C03</v>
      </c>
      <c r="G70" s="37" t="str">
        <f t="shared" si="10"/>
        <v>山本　諭</v>
      </c>
      <c r="H70" s="47" t="s">
        <v>233</v>
      </c>
      <c r="I70" s="47" t="s">
        <v>229</v>
      </c>
      <c r="J70" s="62">
        <v>1971</v>
      </c>
      <c r="K70" s="52">
        <f t="shared" si="11"/>
        <v>45</v>
      </c>
      <c r="L70" s="45" t="str">
        <f t="shared" si="12"/>
        <v>OK</v>
      </c>
      <c r="M70" s="63" t="s">
        <v>858</v>
      </c>
    </row>
    <row r="71" spans="1:13" s="64" customFormat="1" ht="13.5">
      <c r="A71" s="37" t="s">
        <v>236</v>
      </c>
      <c r="B71" s="61" t="s">
        <v>237</v>
      </c>
      <c r="C71" s="61" t="s">
        <v>238</v>
      </c>
      <c r="D71" s="47" t="s">
        <v>228</v>
      </c>
      <c r="E71" s="37"/>
      <c r="F71" s="45" t="str">
        <f t="shared" si="9"/>
        <v>C04</v>
      </c>
      <c r="G71" s="37" t="str">
        <f t="shared" si="10"/>
        <v>西田裕信</v>
      </c>
      <c r="H71" s="47" t="s">
        <v>233</v>
      </c>
      <c r="I71" s="47" t="s">
        <v>229</v>
      </c>
      <c r="J71" s="62">
        <v>1960</v>
      </c>
      <c r="K71" s="52">
        <f t="shared" si="11"/>
        <v>56</v>
      </c>
      <c r="L71" s="45" t="str">
        <f t="shared" si="12"/>
        <v>OK</v>
      </c>
      <c r="M71" s="65" t="s">
        <v>859</v>
      </c>
    </row>
    <row r="72" spans="1:13" s="64" customFormat="1" ht="13.5">
      <c r="A72" s="37" t="s">
        <v>239</v>
      </c>
      <c r="B72" s="61" t="s">
        <v>240</v>
      </c>
      <c r="C72" s="61" t="s">
        <v>241</v>
      </c>
      <c r="D72" s="47" t="s">
        <v>228</v>
      </c>
      <c r="E72" s="37"/>
      <c r="F72" s="45" t="str">
        <f t="shared" si="9"/>
        <v>C05</v>
      </c>
      <c r="G72" s="37" t="str">
        <f t="shared" si="10"/>
        <v>柴谷義信</v>
      </c>
      <c r="H72" s="47" t="s">
        <v>233</v>
      </c>
      <c r="I72" s="47" t="s">
        <v>229</v>
      </c>
      <c r="J72" s="62">
        <v>1962</v>
      </c>
      <c r="K72" s="52">
        <f t="shared" si="11"/>
        <v>54</v>
      </c>
      <c r="L72" s="45" t="str">
        <f t="shared" si="12"/>
        <v>OK</v>
      </c>
      <c r="M72" s="65" t="s">
        <v>789</v>
      </c>
    </row>
    <row r="73" spans="1:13" s="64" customFormat="1" ht="13.5">
      <c r="A73" s="37" t="s">
        <v>242</v>
      </c>
      <c r="B73" s="61" t="s">
        <v>243</v>
      </c>
      <c r="C73" s="61" t="s">
        <v>244</v>
      </c>
      <c r="D73" s="47" t="s">
        <v>228</v>
      </c>
      <c r="E73" s="37"/>
      <c r="F73" s="45" t="str">
        <f t="shared" si="9"/>
        <v>C06</v>
      </c>
      <c r="G73" s="37" t="str">
        <f t="shared" si="10"/>
        <v>井尻善和</v>
      </c>
      <c r="H73" s="47" t="s">
        <v>233</v>
      </c>
      <c r="I73" s="47" t="s">
        <v>229</v>
      </c>
      <c r="J73" s="62">
        <v>1968</v>
      </c>
      <c r="K73" s="52">
        <f t="shared" si="11"/>
        <v>48</v>
      </c>
      <c r="L73" s="45" t="str">
        <f t="shared" si="12"/>
        <v>OK</v>
      </c>
      <c r="M73" s="65" t="s">
        <v>860</v>
      </c>
    </row>
    <row r="74" spans="1:13" s="64" customFormat="1" ht="13.5">
      <c r="A74" s="37" t="s">
        <v>245</v>
      </c>
      <c r="B74" s="61" t="s">
        <v>246</v>
      </c>
      <c r="C74" s="66" t="s">
        <v>247</v>
      </c>
      <c r="D74" s="47" t="s">
        <v>228</v>
      </c>
      <c r="E74" s="37"/>
      <c r="F74" s="45" t="str">
        <f t="shared" si="9"/>
        <v>C07</v>
      </c>
      <c r="G74" s="37" t="str">
        <f t="shared" si="10"/>
        <v>坂元智成</v>
      </c>
      <c r="H74" s="47" t="s">
        <v>233</v>
      </c>
      <c r="I74" s="47" t="s">
        <v>229</v>
      </c>
      <c r="J74" s="62">
        <v>1975</v>
      </c>
      <c r="K74" s="52">
        <f t="shared" si="11"/>
        <v>41</v>
      </c>
      <c r="L74" s="45" t="str">
        <f t="shared" si="12"/>
        <v>OK</v>
      </c>
      <c r="M74" s="63" t="s">
        <v>858</v>
      </c>
    </row>
    <row r="75" spans="1:13" s="64" customFormat="1" ht="13.5">
      <c r="A75" s="37" t="s">
        <v>248</v>
      </c>
      <c r="B75" s="61" t="s">
        <v>249</v>
      </c>
      <c r="C75" s="66" t="s">
        <v>250</v>
      </c>
      <c r="D75" s="47" t="s">
        <v>228</v>
      </c>
      <c r="E75" s="37"/>
      <c r="F75" s="45" t="str">
        <f t="shared" si="9"/>
        <v>C08</v>
      </c>
      <c r="G75" s="37" t="str">
        <f t="shared" si="10"/>
        <v>村尾彰了</v>
      </c>
      <c r="H75" s="47" t="s">
        <v>233</v>
      </c>
      <c r="I75" s="47" t="s">
        <v>229</v>
      </c>
      <c r="J75" s="62">
        <v>1982</v>
      </c>
      <c r="K75" s="52">
        <f t="shared" si="11"/>
        <v>34</v>
      </c>
      <c r="L75" s="45" t="str">
        <f t="shared" si="12"/>
        <v>OK</v>
      </c>
      <c r="M75" s="65" t="s">
        <v>860</v>
      </c>
    </row>
    <row r="76" spans="1:13" s="64" customFormat="1" ht="13.5">
      <c r="A76" s="37" t="s">
        <v>251</v>
      </c>
      <c r="B76" s="61" t="s">
        <v>861</v>
      </c>
      <c r="C76" s="66" t="s">
        <v>252</v>
      </c>
      <c r="D76" s="47" t="s">
        <v>228</v>
      </c>
      <c r="E76" s="37"/>
      <c r="F76" s="45" t="str">
        <f t="shared" si="9"/>
        <v>C09</v>
      </c>
      <c r="G76" s="37" t="str">
        <f t="shared" si="10"/>
        <v>荒浪順次</v>
      </c>
      <c r="H76" s="47" t="s">
        <v>233</v>
      </c>
      <c r="I76" s="47" t="s">
        <v>229</v>
      </c>
      <c r="J76" s="62">
        <v>1977</v>
      </c>
      <c r="K76" s="52">
        <f t="shared" si="11"/>
        <v>39</v>
      </c>
      <c r="L76" s="45" t="str">
        <f t="shared" si="12"/>
        <v>OK</v>
      </c>
      <c r="M76" s="65" t="s">
        <v>862</v>
      </c>
    </row>
    <row r="77" spans="1:13" s="64" customFormat="1" ht="13.5">
      <c r="A77" s="37" t="s">
        <v>253</v>
      </c>
      <c r="B77" s="61" t="s">
        <v>254</v>
      </c>
      <c r="C77" s="66" t="s">
        <v>255</v>
      </c>
      <c r="D77" s="47" t="s">
        <v>228</v>
      </c>
      <c r="E77" s="37"/>
      <c r="F77" s="45" t="str">
        <f t="shared" si="9"/>
        <v>C10</v>
      </c>
      <c r="G77" s="37" t="str">
        <f t="shared" si="10"/>
        <v>中本隆司</v>
      </c>
      <c r="H77" s="47" t="s">
        <v>233</v>
      </c>
      <c r="I77" s="47" t="s">
        <v>229</v>
      </c>
      <c r="J77" s="62">
        <v>1968</v>
      </c>
      <c r="K77" s="52">
        <f t="shared" si="11"/>
        <v>48</v>
      </c>
      <c r="L77" s="45" t="str">
        <f t="shared" si="12"/>
        <v>OK</v>
      </c>
      <c r="M77" s="63" t="s">
        <v>858</v>
      </c>
    </row>
    <row r="78" spans="1:13" s="64" customFormat="1" ht="13.5">
      <c r="A78" s="37" t="s">
        <v>256</v>
      </c>
      <c r="B78" s="61" t="s">
        <v>257</v>
      </c>
      <c r="C78" s="66" t="s">
        <v>258</v>
      </c>
      <c r="D78" s="47" t="s">
        <v>228</v>
      </c>
      <c r="E78" s="37"/>
      <c r="F78" s="45" t="str">
        <f t="shared" si="9"/>
        <v>C11</v>
      </c>
      <c r="G78" s="37" t="str">
        <f t="shared" si="10"/>
        <v>小山　嶺</v>
      </c>
      <c r="H78" s="47" t="s">
        <v>233</v>
      </c>
      <c r="I78" s="47" t="s">
        <v>229</v>
      </c>
      <c r="J78" s="62">
        <v>1986</v>
      </c>
      <c r="K78" s="52">
        <f t="shared" si="11"/>
        <v>30</v>
      </c>
      <c r="L78" s="45" t="str">
        <f t="shared" si="12"/>
        <v>OK</v>
      </c>
      <c r="M78" s="63" t="s">
        <v>858</v>
      </c>
    </row>
    <row r="79" spans="1:13" s="64" customFormat="1" ht="13.5">
      <c r="A79" s="37" t="s">
        <v>259</v>
      </c>
      <c r="B79" s="61" t="s">
        <v>260</v>
      </c>
      <c r="C79" s="66" t="s">
        <v>261</v>
      </c>
      <c r="D79" s="47" t="s">
        <v>228</v>
      </c>
      <c r="E79" s="37"/>
      <c r="F79" s="45" t="str">
        <f t="shared" si="9"/>
        <v>C12</v>
      </c>
      <c r="G79" s="37" t="str">
        <f t="shared" si="10"/>
        <v>鉄川聡志</v>
      </c>
      <c r="H79" s="47" t="s">
        <v>233</v>
      </c>
      <c r="I79" s="47" t="s">
        <v>229</v>
      </c>
      <c r="J79" s="62">
        <v>1986</v>
      </c>
      <c r="K79" s="52">
        <f t="shared" si="11"/>
        <v>30</v>
      </c>
      <c r="L79" s="45" t="str">
        <f t="shared" si="12"/>
        <v>OK</v>
      </c>
      <c r="M79" s="65" t="s">
        <v>863</v>
      </c>
    </row>
    <row r="80" spans="1:13" s="64" customFormat="1" ht="13.5">
      <c r="A80" s="37" t="s">
        <v>262</v>
      </c>
      <c r="B80" s="61" t="s">
        <v>263</v>
      </c>
      <c r="C80" s="66" t="s">
        <v>264</v>
      </c>
      <c r="D80" s="47" t="s">
        <v>228</v>
      </c>
      <c r="E80" s="37"/>
      <c r="F80" s="45" t="str">
        <f t="shared" si="9"/>
        <v>C13</v>
      </c>
      <c r="G80" s="37" t="str">
        <f t="shared" si="10"/>
        <v>名合佑介</v>
      </c>
      <c r="H80" s="47" t="s">
        <v>233</v>
      </c>
      <c r="I80" s="47" t="s">
        <v>229</v>
      </c>
      <c r="J80" s="62">
        <v>1986</v>
      </c>
      <c r="K80" s="52">
        <f t="shared" si="11"/>
        <v>30</v>
      </c>
      <c r="L80" s="45" t="str">
        <f t="shared" si="12"/>
        <v>OK</v>
      </c>
      <c r="M80" s="63" t="s">
        <v>858</v>
      </c>
    </row>
    <row r="81" spans="1:13" s="64" customFormat="1" ht="13.5">
      <c r="A81" s="37" t="s">
        <v>265</v>
      </c>
      <c r="B81" s="61" t="s">
        <v>266</v>
      </c>
      <c r="C81" s="66" t="s">
        <v>267</v>
      </c>
      <c r="D81" s="47" t="s">
        <v>228</v>
      </c>
      <c r="E81" s="37"/>
      <c r="F81" s="45" t="str">
        <f t="shared" si="9"/>
        <v>C14</v>
      </c>
      <c r="G81" s="37" t="str">
        <f t="shared" si="10"/>
        <v>宮道祐介</v>
      </c>
      <c r="H81" s="47" t="s">
        <v>233</v>
      </c>
      <c r="I81" s="47" t="s">
        <v>229</v>
      </c>
      <c r="J81" s="62">
        <v>1983</v>
      </c>
      <c r="K81" s="52">
        <f t="shared" si="11"/>
        <v>33</v>
      </c>
      <c r="L81" s="45" t="str">
        <f t="shared" si="12"/>
        <v>OK</v>
      </c>
      <c r="M81" s="65" t="s">
        <v>789</v>
      </c>
    </row>
    <row r="82" spans="1:13" s="64" customFormat="1" ht="13.5">
      <c r="A82" s="37" t="s">
        <v>268</v>
      </c>
      <c r="B82" s="61" t="s">
        <v>269</v>
      </c>
      <c r="C82" s="66" t="s">
        <v>270</v>
      </c>
      <c r="D82" s="47" t="s">
        <v>228</v>
      </c>
      <c r="E82" s="37"/>
      <c r="F82" s="45" t="str">
        <f t="shared" si="9"/>
        <v>C15</v>
      </c>
      <c r="G82" s="37" t="str">
        <f t="shared" si="10"/>
        <v>本間靖教</v>
      </c>
      <c r="H82" s="47" t="s">
        <v>864</v>
      </c>
      <c r="I82" s="47" t="s">
        <v>229</v>
      </c>
      <c r="J82" s="62">
        <v>1985</v>
      </c>
      <c r="K82" s="52">
        <f t="shared" si="11"/>
        <v>31</v>
      </c>
      <c r="L82" s="45" t="str">
        <f t="shared" si="12"/>
        <v>OK</v>
      </c>
      <c r="M82" s="63" t="s">
        <v>858</v>
      </c>
    </row>
    <row r="83" spans="1:13" s="64" customFormat="1" ht="13.5">
      <c r="A83" s="37" t="s">
        <v>271</v>
      </c>
      <c r="B83" s="67" t="s">
        <v>272</v>
      </c>
      <c r="C83" s="67" t="s">
        <v>273</v>
      </c>
      <c r="D83" s="47" t="s">
        <v>228</v>
      </c>
      <c r="E83" s="37"/>
      <c r="F83" s="45" t="str">
        <f t="shared" si="9"/>
        <v>C16</v>
      </c>
      <c r="G83" s="58" t="str">
        <f t="shared" si="10"/>
        <v>並河智加</v>
      </c>
      <c r="H83" s="47" t="s">
        <v>233</v>
      </c>
      <c r="I83" s="47" t="s">
        <v>274</v>
      </c>
      <c r="J83" s="62">
        <v>1979</v>
      </c>
      <c r="K83" s="52">
        <f t="shared" si="11"/>
        <v>37</v>
      </c>
      <c r="L83" s="45" t="str">
        <f t="shared" si="12"/>
        <v>OK</v>
      </c>
      <c r="M83" s="65" t="s">
        <v>789</v>
      </c>
    </row>
    <row r="84" spans="1:13" s="64" customFormat="1" ht="13.5">
      <c r="A84" s="37" t="s">
        <v>275</v>
      </c>
      <c r="B84" s="47" t="s">
        <v>865</v>
      </c>
      <c r="C84" s="47" t="s">
        <v>276</v>
      </c>
      <c r="D84" s="47" t="s">
        <v>228</v>
      </c>
      <c r="E84" s="37"/>
      <c r="F84" s="45" t="str">
        <f t="shared" si="9"/>
        <v>C17</v>
      </c>
      <c r="G84" s="37" t="str">
        <f t="shared" si="10"/>
        <v>橘　崇博</v>
      </c>
      <c r="H84" s="47" t="s">
        <v>233</v>
      </c>
      <c r="I84" s="47" t="s">
        <v>229</v>
      </c>
      <c r="J84" s="62">
        <v>1980</v>
      </c>
      <c r="K84" s="52">
        <f t="shared" si="11"/>
        <v>36</v>
      </c>
      <c r="L84" s="45" t="str">
        <f t="shared" si="12"/>
        <v>OK</v>
      </c>
      <c r="M84" s="63" t="s">
        <v>858</v>
      </c>
    </row>
    <row r="85" spans="1:13" s="64" customFormat="1" ht="13.5">
      <c r="A85" s="37" t="s">
        <v>277</v>
      </c>
      <c r="B85" s="66" t="s">
        <v>278</v>
      </c>
      <c r="C85" s="66" t="s">
        <v>279</v>
      </c>
      <c r="D85" s="47" t="s">
        <v>228</v>
      </c>
      <c r="E85" s="37"/>
      <c r="F85" s="45" t="str">
        <f t="shared" si="9"/>
        <v>C18</v>
      </c>
      <c r="G85" s="37" t="str">
        <f t="shared" si="10"/>
        <v>岡本　彰</v>
      </c>
      <c r="H85" s="47" t="s">
        <v>233</v>
      </c>
      <c r="I85" s="47" t="s">
        <v>229</v>
      </c>
      <c r="J85" s="62">
        <v>1986</v>
      </c>
      <c r="K85" s="52">
        <f t="shared" si="11"/>
        <v>30</v>
      </c>
      <c r="L85" s="45" t="str">
        <f t="shared" si="12"/>
        <v>OK</v>
      </c>
      <c r="M85" s="65" t="s">
        <v>863</v>
      </c>
    </row>
    <row r="86" spans="1:13" s="64" customFormat="1" ht="13.5">
      <c r="A86" s="37" t="s">
        <v>280</v>
      </c>
      <c r="B86" s="66" t="s">
        <v>281</v>
      </c>
      <c r="C86" s="66" t="s">
        <v>282</v>
      </c>
      <c r="D86" s="47" t="s">
        <v>228</v>
      </c>
      <c r="E86" s="37"/>
      <c r="F86" s="45" t="str">
        <f t="shared" si="9"/>
        <v>C19</v>
      </c>
      <c r="G86" s="37" t="str">
        <f t="shared" si="10"/>
        <v>辻井貴大</v>
      </c>
      <c r="H86" s="47" t="s">
        <v>233</v>
      </c>
      <c r="I86" s="47" t="s">
        <v>229</v>
      </c>
      <c r="J86" s="62">
        <v>1992</v>
      </c>
      <c r="K86" s="52">
        <f t="shared" si="11"/>
        <v>24</v>
      </c>
      <c r="L86" s="45" t="str">
        <f t="shared" si="12"/>
        <v>OK</v>
      </c>
      <c r="M86" s="63" t="s">
        <v>858</v>
      </c>
    </row>
    <row r="87" spans="1:13" s="64" customFormat="1" ht="13.5">
      <c r="A87" s="37" t="s">
        <v>283</v>
      </c>
      <c r="B87" s="66" t="s">
        <v>284</v>
      </c>
      <c r="C87" s="66" t="s">
        <v>285</v>
      </c>
      <c r="D87" s="47" t="s">
        <v>228</v>
      </c>
      <c r="E87" s="37"/>
      <c r="F87" s="45" t="str">
        <f t="shared" si="9"/>
        <v>C20</v>
      </c>
      <c r="G87" s="37" t="str">
        <f t="shared" si="10"/>
        <v>寺岡淳平</v>
      </c>
      <c r="H87" s="47" t="s">
        <v>233</v>
      </c>
      <c r="I87" s="47" t="s">
        <v>229</v>
      </c>
      <c r="J87" s="62">
        <v>1990</v>
      </c>
      <c r="K87" s="52">
        <f t="shared" si="11"/>
        <v>26</v>
      </c>
      <c r="L87" s="45" t="str">
        <f t="shared" si="12"/>
        <v>OK</v>
      </c>
      <c r="M87" s="63" t="s">
        <v>858</v>
      </c>
    </row>
    <row r="88" spans="1:13" s="64" customFormat="1" ht="13.5">
      <c r="A88" s="37" t="s">
        <v>286</v>
      </c>
      <c r="B88" s="66" t="s">
        <v>287</v>
      </c>
      <c r="C88" s="66" t="s">
        <v>288</v>
      </c>
      <c r="D88" s="47" t="s">
        <v>228</v>
      </c>
      <c r="E88" s="37"/>
      <c r="F88" s="45" t="str">
        <f t="shared" si="9"/>
        <v>C21</v>
      </c>
      <c r="G88" s="37" t="str">
        <f t="shared" si="10"/>
        <v>牛尾紳之介</v>
      </c>
      <c r="H88" s="47" t="s">
        <v>233</v>
      </c>
      <c r="I88" s="47" t="s">
        <v>229</v>
      </c>
      <c r="J88" s="62">
        <v>1984</v>
      </c>
      <c r="K88" s="52">
        <f t="shared" si="11"/>
        <v>32</v>
      </c>
      <c r="L88" s="45" t="str">
        <f t="shared" si="12"/>
        <v>OK</v>
      </c>
      <c r="M88" s="63" t="s">
        <v>858</v>
      </c>
    </row>
    <row r="89" spans="1:13" s="64" customFormat="1" ht="13.5">
      <c r="A89" s="37" t="s">
        <v>289</v>
      </c>
      <c r="B89" s="66" t="s">
        <v>290</v>
      </c>
      <c r="C89" s="66" t="s">
        <v>291</v>
      </c>
      <c r="D89" s="47" t="s">
        <v>228</v>
      </c>
      <c r="E89" s="37"/>
      <c r="F89" s="45" t="str">
        <f t="shared" si="9"/>
        <v>C22</v>
      </c>
      <c r="G89" s="37" t="str">
        <f t="shared" si="10"/>
        <v>松岡　遼</v>
      </c>
      <c r="H89" s="47" t="s">
        <v>233</v>
      </c>
      <c r="I89" s="47" t="s">
        <v>229</v>
      </c>
      <c r="J89" s="62">
        <v>1983</v>
      </c>
      <c r="K89" s="52">
        <f t="shared" si="11"/>
        <v>33</v>
      </c>
      <c r="L89" s="45" t="str">
        <f t="shared" si="12"/>
        <v>OK</v>
      </c>
      <c r="M89" s="63" t="s">
        <v>858</v>
      </c>
    </row>
    <row r="90" spans="1:13" s="64" customFormat="1" ht="13.5">
      <c r="A90" s="37" t="s">
        <v>292</v>
      </c>
      <c r="B90" s="66" t="s">
        <v>866</v>
      </c>
      <c r="C90" s="66" t="s">
        <v>867</v>
      </c>
      <c r="D90" s="47" t="s">
        <v>228</v>
      </c>
      <c r="E90" s="37"/>
      <c r="F90" s="45" t="str">
        <f t="shared" si="9"/>
        <v>C23</v>
      </c>
      <c r="G90" s="37" t="str">
        <f t="shared" si="10"/>
        <v>西　裕紀</v>
      </c>
      <c r="H90" s="47" t="s">
        <v>233</v>
      </c>
      <c r="I90" s="47" t="s">
        <v>229</v>
      </c>
      <c r="J90" s="62">
        <v>1974</v>
      </c>
      <c r="K90" s="52">
        <f t="shared" si="11"/>
        <v>42</v>
      </c>
      <c r="L90" s="45" t="str">
        <f t="shared" si="12"/>
        <v>OK</v>
      </c>
      <c r="M90" s="63" t="s">
        <v>858</v>
      </c>
    </row>
    <row r="91" spans="1:13" s="68" customFormat="1" ht="13.5">
      <c r="A91" s="37" t="s">
        <v>293</v>
      </c>
      <c r="B91" s="66" t="s">
        <v>294</v>
      </c>
      <c r="C91" s="66" t="s">
        <v>295</v>
      </c>
      <c r="D91" s="47" t="s">
        <v>228</v>
      </c>
      <c r="E91" s="37"/>
      <c r="F91" s="45" t="s">
        <v>296</v>
      </c>
      <c r="G91" s="37" t="s">
        <v>297</v>
      </c>
      <c r="H91" s="47" t="s">
        <v>233</v>
      </c>
      <c r="I91" s="47" t="s">
        <v>229</v>
      </c>
      <c r="J91" s="62">
        <v>1967</v>
      </c>
      <c r="K91" s="52">
        <f t="shared" si="11"/>
        <v>49</v>
      </c>
      <c r="L91" s="45" t="str">
        <f t="shared" si="12"/>
        <v>OK</v>
      </c>
      <c r="M91" s="63" t="s">
        <v>868</v>
      </c>
    </row>
    <row r="92" spans="1:13" s="64" customFormat="1" ht="13.5">
      <c r="A92" s="37" t="s">
        <v>298</v>
      </c>
      <c r="B92" s="37" t="s">
        <v>834</v>
      </c>
      <c r="C92" s="37" t="s">
        <v>869</v>
      </c>
      <c r="D92" s="47" t="s">
        <v>228</v>
      </c>
      <c r="E92" s="37"/>
      <c r="F92" s="45" t="str">
        <f aca="true" t="shared" si="13" ref="F92:F104">A92</f>
        <v>C25</v>
      </c>
      <c r="G92" s="37" t="str">
        <f aca="true" t="shared" si="14" ref="G92:G104">B92&amp;C92</f>
        <v>田中英夫</v>
      </c>
      <c r="H92" s="47" t="s">
        <v>233</v>
      </c>
      <c r="I92" s="47" t="s">
        <v>229</v>
      </c>
      <c r="J92" s="62">
        <v>1980</v>
      </c>
      <c r="K92" s="52">
        <f t="shared" si="11"/>
        <v>36</v>
      </c>
      <c r="L92" s="45" t="str">
        <f t="shared" si="12"/>
        <v>OK</v>
      </c>
      <c r="M92" s="65" t="s">
        <v>863</v>
      </c>
    </row>
    <row r="93" spans="1:13" s="64" customFormat="1" ht="13.5">
      <c r="A93" s="37" t="s">
        <v>299</v>
      </c>
      <c r="B93" s="37" t="s">
        <v>870</v>
      </c>
      <c r="C93" s="37" t="s">
        <v>871</v>
      </c>
      <c r="D93" s="47" t="s">
        <v>228</v>
      </c>
      <c r="E93" s="37"/>
      <c r="F93" s="45" t="str">
        <f t="shared" si="13"/>
        <v>C26</v>
      </c>
      <c r="G93" s="37" t="str">
        <f t="shared" si="14"/>
        <v>北村直史</v>
      </c>
      <c r="H93" s="47" t="s">
        <v>233</v>
      </c>
      <c r="I93" s="47" t="s">
        <v>229</v>
      </c>
      <c r="J93" s="62">
        <v>1987</v>
      </c>
      <c r="K93" s="52">
        <f t="shared" si="11"/>
        <v>29</v>
      </c>
      <c r="L93" s="45" t="str">
        <f t="shared" si="12"/>
        <v>OK</v>
      </c>
      <c r="M93" s="63" t="s">
        <v>858</v>
      </c>
    </row>
    <row r="94" spans="1:13" s="64" customFormat="1" ht="13.5">
      <c r="A94" s="37" t="s">
        <v>300</v>
      </c>
      <c r="B94" s="37" t="s">
        <v>872</v>
      </c>
      <c r="C94" s="37" t="s">
        <v>873</v>
      </c>
      <c r="D94" s="47" t="s">
        <v>228</v>
      </c>
      <c r="E94" s="37"/>
      <c r="F94" s="45" t="str">
        <f t="shared" si="13"/>
        <v>C27</v>
      </c>
      <c r="G94" s="37" t="str">
        <f t="shared" si="14"/>
        <v>久保田泰成</v>
      </c>
      <c r="H94" s="47" t="s">
        <v>233</v>
      </c>
      <c r="I94" s="47" t="s">
        <v>229</v>
      </c>
      <c r="J94" s="62">
        <v>1985</v>
      </c>
      <c r="K94" s="52">
        <f t="shared" si="11"/>
        <v>31</v>
      </c>
      <c r="L94" s="45" t="str">
        <f t="shared" si="12"/>
        <v>OK</v>
      </c>
      <c r="M94" s="63" t="s">
        <v>858</v>
      </c>
    </row>
    <row r="95" spans="1:13" s="64" customFormat="1" ht="13.5">
      <c r="A95" s="37" t="s">
        <v>301</v>
      </c>
      <c r="B95" s="37" t="s">
        <v>874</v>
      </c>
      <c r="C95" s="69" t="s">
        <v>875</v>
      </c>
      <c r="D95" s="47" t="s">
        <v>228</v>
      </c>
      <c r="E95" s="37"/>
      <c r="F95" s="45" t="str">
        <f t="shared" si="13"/>
        <v>C28</v>
      </c>
      <c r="G95" s="37" t="str">
        <f t="shared" si="14"/>
        <v>石川和洋</v>
      </c>
      <c r="H95" s="47" t="s">
        <v>233</v>
      </c>
      <c r="I95" s="47" t="s">
        <v>229</v>
      </c>
      <c r="J95" s="62">
        <v>1979</v>
      </c>
      <c r="K95" s="52">
        <f t="shared" si="11"/>
        <v>37</v>
      </c>
      <c r="L95" s="45" t="str">
        <f t="shared" si="12"/>
        <v>OK</v>
      </c>
      <c r="M95" s="65" t="s">
        <v>876</v>
      </c>
    </row>
    <row r="96" spans="1:13" s="64" customFormat="1" ht="13.5">
      <c r="A96" s="37" t="s">
        <v>302</v>
      </c>
      <c r="B96" s="61" t="s">
        <v>303</v>
      </c>
      <c r="C96" s="61" t="s">
        <v>304</v>
      </c>
      <c r="D96" s="47" t="s">
        <v>228</v>
      </c>
      <c r="E96" s="37"/>
      <c r="F96" s="45" t="str">
        <f t="shared" si="13"/>
        <v>C29</v>
      </c>
      <c r="G96" s="37" t="str">
        <f t="shared" si="14"/>
        <v>奥田康博</v>
      </c>
      <c r="H96" s="47" t="s">
        <v>233</v>
      </c>
      <c r="I96" s="47" t="s">
        <v>229</v>
      </c>
      <c r="J96" s="62">
        <v>1966</v>
      </c>
      <c r="K96" s="52">
        <f t="shared" si="11"/>
        <v>50</v>
      </c>
      <c r="L96" s="45" t="str">
        <f t="shared" si="12"/>
        <v>OK</v>
      </c>
      <c r="M96" s="63" t="s">
        <v>858</v>
      </c>
    </row>
    <row r="97" spans="1:13" s="64" customFormat="1" ht="13.5">
      <c r="A97" s="37" t="s">
        <v>305</v>
      </c>
      <c r="B97" s="61" t="s">
        <v>306</v>
      </c>
      <c r="C97" s="61" t="s">
        <v>307</v>
      </c>
      <c r="D97" s="47" t="s">
        <v>228</v>
      </c>
      <c r="E97" s="37"/>
      <c r="F97" s="45" t="str">
        <f t="shared" si="13"/>
        <v>C30</v>
      </c>
      <c r="G97" s="37" t="str">
        <f t="shared" si="14"/>
        <v>上戸幸次</v>
      </c>
      <c r="H97" s="47" t="s">
        <v>233</v>
      </c>
      <c r="I97" s="47" t="s">
        <v>229</v>
      </c>
      <c r="J97" s="62">
        <v>1963</v>
      </c>
      <c r="K97" s="52">
        <f t="shared" si="11"/>
        <v>53</v>
      </c>
      <c r="L97" s="45" t="str">
        <f t="shared" si="12"/>
        <v>OK</v>
      </c>
      <c r="M97" s="65" t="s">
        <v>789</v>
      </c>
    </row>
    <row r="98" spans="1:13" s="64" customFormat="1" ht="13.5">
      <c r="A98" s="37" t="s">
        <v>308</v>
      </c>
      <c r="B98" s="61" t="s">
        <v>309</v>
      </c>
      <c r="C98" s="61" t="s">
        <v>310</v>
      </c>
      <c r="D98" s="47" t="s">
        <v>228</v>
      </c>
      <c r="E98" s="37"/>
      <c r="F98" s="45" t="str">
        <f t="shared" si="13"/>
        <v>C31</v>
      </c>
      <c r="G98" s="37" t="str">
        <f t="shared" si="14"/>
        <v>山崎茂智</v>
      </c>
      <c r="H98" s="47" t="s">
        <v>233</v>
      </c>
      <c r="I98" s="47" t="s">
        <v>229</v>
      </c>
      <c r="J98" s="62">
        <v>1963</v>
      </c>
      <c r="K98" s="52">
        <f t="shared" si="11"/>
        <v>53</v>
      </c>
      <c r="L98" s="45" t="str">
        <f t="shared" si="12"/>
        <v>OK</v>
      </c>
      <c r="M98" s="65" t="s">
        <v>877</v>
      </c>
    </row>
    <row r="99" spans="1:13" s="64" customFormat="1" ht="13.5">
      <c r="A99" s="37" t="s">
        <v>311</v>
      </c>
      <c r="B99" s="61" t="s">
        <v>312</v>
      </c>
      <c r="C99" s="61" t="s">
        <v>313</v>
      </c>
      <c r="D99" s="47" t="s">
        <v>228</v>
      </c>
      <c r="E99" s="37"/>
      <c r="F99" s="45" t="str">
        <f t="shared" si="13"/>
        <v>C32</v>
      </c>
      <c r="G99" s="37" t="str">
        <f t="shared" si="14"/>
        <v>秋山太助</v>
      </c>
      <c r="H99" s="47" t="s">
        <v>233</v>
      </c>
      <c r="I99" s="47" t="s">
        <v>229</v>
      </c>
      <c r="J99" s="62">
        <v>1975</v>
      </c>
      <c r="K99" s="52">
        <f t="shared" si="11"/>
        <v>41</v>
      </c>
      <c r="L99" s="45" t="str">
        <f t="shared" si="12"/>
        <v>OK</v>
      </c>
      <c r="M99" s="63" t="s">
        <v>858</v>
      </c>
    </row>
    <row r="100" spans="1:13" s="64" customFormat="1" ht="13.5">
      <c r="A100" s="37" t="s">
        <v>314</v>
      </c>
      <c r="B100" s="61" t="s">
        <v>315</v>
      </c>
      <c r="C100" s="61" t="s">
        <v>316</v>
      </c>
      <c r="D100" s="47" t="s">
        <v>228</v>
      </c>
      <c r="E100" s="37"/>
      <c r="F100" s="45" t="str">
        <f t="shared" si="13"/>
        <v>C33</v>
      </c>
      <c r="G100" s="37" t="str">
        <f t="shared" si="14"/>
        <v>廣瀬智也</v>
      </c>
      <c r="H100" s="47" t="s">
        <v>233</v>
      </c>
      <c r="I100" s="47" t="s">
        <v>229</v>
      </c>
      <c r="J100" s="62">
        <v>1977</v>
      </c>
      <c r="K100" s="52">
        <f aca="true" t="shared" si="15" ref="K100:K123">IF(J100="","",(2016-J100))</f>
        <v>39</v>
      </c>
      <c r="L100" s="45" t="str">
        <f aca="true" t="shared" si="16" ref="L100:L135">IF(G100="","",IF(COUNTIF($G$6:$G$543,G100)&gt;1,"2重登録","OK"))</f>
        <v>OK</v>
      </c>
      <c r="M100" s="63" t="s">
        <v>858</v>
      </c>
    </row>
    <row r="101" spans="1:13" s="64" customFormat="1" ht="13.5">
      <c r="A101" s="37" t="s">
        <v>317</v>
      </c>
      <c r="B101" s="61" t="s">
        <v>318</v>
      </c>
      <c r="C101" s="61" t="s">
        <v>319</v>
      </c>
      <c r="D101" s="47" t="s">
        <v>228</v>
      </c>
      <c r="E101" s="37"/>
      <c r="F101" s="45" t="str">
        <f t="shared" si="13"/>
        <v>C34</v>
      </c>
      <c r="G101" s="37" t="str">
        <f t="shared" si="14"/>
        <v>玉川敬三</v>
      </c>
      <c r="H101" s="47" t="s">
        <v>233</v>
      </c>
      <c r="I101" s="47" t="s">
        <v>229</v>
      </c>
      <c r="J101" s="62">
        <v>1969</v>
      </c>
      <c r="K101" s="52">
        <f t="shared" si="15"/>
        <v>47</v>
      </c>
      <c r="L101" s="45" t="str">
        <f t="shared" si="16"/>
        <v>OK</v>
      </c>
      <c r="M101" s="63" t="s">
        <v>858</v>
      </c>
    </row>
    <row r="102" spans="1:13" s="64" customFormat="1" ht="13.5">
      <c r="A102" s="37" t="s">
        <v>320</v>
      </c>
      <c r="B102" s="61" t="s">
        <v>321</v>
      </c>
      <c r="C102" s="61" t="s">
        <v>322</v>
      </c>
      <c r="D102" s="47" t="s">
        <v>228</v>
      </c>
      <c r="E102" s="37"/>
      <c r="F102" s="45" t="str">
        <f t="shared" si="13"/>
        <v>C35</v>
      </c>
      <c r="G102" s="37" t="str">
        <f t="shared" si="14"/>
        <v>太田圭亮</v>
      </c>
      <c r="H102" s="47" t="s">
        <v>233</v>
      </c>
      <c r="I102" s="47" t="s">
        <v>229</v>
      </c>
      <c r="J102" s="62">
        <v>1981</v>
      </c>
      <c r="K102" s="52">
        <f t="shared" si="15"/>
        <v>35</v>
      </c>
      <c r="L102" s="45" t="str">
        <f t="shared" si="16"/>
        <v>OK</v>
      </c>
      <c r="M102" s="63" t="s">
        <v>858</v>
      </c>
    </row>
    <row r="103" spans="1:13" s="64" customFormat="1" ht="13.5">
      <c r="A103" s="37" t="s">
        <v>323</v>
      </c>
      <c r="B103" s="61" t="s">
        <v>324</v>
      </c>
      <c r="C103" s="61" t="s">
        <v>325</v>
      </c>
      <c r="D103" s="47" t="s">
        <v>228</v>
      </c>
      <c r="E103" s="37"/>
      <c r="F103" s="45" t="str">
        <f t="shared" si="13"/>
        <v>C36</v>
      </c>
      <c r="G103" s="37" t="str">
        <f t="shared" si="14"/>
        <v>園田智明</v>
      </c>
      <c r="H103" s="47" t="s">
        <v>233</v>
      </c>
      <c r="I103" s="47" t="s">
        <v>229</v>
      </c>
      <c r="J103" s="62">
        <v>1967</v>
      </c>
      <c r="K103" s="52">
        <f t="shared" si="15"/>
        <v>49</v>
      </c>
      <c r="L103" s="45" t="str">
        <f t="shared" si="16"/>
        <v>OK</v>
      </c>
      <c r="M103" s="65" t="s">
        <v>863</v>
      </c>
    </row>
    <row r="104" spans="1:13" s="64" customFormat="1" ht="13.5">
      <c r="A104" s="37" t="s">
        <v>326</v>
      </c>
      <c r="B104" s="61" t="s">
        <v>327</v>
      </c>
      <c r="C104" s="61" t="s">
        <v>328</v>
      </c>
      <c r="D104" s="47" t="s">
        <v>228</v>
      </c>
      <c r="E104" s="37"/>
      <c r="F104" s="45" t="str">
        <f t="shared" si="13"/>
        <v>C37</v>
      </c>
      <c r="G104" s="37" t="str">
        <f t="shared" si="14"/>
        <v>馬場英年</v>
      </c>
      <c r="H104" s="47" t="s">
        <v>233</v>
      </c>
      <c r="I104" s="47" t="s">
        <v>229</v>
      </c>
      <c r="J104" s="62">
        <v>1980</v>
      </c>
      <c r="K104" s="52">
        <f t="shared" si="15"/>
        <v>36</v>
      </c>
      <c r="L104" s="45" t="str">
        <f t="shared" si="16"/>
        <v>OK</v>
      </c>
      <c r="M104" s="63" t="s">
        <v>858</v>
      </c>
    </row>
    <row r="105" spans="1:13" s="68" customFormat="1" ht="13.5">
      <c r="A105" s="37" t="s">
        <v>329</v>
      </c>
      <c r="B105" s="61" t="s">
        <v>878</v>
      </c>
      <c r="C105" s="66" t="s">
        <v>879</v>
      </c>
      <c r="D105" s="47" t="s">
        <v>228</v>
      </c>
      <c r="E105" s="37"/>
      <c r="F105" s="45" t="s">
        <v>330</v>
      </c>
      <c r="G105" s="37" t="s">
        <v>331</v>
      </c>
      <c r="H105" s="47" t="s">
        <v>233</v>
      </c>
      <c r="I105" s="47" t="s">
        <v>229</v>
      </c>
      <c r="J105" s="62">
        <v>1993</v>
      </c>
      <c r="K105" s="52">
        <f t="shared" si="15"/>
        <v>23</v>
      </c>
      <c r="L105" s="45" t="str">
        <f t="shared" si="16"/>
        <v>OK</v>
      </c>
      <c r="M105" s="63" t="s">
        <v>880</v>
      </c>
    </row>
    <row r="106" spans="1:13" s="64" customFormat="1" ht="13.5">
      <c r="A106" s="37" t="s">
        <v>332</v>
      </c>
      <c r="B106" s="66" t="s">
        <v>333</v>
      </c>
      <c r="C106" s="66" t="s">
        <v>334</v>
      </c>
      <c r="D106" s="47" t="s">
        <v>228</v>
      </c>
      <c r="E106" s="37"/>
      <c r="F106" s="45" t="str">
        <f aca="true" t="shared" si="17" ref="F106:F123">A106</f>
        <v>C39</v>
      </c>
      <c r="G106" s="37" t="str">
        <f aca="true" t="shared" si="18" ref="G106:G123">B106&amp;C106</f>
        <v>田中正行</v>
      </c>
      <c r="H106" s="47" t="s">
        <v>233</v>
      </c>
      <c r="I106" s="47" t="s">
        <v>229</v>
      </c>
      <c r="J106" s="62">
        <v>1980</v>
      </c>
      <c r="K106" s="52">
        <f t="shared" si="15"/>
        <v>36</v>
      </c>
      <c r="L106" s="45" t="str">
        <f t="shared" si="16"/>
        <v>OK</v>
      </c>
      <c r="M106" s="65" t="s">
        <v>863</v>
      </c>
    </row>
    <row r="107" spans="1:13" s="64" customFormat="1" ht="13.5">
      <c r="A107" s="37" t="s">
        <v>335</v>
      </c>
      <c r="B107" s="37" t="s">
        <v>834</v>
      </c>
      <c r="C107" s="37" t="s">
        <v>881</v>
      </c>
      <c r="D107" s="47" t="s">
        <v>228</v>
      </c>
      <c r="E107" s="37"/>
      <c r="F107" s="45" t="str">
        <f t="shared" si="17"/>
        <v>C40</v>
      </c>
      <c r="G107" s="37" t="str">
        <f t="shared" si="18"/>
        <v>田中精一</v>
      </c>
      <c r="H107" s="47" t="s">
        <v>233</v>
      </c>
      <c r="I107" s="47" t="s">
        <v>229</v>
      </c>
      <c r="J107" s="62">
        <v>1974</v>
      </c>
      <c r="K107" s="52">
        <f t="shared" si="15"/>
        <v>42</v>
      </c>
      <c r="L107" s="45" t="str">
        <f t="shared" si="16"/>
        <v>OK</v>
      </c>
      <c r="M107" s="70" t="s">
        <v>863</v>
      </c>
    </row>
    <row r="108" spans="1:13" s="64" customFormat="1" ht="13.5">
      <c r="A108" s="37" t="s">
        <v>336</v>
      </c>
      <c r="B108" s="37" t="s">
        <v>882</v>
      </c>
      <c r="C108" s="37" t="s">
        <v>883</v>
      </c>
      <c r="D108" s="47" t="s">
        <v>228</v>
      </c>
      <c r="E108" s="37"/>
      <c r="F108" s="45" t="str">
        <f t="shared" si="17"/>
        <v>C41</v>
      </c>
      <c r="G108" s="37" t="str">
        <f t="shared" si="18"/>
        <v>光岡 翼</v>
      </c>
      <c r="H108" s="47" t="s">
        <v>233</v>
      </c>
      <c r="I108" s="47" t="s">
        <v>229</v>
      </c>
      <c r="J108" s="62">
        <v>1988</v>
      </c>
      <c r="K108" s="52">
        <f t="shared" si="15"/>
        <v>28</v>
      </c>
      <c r="L108" s="45" t="str">
        <f t="shared" si="16"/>
        <v>OK</v>
      </c>
      <c r="M108" s="63" t="s">
        <v>858</v>
      </c>
    </row>
    <row r="109" spans="1:13" s="64" customFormat="1" ht="13.5">
      <c r="A109" s="37" t="s">
        <v>337</v>
      </c>
      <c r="B109" s="37" t="s">
        <v>765</v>
      </c>
      <c r="C109" s="37" t="s">
        <v>884</v>
      </c>
      <c r="D109" s="47" t="s">
        <v>228</v>
      </c>
      <c r="E109" s="37"/>
      <c r="F109" s="45" t="str">
        <f t="shared" si="17"/>
        <v>C42</v>
      </c>
      <c r="G109" s="37" t="str">
        <f t="shared" si="18"/>
        <v>神山孝行</v>
      </c>
      <c r="H109" s="47" t="s">
        <v>233</v>
      </c>
      <c r="I109" s="47" t="s">
        <v>229</v>
      </c>
      <c r="J109" s="62">
        <v>1984</v>
      </c>
      <c r="K109" s="52">
        <f t="shared" si="15"/>
        <v>32</v>
      </c>
      <c r="L109" s="45" t="str">
        <f t="shared" si="16"/>
        <v>OK</v>
      </c>
      <c r="M109" s="63" t="s">
        <v>858</v>
      </c>
    </row>
    <row r="110" spans="1:13" s="64" customFormat="1" ht="13.5">
      <c r="A110" s="37" t="s">
        <v>338</v>
      </c>
      <c r="B110" s="61" t="s">
        <v>339</v>
      </c>
      <c r="C110" s="66" t="s">
        <v>340</v>
      </c>
      <c r="D110" s="47" t="s">
        <v>228</v>
      </c>
      <c r="E110" s="37"/>
      <c r="F110" s="45" t="str">
        <f t="shared" si="17"/>
        <v>C43</v>
      </c>
      <c r="G110" s="37" t="str">
        <f t="shared" si="18"/>
        <v>湯本芳明</v>
      </c>
      <c r="H110" s="47" t="s">
        <v>233</v>
      </c>
      <c r="I110" s="47" t="s">
        <v>229</v>
      </c>
      <c r="J110" s="62">
        <v>1952</v>
      </c>
      <c r="K110" s="52">
        <f t="shared" si="15"/>
        <v>64</v>
      </c>
      <c r="L110" s="45" t="str">
        <f t="shared" si="16"/>
        <v>OK</v>
      </c>
      <c r="M110" s="65" t="s">
        <v>863</v>
      </c>
    </row>
    <row r="111" spans="1:13" s="64" customFormat="1" ht="13.5">
      <c r="A111" s="37" t="s">
        <v>885</v>
      </c>
      <c r="B111" s="61" t="s">
        <v>341</v>
      </c>
      <c r="C111" s="66" t="s">
        <v>342</v>
      </c>
      <c r="D111" s="47" t="s">
        <v>228</v>
      </c>
      <c r="E111" s="37"/>
      <c r="F111" s="45" t="str">
        <f t="shared" si="17"/>
        <v>C44</v>
      </c>
      <c r="G111" s="37" t="str">
        <f t="shared" si="18"/>
        <v>高橋雄祐</v>
      </c>
      <c r="H111" s="47" t="s">
        <v>233</v>
      </c>
      <c r="I111" s="47" t="s">
        <v>229</v>
      </c>
      <c r="J111" s="62">
        <v>1985</v>
      </c>
      <c r="K111" s="52">
        <f t="shared" si="15"/>
        <v>31</v>
      </c>
      <c r="L111" s="45" t="str">
        <f t="shared" si="16"/>
        <v>OK</v>
      </c>
      <c r="M111" s="65" t="s">
        <v>868</v>
      </c>
    </row>
    <row r="112" spans="1:13" s="64" customFormat="1" ht="13.5">
      <c r="A112" s="37" t="s">
        <v>343</v>
      </c>
      <c r="B112" s="61" t="s">
        <v>344</v>
      </c>
      <c r="C112" s="66" t="s">
        <v>345</v>
      </c>
      <c r="D112" s="47" t="s">
        <v>228</v>
      </c>
      <c r="E112" s="37"/>
      <c r="F112" s="45" t="str">
        <f t="shared" si="17"/>
        <v>C45</v>
      </c>
      <c r="G112" s="37" t="str">
        <f t="shared" si="18"/>
        <v>吉本泰二</v>
      </c>
      <c r="H112" s="47" t="s">
        <v>233</v>
      </c>
      <c r="I112" s="47" t="s">
        <v>229</v>
      </c>
      <c r="J112" s="62">
        <v>1976</v>
      </c>
      <c r="K112" s="52">
        <f t="shared" si="15"/>
        <v>40</v>
      </c>
      <c r="L112" s="45" t="str">
        <f t="shared" si="16"/>
        <v>OK</v>
      </c>
      <c r="M112" s="63" t="s">
        <v>858</v>
      </c>
    </row>
    <row r="113" spans="1:13" s="64" customFormat="1" ht="13.5">
      <c r="A113" s="37" t="s">
        <v>346</v>
      </c>
      <c r="B113" s="71" t="s">
        <v>347</v>
      </c>
      <c r="C113" s="71" t="s">
        <v>348</v>
      </c>
      <c r="D113" s="47" t="s">
        <v>228</v>
      </c>
      <c r="E113" s="37"/>
      <c r="F113" s="45" t="str">
        <f t="shared" si="17"/>
        <v>C46</v>
      </c>
      <c r="G113" s="37" t="str">
        <f t="shared" si="18"/>
        <v>坂居優介</v>
      </c>
      <c r="H113" s="47" t="s">
        <v>233</v>
      </c>
      <c r="I113" s="47" t="s">
        <v>229</v>
      </c>
      <c r="J113" s="62">
        <v>1982</v>
      </c>
      <c r="K113" s="52">
        <f t="shared" si="15"/>
        <v>34</v>
      </c>
      <c r="L113" s="45" t="str">
        <f t="shared" si="16"/>
        <v>OK</v>
      </c>
      <c r="M113" s="65" t="s">
        <v>868</v>
      </c>
    </row>
    <row r="114" spans="1:13" s="64" customFormat="1" ht="13.5">
      <c r="A114" s="37" t="s">
        <v>349</v>
      </c>
      <c r="B114" s="72" t="s">
        <v>886</v>
      </c>
      <c r="C114" s="72" t="s">
        <v>887</v>
      </c>
      <c r="D114" s="47" t="s">
        <v>228</v>
      </c>
      <c r="E114" s="37"/>
      <c r="F114" s="45" t="str">
        <f t="shared" si="17"/>
        <v>C47</v>
      </c>
      <c r="G114" s="58" t="str">
        <f t="shared" si="18"/>
        <v>浅田亜祐子</v>
      </c>
      <c r="H114" s="47" t="s">
        <v>233</v>
      </c>
      <c r="I114" s="47" t="s">
        <v>888</v>
      </c>
      <c r="J114" s="62">
        <v>1984</v>
      </c>
      <c r="K114" s="52">
        <f t="shared" si="15"/>
        <v>32</v>
      </c>
      <c r="L114" s="45" t="str">
        <f t="shared" si="16"/>
        <v>OK</v>
      </c>
      <c r="M114" s="65" t="s">
        <v>862</v>
      </c>
    </row>
    <row r="115" spans="1:13" s="64" customFormat="1" ht="13.5">
      <c r="A115" s="37" t="s">
        <v>350</v>
      </c>
      <c r="B115" s="61" t="s">
        <v>889</v>
      </c>
      <c r="C115" s="61" t="s">
        <v>890</v>
      </c>
      <c r="D115" s="47" t="s">
        <v>228</v>
      </c>
      <c r="E115" s="37"/>
      <c r="F115" s="45" t="str">
        <f t="shared" si="17"/>
        <v>C48</v>
      </c>
      <c r="G115" s="37" t="str">
        <f t="shared" si="18"/>
        <v>赤木 拓</v>
      </c>
      <c r="H115" s="47" t="s">
        <v>233</v>
      </c>
      <c r="I115" s="47" t="s">
        <v>229</v>
      </c>
      <c r="J115" s="62">
        <v>1980</v>
      </c>
      <c r="K115" s="52">
        <f t="shared" si="15"/>
        <v>36</v>
      </c>
      <c r="L115" s="45" t="str">
        <f t="shared" si="16"/>
        <v>OK</v>
      </c>
      <c r="M115" s="65" t="s">
        <v>863</v>
      </c>
    </row>
    <row r="116" spans="1:13" s="64" customFormat="1" ht="13.5">
      <c r="A116" s="37" t="s">
        <v>891</v>
      </c>
      <c r="B116" s="61" t="s">
        <v>351</v>
      </c>
      <c r="C116" s="66" t="s">
        <v>352</v>
      </c>
      <c r="D116" s="47" t="s">
        <v>228</v>
      </c>
      <c r="E116" s="37"/>
      <c r="F116" s="45" t="str">
        <f t="shared" si="17"/>
        <v>C49</v>
      </c>
      <c r="G116" s="37" t="str">
        <f t="shared" si="18"/>
        <v>住谷岳司</v>
      </c>
      <c r="H116" s="47" t="s">
        <v>233</v>
      </c>
      <c r="I116" s="47" t="s">
        <v>229</v>
      </c>
      <c r="J116" s="62">
        <v>1967</v>
      </c>
      <c r="K116" s="52">
        <f t="shared" si="15"/>
        <v>49</v>
      </c>
      <c r="L116" s="45" t="str">
        <f t="shared" si="16"/>
        <v>OK</v>
      </c>
      <c r="M116" s="65" t="s">
        <v>892</v>
      </c>
    </row>
    <row r="117" spans="1:15" s="64" customFormat="1" ht="13.5">
      <c r="A117" s="37" t="s">
        <v>353</v>
      </c>
      <c r="B117" s="61" t="s">
        <v>354</v>
      </c>
      <c r="C117" s="66" t="s">
        <v>355</v>
      </c>
      <c r="D117" s="47" t="s">
        <v>228</v>
      </c>
      <c r="E117" s="37"/>
      <c r="F117" s="45" t="str">
        <f t="shared" si="17"/>
        <v>C50</v>
      </c>
      <c r="G117" s="37" t="str">
        <f t="shared" si="18"/>
        <v>永田寛教</v>
      </c>
      <c r="H117" s="47" t="s">
        <v>233</v>
      </c>
      <c r="I117" s="47" t="s">
        <v>229</v>
      </c>
      <c r="J117" s="62">
        <v>1981</v>
      </c>
      <c r="K117" s="52">
        <f t="shared" si="15"/>
        <v>35</v>
      </c>
      <c r="L117" s="45" t="str">
        <f t="shared" si="16"/>
        <v>OK</v>
      </c>
      <c r="M117" s="65" t="s">
        <v>868</v>
      </c>
      <c r="O117" s="35"/>
    </row>
    <row r="118" spans="1:15" s="64" customFormat="1" ht="13.5">
      <c r="A118" s="37" t="s">
        <v>356</v>
      </c>
      <c r="B118" s="69" t="s">
        <v>893</v>
      </c>
      <c r="C118" s="69" t="s">
        <v>357</v>
      </c>
      <c r="D118" s="47" t="s">
        <v>894</v>
      </c>
      <c r="E118" s="37"/>
      <c r="F118" s="45" t="str">
        <f t="shared" si="17"/>
        <v>C51</v>
      </c>
      <c r="G118" s="37" t="str">
        <f t="shared" si="18"/>
        <v>松島理和</v>
      </c>
      <c r="H118" s="47" t="s">
        <v>233</v>
      </c>
      <c r="I118" s="47" t="s">
        <v>229</v>
      </c>
      <c r="J118" s="62">
        <v>1981</v>
      </c>
      <c r="K118" s="52">
        <f t="shared" si="15"/>
        <v>35</v>
      </c>
      <c r="L118" s="45" t="str">
        <f t="shared" si="16"/>
        <v>OK</v>
      </c>
      <c r="M118" s="65" t="s">
        <v>895</v>
      </c>
      <c r="O118" s="35"/>
    </row>
    <row r="119" spans="1:15" s="65" customFormat="1" ht="13.5">
      <c r="A119" s="37" t="s">
        <v>896</v>
      </c>
      <c r="B119" s="69" t="s">
        <v>358</v>
      </c>
      <c r="C119" s="69" t="s">
        <v>359</v>
      </c>
      <c r="D119" s="47" t="s">
        <v>894</v>
      </c>
      <c r="E119" s="37"/>
      <c r="F119" s="45" t="str">
        <f t="shared" si="17"/>
        <v>C52</v>
      </c>
      <c r="G119" s="37" t="str">
        <f t="shared" si="18"/>
        <v>曽我卓矢</v>
      </c>
      <c r="H119" s="47" t="s">
        <v>233</v>
      </c>
      <c r="I119" s="47" t="s">
        <v>229</v>
      </c>
      <c r="J119" s="62">
        <v>1986</v>
      </c>
      <c r="K119" s="52">
        <f t="shared" si="15"/>
        <v>30</v>
      </c>
      <c r="L119" s="45" t="str">
        <f t="shared" si="16"/>
        <v>OK</v>
      </c>
      <c r="M119" s="65" t="s">
        <v>863</v>
      </c>
      <c r="N119" s="64"/>
      <c r="O119" s="35"/>
    </row>
    <row r="120" spans="1:15" s="65" customFormat="1" ht="13.5">
      <c r="A120" s="37" t="s">
        <v>360</v>
      </c>
      <c r="B120" s="72" t="s">
        <v>897</v>
      </c>
      <c r="C120" s="72" t="s">
        <v>898</v>
      </c>
      <c r="D120" s="47" t="s">
        <v>899</v>
      </c>
      <c r="E120" s="37"/>
      <c r="F120" s="45" t="str">
        <f t="shared" si="17"/>
        <v>C53</v>
      </c>
      <c r="G120" s="73" t="str">
        <f t="shared" si="18"/>
        <v>大鳥有希子</v>
      </c>
      <c r="H120" s="47" t="s">
        <v>233</v>
      </c>
      <c r="I120" s="47" t="s">
        <v>900</v>
      </c>
      <c r="J120" s="62">
        <v>1988</v>
      </c>
      <c r="K120" s="52">
        <f t="shared" si="15"/>
        <v>28</v>
      </c>
      <c r="L120" s="45" t="str">
        <f t="shared" si="16"/>
        <v>OK</v>
      </c>
      <c r="M120" s="65" t="s">
        <v>901</v>
      </c>
      <c r="N120" s="64"/>
      <c r="O120" s="35"/>
    </row>
    <row r="121" spans="1:15" s="65" customFormat="1" ht="13.5">
      <c r="A121" s="37" t="s">
        <v>361</v>
      </c>
      <c r="B121" s="35" t="s">
        <v>362</v>
      </c>
      <c r="C121" s="35" t="s">
        <v>363</v>
      </c>
      <c r="D121" s="47" t="s">
        <v>902</v>
      </c>
      <c r="E121" s="35"/>
      <c r="F121" s="45" t="str">
        <f t="shared" si="17"/>
        <v>C54</v>
      </c>
      <c r="G121" s="37" t="str">
        <f t="shared" si="18"/>
        <v>竹村仁志</v>
      </c>
      <c r="H121" s="47" t="s">
        <v>233</v>
      </c>
      <c r="I121" s="47" t="s">
        <v>229</v>
      </c>
      <c r="J121" s="62">
        <v>1962</v>
      </c>
      <c r="K121" s="52">
        <f t="shared" si="15"/>
        <v>54</v>
      </c>
      <c r="L121" s="45" t="str">
        <f t="shared" si="16"/>
        <v>OK</v>
      </c>
      <c r="M121" s="37" t="s">
        <v>903</v>
      </c>
      <c r="N121" s="64"/>
      <c r="O121" s="35"/>
    </row>
    <row r="122" spans="1:14" s="75" customFormat="1" ht="13.5">
      <c r="A122" s="37" t="s">
        <v>330</v>
      </c>
      <c r="B122" s="47" t="s">
        <v>904</v>
      </c>
      <c r="C122" s="47" t="s">
        <v>905</v>
      </c>
      <c r="D122" s="47" t="s">
        <v>894</v>
      </c>
      <c r="E122" s="37"/>
      <c r="F122" s="45" t="str">
        <f t="shared" si="17"/>
        <v>C55</v>
      </c>
      <c r="G122" s="37" t="str">
        <f t="shared" si="18"/>
        <v>澤田啓一</v>
      </c>
      <c r="H122" s="47" t="s">
        <v>233</v>
      </c>
      <c r="I122" s="47" t="s">
        <v>229</v>
      </c>
      <c r="J122" s="62">
        <v>1970</v>
      </c>
      <c r="K122" s="52">
        <f t="shared" si="15"/>
        <v>46</v>
      </c>
      <c r="L122" s="45" t="str">
        <f t="shared" si="16"/>
        <v>OK</v>
      </c>
      <c r="M122" s="37" t="s">
        <v>868</v>
      </c>
      <c r="N122" s="74"/>
    </row>
    <row r="123" spans="1:14" s="75" customFormat="1" ht="13.5">
      <c r="A123" s="37" t="s">
        <v>364</v>
      </c>
      <c r="B123" s="47" t="s">
        <v>906</v>
      </c>
      <c r="C123" s="47" t="s">
        <v>907</v>
      </c>
      <c r="D123" s="47" t="s">
        <v>894</v>
      </c>
      <c r="E123" s="37"/>
      <c r="F123" s="45" t="str">
        <f t="shared" si="17"/>
        <v>C56</v>
      </c>
      <c r="G123" s="37" t="str">
        <f t="shared" si="18"/>
        <v>西岡庸介</v>
      </c>
      <c r="H123" s="47" t="s">
        <v>233</v>
      </c>
      <c r="I123" s="47" t="s">
        <v>229</v>
      </c>
      <c r="J123" s="62">
        <v>1983</v>
      </c>
      <c r="K123" s="52">
        <f t="shared" si="15"/>
        <v>33</v>
      </c>
      <c r="L123" s="45" t="str">
        <f t="shared" si="16"/>
        <v>OK</v>
      </c>
      <c r="M123" s="37" t="s">
        <v>908</v>
      </c>
      <c r="N123" s="74"/>
    </row>
    <row r="124" spans="1:14" s="75" customFormat="1" ht="13.5">
      <c r="A124" s="37"/>
      <c r="C124" s="47"/>
      <c r="D124" s="47"/>
      <c r="E124" s="37"/>
      <c r="F124" s="45"/>
      <c r="G124" s="37"/>
      <c r="H124" s="47"/>
      <c r="I124" s="47"/>
      <c r="K124" s="52"/>
      <c r="L124" s="45">
        <f t="shared" si="16"/>
      </c>
      <c r="N124" s="74"/>
    </row>
    <row r="125" spans="1:13" s="64" customFormat="1" ht="13.5">
      <c r="A125" s="37"/>
      <c r="B125" s="72"/>
      <c r="C125" s="72"/>
      <c r="D125" s="47"/>
      <c r="E125" s="37"/>
      <c r="F125" s="45"/>
      <c r="G125" s="58"/>
      <c r="H125" s="47"/>
      <c r="I125" s="47"/>
      <c r="J125" s="62"/>
      <c r="K125" s="52"/>
      <c r="L125" s="45">
        <f t="shared" si="16"/>
      </c>
      <c r="M125" s="65"/>
    </row>
    <row r="126" spans="1:13" s="64" customFormat="1" ht="13.5">
      <c r="A126" s="37"/>
      <c r="B126" s="72"/>
      <c r="C126" s="72"/>
      <c r="D126" s="47"/>
      <c r="E126" s="37"/>
      <c r="F126" s="45"/>
      <c r="G126" s="58"/>
      <c r="H126" s="47"/>
      <c r="I126" s="47"/>
      <c r="J126" s="62"/>
      <c r="K126" s="52"/>
      <c r="L126" s="45">
        <f t="shared" si="16"/>
      </c>
      <c r="M126" s="65"/>
    </row>
    <row r="127" spans="1:13" s="64" customFormat="1" ht="13.5">
      <c r="A127" s="37"/>
      <c r="B127" s="72"/>
      <c r="C127" s="72"/>
      <c r="D127" s="47"/>
      <c r="E127" s="37"/>
      <c r="F127" s="45"/>
      <c r="G127" s="58"/>
      <c r="H127" s="47"/>
      <c r="I127" s="47"/>
      <c r="J127" s="62"/>
      <c r="K127" s="52"/>
      <c r="L127" s="45">
        <f t="shared" si="16"/>
      </c>
      <c r="M127" s="65"/>
    </row>
    <row r="128" spans="1:13" s="64" customFormat="1" ht="13.5">
      <c r="A128" s="37"/>
      <c r="B128" s="72"/>
      <c r="C128" s="72"/>
      <c r="D128" s="47"/>
      <c r="E128" s="37"/>
      <c r="F128" s="45"/>
      <c r="G128" s="58"/>
      <c r="H128" s="47"/>
      <c r="I128" s="47"/>
      <c r="J128" s="62"/>
      <c r="K128" s="52"/>
      <c r="L128" s="45">
        <f t="shared" si="16"/>
      </c>
      <c r="M128" s="65"/>
    </row>
    <row r="129" spans="1:13" s="64" customFormat="1" ht="13.5">
      <c r="A129" s="37"/>
      <c r="B129" s="72"/>
      <c r="C129" s="72"/>
      <c r="D129" s="47"/>
      <c r="E129" s="37"/>
      <c r="F129" s="45"/>
      <c r="G129" s="58"/>
      <c r="H129" s="47"/>
      <c r="I129" s="47"/>
      <c r="J129" s="62"/>
      <c r="K129" s="52"/>
      <c r="L129" s="45">
        <f t="shared" si="16"/>
      </c>
      <c r="M129" s="65"/>
    </row>
    <row r="130" spans="1:13" s="64" customFormat="1" ht="13.5">
      <c r="A130" s="37"/>
      <c r="B130" s="72"/>
      <c r="C130" s="72"/>
      <c r="D130" s="47"/>
      <c r="E130" s="37"/>
      <c r="F130" s="45"/>
      <c r="G130" s="58"/>
      <c r="H130" s="47"/>
      <c r="I130" s="47"/>
      <c r="J130" s="62"/>
      <c r="K130" s="52"/>
      <c r="L130" s="45">
        <f t="shared" si="16"/>
      </c>
      <c r="M130" s="65"/>
    </row>
    <row r="131" spans="1:12" s="65" customFormat="1" ht="13.5">
      <c r="A131" s="37"/>
      <c r="B131" s="72"/>
      <c r="C131" s="72"/>
      <c r="D131" s="47"/>
      <c r="E131" s="37"/>
      <c r="F131" s="45"/>
      <c r="G131" s="58"/>
      <c r="H131" s="47"/>
      <c r="I131" s="47"/>
      <c r="J131" s="62"/>
      <c r="K131" s="52"/>
      <c r="L131" s="45">
        <f t="shared" si="16"/>
      </c>
    </row>
    <row r="132" spans="1:12" s="65" customFormat="1" ht="13.5">
      <c r="A132" s="37"/>
      <c r="B132" s="72"/>
      <c r="C132" s="72"/>
      <c r="D132" s="47"/>
      <c r="E132" s="37"/>
      <c r="F132" s="45"/>
      <c r="G132" s="58"/>
      <c r="H132" s="47"/>
      <c r="I132" s="47"/>
      <c r="J132" s="62"/>
      <c r="K132" s="52"/>
      <c r="L132" s="45">
        <f t="shared" si="16"/>
      </c>
    </row>
    <row r="133" spans="1:12" s="65" customFormat="1" ht="13.5">
      <c r="A133" s="37"/>
      <c r="B133" s="72"/>
      <c r="C133" s="72"/>
      <c r="D133" s="47"/>
      <c r="E133" s="37"/>
      <c r="F133" s="45"/>
      <c r="G133" s="58"/>
      <c r="H133" s="47"/>
      <c r="I133" s="47"/>
      <c r="J133" s="62"/>
      <c r="K133" s="52"/>
      <c r="L133" s="45">
        <f t="shared" si="16"/>
      </c>
    </row>
    <row r="134" spans="1:13" s="35" customFormat="1" ht="13.5">
      <c r="A134" s="37"/>
      <c r="B134" s="79" t="s">
        <v>909</v>
      </c>
      <c r="C134" s="79"/>
      <c r="D134" s="80" t="s">
        <v>910</v>
      </c>
      <c r="E134" s="80"/>
      <c r="F134" s="80"/>
      <c r="G134" s="80"/>
      <c r="H134" s="80"/>
      <c r="I134" s="37"/>
      <c r="J134" s="38"/>
      <c r="K134" s="38"/>
      <c r="L134" s="45">
        <f t="shared" si="16"/>
      </c>
      <c r="M134" s="37"/>
    </row>
    <row r="135" spans="1:13" s="35" customFormat="1" ht="13.5">
      <c r="A135" s="37"/>
      <c r="B135" s="79"/>
      <c r="C135" s="79"/>
      <c r="D135" s="80"/>
      <c r="E135" s="80"/>
      <c r="F135" s="80"/>
      <c r="G135" s="80"/>
      <c r="H135" s="80"/>
      <c r="I135" s="37"/>
      <c r="J135" s="38"/>
      <c r="K135" s="38"/>
      <c r="L135" s="45">
        <f t="shared" si="16"/>
      </c>
      <c r="M135" s="37"/>
    </row>
    <row r="136" spans="1:18" s="35" customFormat="1" ht="13.5">
      <c r="A136" s="37"/>
      <c r="B136" s="47"/>
      <c r="C136" s="47"/>
      <c r="D136" s="34"/>
      <c r="E136" s="37"/>
      <c r="F136" s="45">
        <f>A136</f>
        <v>0</v>
      </c>
      <c r="G136" s="37" t="s">
        <v>911</v>
      </c>
      <c r="H136" s="201" t="s">
        <v>912</v>
      </c>
      <c r="I136" s="201"/>
      <c r="J136" s="201"/>
      <c r="K136" s="45"/>
      <c r="L136" s="45"/>
      <c r="Q136" s="39"/>
      <c r="R136" s="39"/>
    </row>
    <row r="137" spans="2:12" s="35" customFormat="1" ht="13.5">
      <c r="B137" s="241"/>
      <c r="C137" s="241"/>
      <c r="D137" s="37"/>
      <c r="E137" s="37"/>
      <c r="F137" s="45"/>
      <c r="G137" s="40">
        <f>COUNTIF($M$139:$M$169,"東近江市")</f>
        <v>5</v>
      </c>
      <c r="H137" s="172">
        <f>($G$137/RIGHT($A$168,2))</f>
        <v>0.16666666666666666</v>
      </c>
      <c r="I137" s="172"/>
      <c r="J137" s="172"/>
      <c r="K137" s="45"/>
      <c r="L137" s="45"/>
    </row>
    <row r="138" spans="2:12" s="35" customFormat="1" ht="13.5">
      <c r="B138" s="76"/>
      <c r="C138" s="76"/>
      <c r="D138" s="39" t="s">
        <v>913</v>
      </c>
      <c r="E138" s="39"/>
      <c r="F138" s="39"/>
      <c r="G138" s="40"/>
      <c r="H138" s="41" t="s">
        <v>914</v>
      </c>
      <c r="I138" s="36"/>
      <c r="J138" s="36"/>
      <c r="K138" s="45"/>
      <c r="L138" s="45">
        <f aca="true" t="shared" si="19" ref="L138:L169">IF(G138="","",IF(COUNTIF($G$6:$G$543,G138)&gt;1,"2重登録","OK"))</f>
      </c>
    </row>
    <row r="139" spans="1:13" s="35" customFormat="1" ht="13.5">
      <c r="A139" s="37" t="s">
        <v>915</v>
      </c>
      <c r="B139" s="77" t="s">
        <v>916</v>
      </c>
      <c r="C139" s="77" t="s">
        <v>917</v>
      </c>
      <c r="D139" s="81" t="s">
        <v>918</v>
      </c>
      <c r="E139" s="81" t="s">
        <v>919</v>
      </c>
      <c r="F139" s="37" t="s">
        <v>920</v>
      </c>
      <c r="G139" s="37" t="str">
        <f aca="true" t="shared" si="20" ref="G139:G154">B139&amp;C139</f>
        <v>水本佑人</v>
      </c>
      <c r="H139" s="81" t="s">
        <v>918</v>
      </c>
      <c r="I139" s="37" t="s">
        <v>229</v>
      </c>
      <c r="J139" s="38">
        <v>1998</v>
      </c>
      <c r="K139" s="52">
        <f aca="true" t="shared" si="21" ref="K139:K168">IF(J139="","",(2016-J139))</f>
        <v>18</v>
      </c>
      <c r="L139" s="45" t="str">
        <f t="shared" si="19"/>
        <v>OK</v>
      </c>
      <c r="M139" s="82" t="s">
        <v>789</v>
      </c>
    </row>
    <row r="140" spans="1:13" s="35" customFormat="1" ht="13.5">
      <c r="A140" s="37" t="s">
        <v>365</v>
      </c>
      <c r="B140" s="77" t="s">
        <v>921</v>
      </c>
      <c r="C140" s="77" t="s">
        <v>922</v>
      </c>
      <c r="D140" s="81" t="s">
        <v>923</v>
      </c>
      <c r="E140" s="81"/>
      <c r="F140" s="81" t="str">
        <f aca="true" t="shared" si="22" ref="F140:F168">A140</f>
        <v>F02</v>
      </c>
      <c r="G140" s="37" t="str">
        <f t="shared" si="20"/>
        <v>大島巧也</v>
      </c>
      <c r="H140" s="81" t="s">
        <v>923</v>
      </c>
      <c r="I140" s="37" t="s">
        <v>229</v>
      </c>
      <c r="J140" s="38">
        <v>1989</v>
      </c>
      <c r="K140" s="52">
        <f t="shared" si="21"/>
        <v>27</v>
      </c>
      <c r="L140" s="45" t="str">
        <f t="shared" si="19"/>
        <v>OK</v>
      </c>
      <c r="M140" s="37" t="s">
        <v>924</v>
      </c>
    </row>
    <row r="141" spans="1:13" s="35" customFormat="1" ht="13.5">
      <c r="A141" s="37" t="s">
        <v>366</v>
      </c>
      <c r="B141" s="77" t="s">
        <v>925</v>
      </c>
      <c r="C141" s="83" t="s">
        <v>926</v>
      </c>
      <c r="D141" s="81" t="s">
        <v>927</v>
      </c>
      <c r="E141" s="81"/>
      <c r="F141" s="81" t="str">
        <f t="shared" si="22"/>
        <v>F03</v>
      </c>
      <c r="G141" s="37" t="str">
        <f t="shared" si="20"/>
        <v>津田原樹</v>
      </c>
      <c r="H141" s="81" t="s">
        <v>927</v>
      </c>
      <c r="I141" s="37" t="s">
        <v>229</v>
      </c>
      <c r="J141" s="38">
        <v>1954</v>
      </c>
      <c r="K141" s="52">
        <f t="shared" si="21"/>
        <v>62</v>
      </c>
      <c r="L141" s="45" t="str">
        <f t="shared" si="19"/>
        <v>OK</v>
      </c>
      <c r="M141" s="37" t="s">
        <v>863</v>
      </c>
    </row>
    <row r="142" spans="1:13" s="35" customFormat="1" ht="13.5">
      <c r="A142" s="37" t="s">
        <v>367</v>
      </c>
      <c r="B142" s="77" t="s">
        <v>928</v>
      </c>
      <c r="C142" s="77" t="s">
        <v>929</v>
      </c>
      <c r="D142" s="81" t="s">
        <v>918</v>
      </c>
      <c r="E142" s="81"/>
      <c r="F142" s="81" t="str">
        <f t="shared" si="22"/>
        <v>F04</v>
      </c>
      <c r="G142" s="37" t="str">
        <f t="shared" si="20"/>
        <v>土肥将博</v>
      </c>
      <c r="H142" s="81" t="s">
        <v>918</v>
      </c>
      <c r="I142" s="37" t="s">
        <v>229</v>
      </c>
      <c r="J142" s="38">
        <v>1964</v>
      </c>
      <c r="K142" s="52">
        <f t="shared" si="21"/>
        <v>52</v>
      </c>
      <c r="L142" s="45" t="str">
        <f t="shared" si="19"/>
        <v>OK</v>
      </c>
      <c r="M142" s="84" t="s">
        <v>863</v>
      </c>
    </row>
    <row r="143" spans="1:13" s="35" customFormat="1" ht="13.5">
      <c r="A143" s="37" t="s">
        <v>368</v>
      </c>
      <c r="B143" s="77" t="s">
        <v>930</v>
      </c>
      <c r="C143" s="77" t="s">
        <v>931</v>
      </c>
      <c r="D143" s="81" t="s">
        <v>927</v>
      </c>
      <c r="E143" s="81"/>
      <c r="F143" s="81" t="str">
        <f t="shared" si="22"/>
        <v>F05</v>
      </c>
      <c r="G143" s="37" t="str">
        <f t="shared" si="20"/>
        <v>奥内栄治</v>
      </c>
      <c r="H143" s="81" t="s">
        <v>927</v>
      </c>
      <c r="I143" s="37" t="s">
        <v>229</v>
      </c>
      <c r="J143" s="38">
        <v>1969</v>
      </c>
      <c r="K143" s="52">
        <f t="shared" si="21"/>
        <v>47</v>
      </c>
      <c r="L143" s="45" t="str">
        <f t="shared" si="19"/>
        <v>OK</v>
      </c>
      <c r="M143" s="84" t="s">
        <v>863</v>
      </c>
    </row>
    <row r="144" spans="1:13" s="35" customFormat="1" ht="13.5">
      <c r="A144" s="37" t="s">
        <v>369</v>
      </c>
      <c r="B144" s="77" t="s">
        <v>932</v>
      </c>
      <c r="C144" s="77" t="s">
        <v>933</v>
      </c>
      <c r="D144" s="81" t="s">
        <v>918</v>
      </c>
      <c r="E144" s="81"/>
      <c r="F144" s="81" t="str">
        <f t="shared" si="22"/>
        <v>F06</v>
      </c>
      <c r="G144" s="37" t="str">
        <f t="shared" si="20"/>
        <v>油利 享</v>
      </c>
      <c r="H144" s="81" t="s">
        <v>918</v>
      </c>
      <c r="I144" s="37" t="s">
        <v>934</v>
      </c>
      <c r="J144" s="38">
        <v>1955</v>
      </c>
      <c r="K144" s="52">
        <f t="shared" si="21"/>
        <v>61</v>
      </c>
      <c r="L144" s="45" t="str">
        <f t="shared" si="19"/>
        <v>OK</v>
      </c>
      <c r="M144" s="85" t="s">
        <v>858</v>
      </c>
    </row>
    <row r="145" spans="1:13" s="35" customFormat="1" ht="13.5">
      <c r="A145" s="37" t="s">
        <v>370</v>
      </c>
      <c r="B145" s="77" t="s">
        <v>935</v>
      </c>
      <c r="C145" s="77" t="s">
        <v>869</v>
      </c>
      <c r="D145" s="81" t="s">
        <v>923</v>
      </c>
      <c r="E145" s="81"/>
      <c r="F145" s="81" t="str">
        <f t="shared" si="22"/>
        <v>F07</v>
      </c>
      <c r="G145" s="37" t="str">
        <f t="shared" si="20"/>
        <v>鈴木英夫</v>
      </c>
      <c r="H145" s="81" t="s">
        <v>923</v>
      </c>
      <c r="I145" s="37" t="s">
        <v>229</v>
      </c>
      <c r="J145" s="38">
        <v>1955</v>
      </c>
      <c r="K145" s="52">
        <f t="shared" si="21"/>
        <v>61</v>
      </c>
      <c r="L145" s="45" t="str">
        <f t="shared" si="19"/>
        <v>OK</v>
      </c>
      <c r="M145" s="85" t="s">
        <v>858</v>
      </c>
    </row>
    <row r="146" spans="1:13" s="35" customFormat="1" ht="13.5">
      <c r="A146" s="37" t="s">
        <v>371</v>
      </c>
      <c r="B146" s="77" t="s">
        <v>936</v>
      </c>
      <c r="C146" s="77" t="s">
        <v>937</v>
      </c>
      <c r="D146" s="81" t="s">
        <v>923</v>
      </c>
      <c r="E146" s="81"/>
      <c r="F146" s="81" t="str">
        <f t="shared" si="22"/>
        <v>F08</v>
      </c>
      <c r="G146" s="37" t="str">
        <f t="shared" si="20"/>
        <v>長谷出浩</v>
      </c>
      <c r="H146" s="81" t="s">
        <v>923</v>
      </c>
      <c r="I146" s="37" t="s">
        <v>229</v>
      </c>
      <c r="J146" s="38">
        <v>1960</v>
      </c>
      <c r="K146" s="52">
        <f t="shared" si="21"/>
        <v>56</v>
      </c>
      <c r="L146" s="45" t="str">
        <f t="shared" si="19"/>
        <v>OK</v>
      </c>
      <c r="M146" s="85" t="s">
        <v>858</v>
      </c>
    </row>
    <row r="147" spans="1:13" s="35" customFormat="1" ht="13.5">
      <c r="A147" s="37" t="s">
        <v>372</v>
      </c>
      <c r="B147" s="77" t="s">
        <v>938</v>
      </c>
      <c r="C147" s="77" t="s">
        <v>939</v>
      </c>
      <c r="D147" s="81" t="s">
        <v>923</v>
      </c>
      <c r="E147" s="81"/>
      <c r="F147" s="81" t="str">
        <f t="shared" si="22"/>
        <v>F09</v>
      </c>
      <c r="G147" s="37" t="str">
        <f t="shared" si="20"/>
        <v>山崎 豊</v>
      </c>
      <c r="H147" s="81" t="s">
        <v>923</v>
      </c>
      <c r="I147" s="37" t="s">
        <v>229</v>
      </c>
      <c r="J147" s="38">
        <v>1975</v>
      </c>
      <c r="K147" s="52">
        <f t="shared" si="21"/>
        <v>41</v>
      </c>
      <c r="L147" s="45" t="str">
        <f t="shared" si="19"/>
        <v>OK</v>
      </c>
      <c r="M147" s="85" t="s">
        <v>858</v>
      </c>
    </row>
    <row r="148" spans="1:13" s="35" customFormat="1" ht="13.5">
      <c r="A148" s="37" t="s">
        <v>940</v>
      </c>
      <c r="B148" s="83" t="s">
        <v>941</v>
      </c>
      <c r="C148" s="83" t="s">
        <v>942</v>
      </c>
      <c r="D148" s="81" t="s">
        <v>918</v>
      </c>
      <c r="E148" s="81"/>
      <c r="F148" s="81" t="str">
        <f t="shared" si="22"/>
        <v>F10</v>
      </c>
      <c r="G148" s="37" t="str">
        <f t="shared" si="20"/>
        <v>三代康成</v>
      </c>
      <c r="H148" s="81" t="s">
        <v>918</v>
      </c>
      <c r="I148" s="37" t="s">
        <v>229</v>
      </c>
      <c r="J148" s="38">
        <v>1968</v>
      </c>
      <c r="K148" s="52">
        <f t="shared" si="21"/>
        <v>48</v>
      </c>
      <c r="L148" s="45" t="str">
        <f t="shared" si="19"/>
        <v>OK</v>
      </c>
      <c r="M148" s="84" t="s">
        <v>863</v>
      </c>
    </row>
    <row r="149" spans="1:13" s="35" customFormat="1" ht="13.5">
      <c r="A149" s="37" t="s">
        <v>943</v>
      </c>
      <c r="B149" s="83" t="s">
        <v>916</v>
      </c>
      <c r="C149" s="83" t="s">
        <v>944</v>
      </c>
      <c r="D149" s="81" t="s">
        <v>918</v>
      </c>
      <c r="E149" s="81"/>
      <c r="F149" s="81" t="str">
        <f t="shared" si="22"/>
        <v>F11</v>
      </c>
      <c r="G149" s="37" t="str">
        <f t="shared" si="20"/>
        <v>水本淳史</v>
      </c>
      <c r="H149" s="81" t="s">
        <v>918</v>
      </c>
      <c r="I149" s="37" t="s">
        <v>229</v>
      </c>
      <c r="J149" s="38">
        <v>1970</v>
      </c>
      <c r="K149" s="52">
        <f t="shared" si="21"/>
        <v>46</v>
      </c>
      <c r="L149" s="45" t="str">
        <f t="shared" si="19"/>
        <v>OK</v>
      </c>
      <c r="M149" s="86" t="s">
        <v>789</v>
      </c>
    </row>
    <row r="150" spans="1:20" s="35" customFormat="1" ht="13.5">
      <c r="A150" s="37" t="s">
        <v>373</v>
      </c>
      <c r="B150" s="47" t="s">
        <v>945</v>
      </c>
      <c r="C150" s="47" t="s">
        <v>946</v>
      </c>
      <c r="D150" s="37" t="s">
        <v>927</v>
      </c>
      <c r="E150" s="37"/>
      <c r="F150" s="45" t="str">
        <f t="shared" si="22"/>
        <v>F12</v>
      </c>
      <c r="G150" s="37" t="str">
        <f t="shared" si="20"/>
        <v>山本将義</v>
      </c>
      <c r="H150" s="81" t="s">
        <v>927</v>
      </c>
      <c r="I150" s="66" t="s">
        <v>947</v>
      </c>
      <c r="J150" s="62">
        <v>1986</v>
      </c>
      <c r="K150" s="52">
        <f t="shared" si="21"/>
        <v>30</v>
      </c>
      <c r="L150" s="45" t="str">
        <f t="shared" si="19"/>
        <v>OK</v>
      </c>
      <c r="M150" s="84" t="s">
        <v>789</v>
      </c>
      <c r="T150" s="39"/>
    </row>
    <row r="151" spans="1:19" s="35" customFormat="1" ht="13.5">
      <c r="A151" s="37" t="s">
        <v>948</v>
      </c>
      <c r="B151" s="47" t="s">
        <v>949</v>
      </c>
      <c r="C151" s="47" t="s">
        <v>950</v>
      </c>
      <c r="D151" s="81" t="s">
        <v>923</v>
      </c>
      <c r="E151" s="37"/>
      <c r="F151" s="45" t="str">
        <f t="shared" si="22"/>
        <v>F13</v>
      </c>
      <c r="G151" s="37" t="str">
        <f t="shared" si="20"/>
        <v>大丸和輝</v>
      </c>
      <c r="H151" s="81" t="s">
        <v>923</v>
      </c>
      <c r="I151" s="66" t="s">
        <v>951</v>
      </c>
      <c r="J151" s="62">
        <v>1991</v>
      </c>
      <c r="K151" s="52">
        <f t="shared" si="21"/>
        <v>25</v>
      </c>
      <c r="L151" s="45" t="str">
        <f t="shared" si="19"/>
        <v>OK</v>
      </c>
      <c r="M151" s="37" t="s">
        <v>863</v>
      </c>
      <c r="S151" s="39"/>
    </row>
    <row r="152" spans="1:13" s="35" customFormat="1" ht="13.5">
      <c r="A152" s="37" t="s">
        <v>374</v>
      </c>
      <c r="B152" s="77" t="s">
        <v>952</v>
      </c>
      <c r="C152" s="77" t="s">
        <v>953</v>
      </c>
      <c r="D152" s="81" t="s">
        <v>918</v>
      </c>
      <c r="E152" s="81"/>
      <c r="F152" s="81" t="str">
        <f t="shared" si="22"/>
        <v>F14</v>
      </c>
      <c r="G152" s="37" t="str">
        <f t="shared" si="20"/>
        <v>清水善弘</v>
      </c>
      <c r="H152" s="81" t="s">
        <v>918</v>
      </c>
      <c r="I152" s="37" t="s">
        <v>229</v>
      </c>
      <c r="J152" s="38">
        <v>1952</v>
      </c>
      <c r="K152" s="52">
        <f t="shared" si="21"/>
        <v>64</v>
      </c>
      <c r="L152" s="45" t="str">
        <f t="shared" si="19"/>
        <v>OK</v>
      </c>
      <c r="M152" s="84" t="s">
        <v>863</v>
      </c>
    </row>
    <row r="153" spans="1:13" s="35" customFormat="1" ht="13.5">
      <c r="A153" s="37" t="s">
        <v>954</v>
      </c>
      <c r="B153" s="77" t="s">
        <v>834</v>
      </c>
      <c r="C153" s="77" t="s">
        <v>955</v>
      </c>
      <c r="D153" s="81" t="s">
        <v>956</v>
      </c>
      <c r="E153" s="81"/>
      <c r="F153" s="81" t="str">
        <f t="shared" si="22"/>
        <v>F15</v>
      </c>
      <c r="G153" s="37" t="str">
        <f t="shared" si="20"/>
        <v>田中伸一</v>
      </c>
      <c r="H153" s="81" t="s">
        <v>956</v>
      </c>
      <c r="I153" s="37" t="s">
        <v>229</v>
      </c>
      <c r="J153" s="38">
        <v>1964</v>
      </c>
      <c r="K153" s="52">
        <f t="shared" si="21"/>
        <v>52</v>
      </c>
      <c r="L153" s="45" t="str">
        <f t="shared" si="19"/>
        <v>OK</v>
      </c>
      <c r="M153" s="84" t="s">
        <v>793</v>
      </c>
    </row>
    <row r="154" spans="1:20" s="35" customFormat="1" ht="13.5">
      <c r="A154" s="37" t="s">
        <v>375</v>
      </c>
      <c r="B154" s="37" t="s">
        <v>957</v>
      </c>
      <c r="C154" s="37" t="s">
        <v>958</v>
      </c>
      <c r="D154" s="37" t="s">
        <v>918</v>
      </c>
      <c r="E154" s="37"/>
      <c r="F154" s="37" t="str">
        <f t="shared" si="22"/>
        <v>F16</v>
      </c>
      <c r="G154" s="37" t="str">
        <f t="shared" si="20"/>
        <v>脇野佳邦</v>
      </c>
      <c r="H154" s="81" t="s">
        <v>918</v>
      </c>
      <c r="I154" s="37" t="s">
        <v>229</v>
      </c>
      <c r="J154" s="38">
        <v>1973</v>
      </c>
      <c r="K154" s="52">
        <f t="shared" si="21"/>
        <v>43</v>
      </c>
      <c r="L154" s="45" t="str">
        <f t="shared" si="19"/>
        <v>OK</v>
      </c>
      <c r="M154" s="37" t="s">
        <v>863</v>
      </c>
      <c r="T154" s="39"/>
    </row>
    <row r="155" spans="1:13" s="35" customFormat="1" ht="13.5">
      <c r="A155" s="37" t="s">
        <v>959</v>
      </c>
      <c r="B155" s="37" t="s">
        <v>960</v>
      </c>
      <c r="C155" s="37" t="s">
        <v>961</v>
      </c>
      <c r="D155" s="37" t="s">
        <v>956</v>
      </c>
      <c r="E155" s="37"/>
      <c r="F155" s="87" t="str">
        <f t="shared" si="22"/>
        <v>F17</v>
      </c>
      <c r="G155" s="37" t="s">
        <v>962</v>
      </c>
      <c r="H155" s="81" t="s">
        <v>963</v>
      </c>
      <c r="I155" s="69" t="s">
        <v>964</v>
      </c>
      <c r="J155" s="62">
        <v>1971</v>
      </c>
      <c r="K155" s="52">
        <f t="shared" si="21"/>
        <v>45</v>
      </c>
      <c r="L155" s="45" t="str">
        <f t="shared" si="19"/>
        <v>OK</v>
      </c>
      <c r="M155" s="37" t="s">
        <v>965</v>
      </c>
    </row>
    <row r="156" spans="1:13" s="35" customFormat="1" ht="13.5">
      <c r="A156" s="37" t="s">
        <v>966</v>
      </c>
      <c r="B156" s="37" t="s">
        <v>967</v>
      </c>
      <c r="C156" s="37" t="s">
        <v>968</v>
      </c>
      <c r="D156" s="37" t="s">
        <v>923</v>
      </c>
      <c r="E156" s="37"/>
      <c r="F156" s="87" t="str">
        <f t="shared" si="22"/>
        <v>F18</v>
      </c>
      <c r="G156" s="37" t="s">
        <v>969</v>
      </c>
      <c r="H156" s="81" t="s">
        <v>970</v>
      </c>
      <c r="I156" s="69" t="s">
        <v>971</v>
      </c>
      <c r="J156" s="62">
        <v>1970</v>
      </c>
      <c r="K156" s="52">
        <f t="shared" si="21"/>
        <v>46</v>
      </c>
      <c r="L156" s="45" t="str">
        <f t="shared" si="19"/>
        <v>OK</v>
      </c>
      <c r="M156" s="37" t="s">
        <v>972</v>
      </c>
    </row>
    <row r="157" spans="1:13" s="35" customFormat="1" ht="13.5">
      <c r="A157" s="73" t="s">
        <v>973</v>
      </c>
      <c r="B157" s="58" t="s">
        <v>974</v>
      </c>
      <c r="C157" s="58" t="s">
        <v>975</v>
      </c>
      <c r="D157" s="81" t="s">
        <v>927</v>
      </c>
      <c r="E157" s="37"/>
      <c r="F157" s="45" t="str">
        <f t="shared" si="22"/>
        <v>F19</v>
      </c>
      <c r="G157" s="58" t="str">
        <f aca="true" t="shared" si="23" ref="G157:G165">B157&amp;C157</f>
        <v>廣部節恵</v>
      </c>
      <c r="H157" s="81" t="s">
        <v>927</v>
      </c>
      <c r="I157" s="72" t="s">
        <v>826</v>
      </c>
      <c r="J157" s="62">
        <v>1961</v>
      </c>
      <c r="K157" s="52">
        <f t="shared" si="21"/>
        <v>55</v>
      </c>
      <c r="L157" s="45" t="str">
        <f t="shared" si="19"/>
        <v>OK</v>
      </c>
      <c r="M157" s="37" t="s">
        <v>789</v>
      </c>
    </row>
    <row r="158" spans="1:13" s="35" customFormat="1" ht="13.5">
      <c r="A158" s="73" t="s">
        <v>976</v>
      </c>
      <c r="B158" s="58" t="s">
        <v>977</v>
      </c>
      <c r="C158" s="58" t="s">
        <v>978</v>
      </c>
      <c r="D158" s="81" t="s">
        <v>923</v>
      </c>
      <c r="E158" s="37"/>
      <c r="F158" s="45" t="str">
        <f t="shared" si="22"/>
        <v>F20</v>
      </c>
      <c r="G158" s="58" t="str">
        <f t="shared" si="23"/>
        <v>松井美和子</v>
      </c>
      <c r="H158" s="81" t="s">
        <v>923</v>
      </c>
      <c r="I158" s="72" t="s">
        <v>826</v>
      </c>
      <c r="J158" s="62">
        <v>1969</v>
      </c>
      <c r="K158" s="52">
        <f t="shared" si="21"/>
        <v>47</v>
      </c>
      <c r="L158" s="45" t="str">
        <f t="shared" si="19"/>
        <v>OK</v>
      </c>
      <c r="M158" s="37" t="s">
        <v>793</v>
      </c>
    </row>
    <row r="159" spans="1:13" s="35" customFormat="1" ht="13.5">
      <c r="A159" s="73" t="s">
        <v>979</v>
      </c>
      <c r="B159" s="58" t="s">
        <v>941</v>
      </c>
      <c r="C159" s="58" t="s">
        <v>980</v>
      </c>
      <c r="D159" s="81" t="s">
        <v>927</v>
      </c>
      <c r="E159" s="37"/>
      <c r="F159" s="37" t="str">
        <f t="shared" si="22"/>
        <v>F21</v>
      </c>
      <c r="G159" s="58" t="str">
        <f t="shared" si="23"/>
        <v>三代梨絵</v>
      </c>
      <c r="H159" s="81" t="s">
        <v>927</v>
      </c>
      <c r="I159" s="72" t="s">
        <v>826</v>
      </c>
      <c r="J159" s="38">
        <v>1976</v>
      </c>
      <c r="K159" s="52">
        <f t="shared" si="21"/>
        <v>40</v>
      </c>
      <c r="L159" s="45" t="str">
        <f t="shared" si="19"/>
        <v>OK</v>
      </c>
      <c r="M159" s="37" t="s">
        <v>863</v>
      </c>
    </row>
    <row r="160" spans="1:13" s="35" customFormat="1" ht="13.5">
      <c r="A160" s="73" t="s">
        <v>981</v>
      </c>
      <c r="B160" s="58" t="s">
        <v>928</v>
      </c>
      <c r="C160" s="58" t="s">
        <v>982</v>
      </c>
      <c r="D160" s="81" t="s">
        <v>923</v>
      </c>
      <c r="E160" s="37"/>
      <c r="F160" s="45" t="str">
        <f t="shared" si="22"/>
        <v>F22</v>
      </c>
      <c r="G160" s="58" t="str">
        <f t="shared" si="23"/>
        <v>土肥祐子</v>
      </c>
      <c r="H160" s="81" t="s">
        <v>923</v>
      </c>
      <c r="I160" s="72" t="s">
        <v>826</v>
      </c>
      <c r="J160" s="62">
        <v>1971</v>
      </c>
      <c r="K160" s="52">
        <f t="shared" si="21"/>
        <v>45</v>
      </c>
      <c r="L160" s="45" t="str">
        <f t="shared" si="19"/>
        <v>OK</v>
      </c>
      <c r="M160" s="37" t="s">
        <v>863</v>
      </c>
    </row>
    <row r="161" spans="1:13" s="35" customFormat="1" ht="13.5">
      <c r="A161" s="73" t="s">
        <v>983</v>
      </c>
      <c r="B161" s="85" t="s">
        <v>984</v>
      </c>
      <c r="C161" s="85" t="s">
        <v>985</v>
      </c>
      <c r="D161" s="81" t="s">
        <v>923</v>
      </c>
      <c r="E161" s="37"/>
      <c r="F161" s="45" t="str">
        <f t="shared" si="22"/>
        <v>F23</v>
      </c>
      <c r="G161" s="58" t="str">
        <f t="shared" si="23"/>
        <v>奥村美弥子</v>
      </c>
      <c r="H161" s="81" t="s">
        <v>923</v>
      </c>
      <c r="I161" s="72" t="s">
        <v>826</v>
      </c>
      <c r="J161" s="62">
        <v>1977</v>
      </c>
      <c r="K161" s="52">
        <f t="shared" si="21"/>
        <v>39</v>
      </c>
      <c r="L161" s="45" t="str">
        <f t="shared" si="19"/>
        <v>OK</v>
      </c>
      <c r="M161" s="37" t="s">
        <v>972</v>
      </c>
    </row>
    <row r="162" spans="1:13" s="35" customFormat="1" ht="13.5">
      <c r="A162" s="73" t="s">
        <v>986</v>
      </c>
      <c r="B162" s="58" t="s">
        <v>925</v>
      </c>
      <c r="C162" s="58" t="s">
        <v>987</v>
      </c>
      <c r="D162" s="81" t="s">
        <v>923</v>
      </c>
      <c r="E162" s="37"/>
      <c r="F162" s="45" t="str">
        <f t="shared" si="22"/>
        <v>F24</v>
      </c>
      <c r="G162" s="58" t="str">
        <f t="shared" si="23"/>
        <v>津田伸子</v>
      </c>
      <c r="H162" s="81" t="s">
        <v>923</v>
      </c>
      <c r="I162" s="72" t="s">
        <v>826</v>
      </c>
      <c r="J162" s="62">
        <v>1956</v>
      </c>
      <c r="K162" s="52">
        <f t="shared" si="21"/>
        <v>60</v>
      </c>
      <c r="L162" s="45" t="str">
        <f t="shared" si="19"/>
        <v>OK</v>
      </c>
      <c r="M162" s="37" t="s">
        <v>863</v>
      </c>
    </row>
    <row r="163" spans="1:13" s="35" customFormat="1" ht="13.5">
      <c r="A163" s="73" t="s">
        <v>376</v>
      </c>
      <c r="B163" s="58" t="s">
        <v>988</v>
      </c>
      <c r="C163" s="58" t="s">
        <v>989</v>
      </c>
      <c r="D163" s="81" t="s">
        <v>956</v>
      </c>
      <c r="E163" s="37"/>
      <c r="F163" s="37" t="str">
        <f t="shared" si="22"/>
        <v>F25</v>
      </c>
      <c r="G163" s="58" t="str">
        <f t="shared" si="23"/>
        <v>岩崎ひとみ</v>
      </c>
      <c r="H163" s="81" t="s">
        <v>956</v>
      </c>
      <c r="I163" s="72" t="s">
        <v>826</v>
      </c>
      <c r="J163" s="38">
        <v>1976</v>
      </c>
      <c r="K163" s="52">
        <f t="shared" si="21"/>
        <v>40</v>
      </c>
      <c r="L163" s="45" t="str">
        <f t="shared" si="19"/>
        <v>OK</v>
      </c>
      <c r="M163" s="37" t="s">
        <v>789</v>
      </c>
    </row>
    <row r="164" spans="1:13" s="35" customFormat="1" ht="13.5">
      <c r="A164" s="73" t="s">
        <v>377</v>
      </c>
      <c r="B164" s="58" t="s">
        <v>930</v>
      </c>
      <c r="C164" s="58" t="s">
        <v>990</v>
      </c>
      <c r="D164" s="81" t="s">
        <v>927</v>
      </c>
      <c r="E164" s="37" t="s">
        <v>991</v>
      </c>
      <c r="F164" s="45" t="str">
        <f t="shared" si="22"/>
        <v>F26</v>
      </c>
      <c r="G164" s="58" t="str">
        <f t="shared" si="23"/>
        <v>奥内菜々</v>
      </c>
      <c r="H164" s="81" t="s">
        <v>927</v>
      </c>
      <c r="I164" s="72" t="s">
        <v>826</v>
      </c>
      <c r="J164" s="62">
        <v>1999</v>
      </c>
      <c r="K164" s="52">
        <f t="shared" si="21"/>
        <v>17</v>
      </c>
      <c r="L164" s="45" t="str">
        <f t="shared" si="19"/>
        <v>OK</v>
      </c>
      <c r="M164" s="37" t="s">
        <v>863</v>
      </c>
    </row>
    <row r="165" spans="1:13" s="35" customFormat="1" ht="13.5">
      <c r="A165" s="73" t="s">
        <v>378</v>
      </c>
      <c r="B165" s="85" t="s">
        <v>992</v>
      </c>
      <c r="C165" s="85" t="s">
        <v>993</v>
      </c>
      <c r="D165" s="81" t="s">
        <v>927</v>
      </c>
      <c r="E165" s="37" t="s">
        <v>991</v>
      </c>
      <c r="F165" s="45" t="str">
        <f t="shared" si="22"/>
        <v>F27</v>
      </c>
      <c r="G165" s="58" t="str">
        <f t="shared" si="23"/>
        <v>植田早耶</v>
      </c>
      <c r="H165" s="81" t="s">
        <v>927</v>
      </c>
      <c r="I165" s="72" t="s">
        <v>826</v>
      </c>
      <c r="J165" s="62">
        <v>1999</v>
      </c>
      <c r="K165" s="52">
        <f t="shared" si="21"/>
        <v>17</v>
      </c>
      <c r="L165" s="45" t="str">
        <f t="shared" si="19"/>
        <v>OK</v>
      </c>
      <c r="M165" s="58" t="s">
        <v>858</v>
      </c>
    </row>
    <row r="166" spans="1:13" s="35" customFormat="1" ht="13.5">
      <c r="A166" s="73" t="s">
        <v>379</v>
      </c>
      <c r="B166" s="58" t="s">
        <v>774</v>
      </c>
      <c r="C166" s="58" t="s">
        <v>994</v>
      </c>
      <c r="D166" s="37" t="s">
        <v>923</v>
      </c>
      <c r="E166" s="37"/>
      <c r="F166" s="45" t="str">
        <f t="shared" si="22"/>
        <v>F28</v>
      </c>
      <c r="G166" s="58" t="s">
        <v>995</v>
      </c>
      <c r="H166" s="81" t="s">
        <v>996</v>
      </c>
      <c r="I166" s="72" t="s">
        <v>826</v>
      </c>
      <c r="J166" s="62">
        <v>1994</v>
      </c>
      <c r="K166" s="52">
        <f t="shared" si="21"/>
        <v>22</v>
      </c>
      <c r="L166" s="45" t="str">
        <f t="shared" si="19"/>
        <v>OK</v>
      </c>
      <c r="M166" s="37" t="s">
        <v>965</v>
      </c>
    </row>
    <row r="167" spans="1:13" s="35" customFormat="1" ht="13.5">
      <c r="A167" s="73" t="s">
        <v>997</v>
      </c>
      <c r="B167" s="58" t="s">
        <v>998</v>
      </c>
      <c r="C167" s="58" t="s">
        <v>999</v>
      </c>
      <c r="D167" s="37" t="s">
        <v>923</v>
      </c>
      <c r="E167" s="37"/>
      <c r="F167" s="45" t="str">
        <f t="shared" si="22"/>
        <v>F29</v>
      </c>
      <c r="G167" s="58" t="s">
        <v>1000</v>
      </c>
      <c r="H167" s="81" t="s">
        <v>970</v>
      </c>
      <c r="I167" s="72" t="s">
        <v>826</v>
      </c>
      <c r="J167" s="62">
        <v>1988</v>
      </c>
      <c r="K167" s="52">
        <f t="shared" si="21"/>
        <v>28</v>
      </c>
      <c r="L167" s="45" t="str">
        <f t="shared" si="19"/>
        <v>OK</v>
      </c>
      <c r="M167" s="37" t="s">
        <v>972</v>
      </c>
    </row>
    <row r="168" spans="1:13" s="35" customFormat="1" ht="13.5">
      <c r="A168" s="73" t="s">
        <v>1001</v>
      </c>
      <c r="B168" s="58" t="s">
        <v>1002</v>
      </c>
      <c r="C168" s="58" t="s">
        <v>1003</v>
      </c>
      <c r="D168" s="37" t="s">
        <v>956</v>
      </c>
      <c r="E168" s="37"/>
      <c r="F168" s="37" t="str">
        <f t="shared" si="22"/>
        <v>F30</v>
      </c>
      <c r="G168" s="58" t="str">
        <f>B168&amp;C168</f>
        <v>吉岡京子</v>
      </c>
      <c r="H168" s="81" t="s">
        <v>956</v>
      </c>
      <c r="I168" s="72" t="s">
        <v>826</v>
      </c>
      <c r="J168" s="38">
        <v>1959</v>
      </c>
      <c r="K168" s="52">
        <f t="shared" si="21"/>
        <v>57</v>
      </c>
      <c r="L168" s="45" t="str">
        <f t="shared" si="19"/>
        <v>OK</v>
      </c>
      <c r="M168" s="37" t="s">
        <v>1004</v>
      </c>
    </row>
    <row r="169" spans="1:13" s="35" customFormat="1" ht="13.5">
      <c r="A169" s="37"/>
      <c r="B169" s="58"/>
      <c r="C169" s="58"/>
      <c r="D169" s="37"/>
      <c r="E169" s="37"/>
      <c r="F169" s="45"/>
      <c r="G169" s="58"/>
      <c r="H169" s="81"/>
      <c r="I169" s="72"/>
      <c r="J169" s="62"/>
      <c r="K169" s="52"/>
      <c r="L169" s="45">
        <f t="shared" si="19"/>
      </c>
      <c r="M169" s="37"/>
    </row>
    <row r="170" spans="1:13" s="35" customFormat="1" ht="13.5">
      <c r="A170" s="37"/>
      <c r="B170" s="58"/>
      <c r="C170" s="58"/>
      <c r="D170" s="37"/>
      <c r="E170" s="37"/>
      <c r="F170" s="45"/>
      <c r="G170" s="58"/>
      <c r="H170" s="81"/>
      <c r="I170" s="72"/>
      <c r="J170" s="62"/>
      <c r="K170" s="52"/>
      <c r="L170" s="45">
        <f aca="true" t="shared" si="24" ref="L170:L193">IF(G170="","",IF(COUNTIF($G$6:$G$543,G170)&gt;1,"2重登録","OK"))</f>
      </c>
      <c r="M170" s="37"/>
    </row>
    <row r="171" spans="1:13" s="35" customFormat="1" ht="13.5">
      <c r="A171" s="37"/>
      <c r="B171" s="58"/>
      <c r="C171" s="58"/>
      <c r="D171" s="81"/>
      <c r="E171" s="37"/>
      <c r="F171" s="45"/>
      <c r="G171" s="58"/>
      <c r="H171" s="81"/>
      <c r="I171" s="72"/>
      <c r="J171" s="62"/>
      <c r="K171" s="52"/>
      <c r="L171" s="45">
        <f t="shared" si="24"/>
      </c>
      <c r="M171" s="37"/>
    </row>
    <row r="172" spans="1:13" s="35" customFormat="1" ht="13.5">
      <c r="A172" s="37"/>
      <c r="B172" s="58"/>
      <c r="C172" s="58"/>
      <c r="D172" s="81"/>
      <c r="E172" s="37"/>
      <c r="F172" s="45"/>
      <c r="G172" s="58"/>
      <c r="H172" s="81"/>
      <c r="I172" s="72"/>
      <c r="J172" s="62"/>
      <c r="K172" s="52"/>
      <c r="L172" s="45">
        <f t="shared" si="24"/>
      </c>
      <c r="M172" s="37"/>
    </row>
    <row r="173" spans="1:13" s="35" customFormat="1" ht="13.5">
      <c r="A173" s="37"/>
      <c r="B173" s="58"/>
      <c r="C173" s="58"/>
      <c r="D173" s="81"/>
      <c r="E173" s="37"/>
      <c r="F173" s="37"/>
      <c r="G173" s="58"/>
      <c r="H173" s="81"/>
      <c r="I173" s="72"/>
      <c r="J173" s="38"/>
      <c r="K173" s="52"/>
      <c r="L173" s="45">
        <f t="shared" si="24"/>
      </c>
      <c r="M173" s="37"/>
    </row>
    <row r="174" spans="1:13" s="35" customFormat="1" ht="13.5">
      <c r="A174" s="37"/>
      <c r="B174" s="58"/>
      <c r="C174" s="58"/>
      <c r="D174" s="81"/>
      <c r="E174" s="37"/>
      <c r="F174" s="45"/>
      <c r="G174" s="58"/>
      <c r="H174" s="81"/>
      <c r="I174" s="72"/>
      <c r="J174" s="62"/>
      <c r="K174" s="52"/>
      <c r="L174" s="45">
        <f t="shared" si="24"/>
      </c>
      <c r="M174" s="37"/>
    </row>
    <row r="175" spans="1:13" s="35" customFormat="1" ht="13.5">
      <c r="A175" s="37"/>
      <c r="B175" s="85"/>
      <c r="C175" s="85"/>
      <c r="D175" s="81"/>
      <c r="E175" s="37"/>
      <c r="F175" s="45"/>
      <c r="G175" s="58"/>
      <c r="H175" s="81"/>
      <c r="I175" s="72"/>
      <c r="J175" s="62"/>
      <c r="K175" s="52"/>
      <c r="L175" s="45">
        <f t="shared" si="24"/>
      </c>
      <c r="M175" s="37"/>
    </row>
    <row r="176" spans="1:13" s="35" customFormat="1" ht="13.5">
      <c r="A176" s="37"/>
      <c r="B176" s="58"/>
      <c r="C176" s="58"/>
      <c r="D176" s="81"/>
      <c r="E176" s="37"/>
      <c r="F176" s="45"/>
      <c r="G176" s="58"/>
      <c r="H176" s="81"/>
      <c r="I176" s="72"/>
      <c r="J176" s="62"/>
      <c r="K176" s="52"/>
      <c r="L176" s="45">
        <f t="shared" si="24"/>
      </c>
      <c r="M176" s="37"/>
    </row>
    <row r="177" spans="1:13" s="35" customFormat="1" ht="13.5">
      <c r="A177" s="37"/>
      <c r="B177" s="58"/>
      <c r="C177" s="58"/>
      <c r="D177" s="37"/>
      <c r="E177" s="37"/>
      <c r="F177" s="45"/>
      <c r="G177" s="58"/>
      <c r="H177" s="81"/>
      <c r="I177" s="72"/>
      <c r="J177" s="62"/>
      <c r="K177" s="52"/>
      <c r="L177" s="45">
        <f t="shared" si="24"/>
      </c>
      <c r="M177" s="37"/>
    </row>
    <row r="178" spans="1:13" s="35" customFormat="1" ht="13.5">
      <c r="A178" s="37"/>
      <c r="B178" s="58"/>
      <c r="C178" s="58"/>
      <c r="D178" s="37"/>
      <c r="E178" s="37"/>
      <c r="F178" s="37"/>
      <c r="G178" s="58"/>
      <c r="H178" s="81"/>
      <c r="I178" s="72"/>
      <c r="J178" s="38"/>
      <c r="K178" s="52"/>
      <c r="L178" s="45">
        <f t="shared" si="24"/>
      </c>
      <c r="M178" s="37"/>
    </row>
    <row r="179" spans="1:13" s="35" customFormat="1" ht="13.5">
      <c r="A179" s="37"/>
      <c r="B179" s="58"/>
      <c r="C179" s="58"/>
      <c r="D179" s="37"/>
      <c r="E179" s="37"/>
      <c r="F179" s="37"/>
      <c r="G179" s="37"/>
      <c r="H179" s="81"/>
      <c r="I179" s="66"/>
      <c r="J179" s="38"/>
      <c r="K179" s="52"/>
      <c r="L179" s="45">
        <f t="shared" si="24"/>
      </c>
      <c r="M179" s="37"/>
    </row>
    <row r="180" spans="1:13" s="35" customFormat="1" ht="13.5">
      <c r="A180" s="37"/>
      <c r="B180" s="58"/>
      <c r="C180" s="58"/>
      <c r="D180" s="37"/>
      <c r="E180" s="37"/>
      <c r="F180" s="37"/>
      <c r="G180" s="37"/>
      <c r="H180" s="81"/>
      <c r="I180" s="66"/>
      <c r="J180" s="38"/>
      <c r="K180" s="52"/>
      <c r="L180" s="45">
        <f t="shared" si="24"/>
      </c>
      <c r="M180" s="37"/>
    </row>
    <row r="181" spans="1:13" s="35" customFormat="1" ht="13.5">
      <c r="A181" s="37"/>
      <c r="B181" s="58"/>
      <c r="C181" s="58"/>
      <c r="D181" s="37"/>
      <c r="E181" s="37"/>
      <c r="F181" s="37"/>
      <c r="G181" s="37"/>
      <c r="H181" s="81"/>
      <c r="I181" s="66"/>
      <c r="J181" s="38"/>
      <c r="K181" s="52"/>
      <c r="L181" s="45">
        <f t="shared" si="24"/>
      </c>
      <c r="M181" s="37"/>
    </row>
    <row r="182" spans="1:13" s="35" customFormat="1" ht="13.5">
      <c r="A182" s="37"/>
      <c r="B182" s="58"/>
      <c r="C182" s="58"/>
      <c r="D182" s="37"/>
      <c r="E182" s="37"/>
      <c r="F182" s="37"/>
      <c r="G182" s="37"/>
      <c r="H182" s="81"/>
      <c r="I182" s="66"/>
      <c r="J182" s="38"/>
      <c r="K182" s="52"/>
      <c r="L182" s="45">
        <f t="shared" si="24"/>
      </c>
      <c r="M182" s="37"/>
    </row>
    <row r="183" spans="1:13" s="35" customFormat="1" ht="13.5">
      <c r="A183" s="37"/>
      <c r="B183" s="58"/>
      <c r="C183" s="58"/>
      <c r="D183" s="37"/>
      <c r="E183" s="37"/>
      <c r="F183" s="37"/>
      <c r="G183" s="37"/>
      <c r="H183" s="81"/>
      <c r="I183" s="66"/>
      <c r="J183" s="38"/>
      <c r="K183" s="52"/>
      <c r="L183" s="45">
        <f t="shared" si="24"/>
      </c>
      <c r="M183" s="37"/>
    </row>
    <row r="184" spans="1:13" s="35" customFormat="1" ht="13.5">
      <c r="A184" s="37"/>
      <c r="B184" s="58"/>
      <c r="C184" s="58"/>
      <c r="D184" s="37"/>
      <c r="E184" s="37"/>
      <c r="F184" s="37"/>
      <c r="G184" s="37"/>
      <c r="H184" s="81"/>
      <c r="I184" s="66"/>
      <c r="J184" s="38"/>
      <c r="K184" s="52"/>
      <c r="L184" s="45">
        <f t="shared" si="24"/>
      </c>
      <c r="M184" s="37"/>
    </row>
    <row r="185" spans="1:13" s="35" customFormat="1" ht="13.5">
      <c r="A185" s="37"/>
      <c r="B185" s="58"/>
      <c r="C185" s="58"/>
      <c r="D185" s="37"/>
      <c r="E185" s="37"/>
      <c r="F185" s="37"/>
      <c r="G185" s="37"/>
      <c r="H185" s="81"/>
      <c r="I185" s="66"/>
      <c r="J185" s="38"/>
      <c r="K185" s="52"/>
      <c r="L185" s="45">
        <f t="shared" si="24"/>
      </c>
      <c r="M185" s="37"/>
    </row>
    <row r="186" spans="1:13" s="35" customFormat="1" ht="13.5">
      <c r="A186" s="37"/>
      <c r="B186" s="58"/>
      <c r="C186" s="58"/>
      <c r="D186" s="37"/>
      <c r="E186" s="37"/>
      <c r="F186" s="37"/>
      <c r="G186" s="37"/>
      <c r="H186" s="81"/>
      <c r="I186" s="66"/>
      <c r="J186" s="38"/>
      <c r="K186" s="52"/>
      <c r="L186" s="45">
        <f t="shared" si="24"/>
      </c>
      <c r="M186" s="37"/>
    </row>
    <row r="187" spans="1:13" s="35" customFormat="1" ht="13.5">
      <c r="A187" s="37"/>
      <c r="B187" s="58"/>
      <c r="C187" s="58"/>
      <c r="D187" s="37"/>
      <c r="E187" s="37"/>
      <c r="F187" s="37"/>
      <c r="G187" s="37"/>
      <c r="H187" s="81"/>
      <c r="I187" s="66"/>
      <c r="J187" s="38"/>
      <c r="K187" s="52"/>
      <c r="L187" s="45">
        <f t="shared" si="24"/>
      </c>
      <c r="M187" s="37"/>
    </row>
    <row r="188" spans="1:13" s="35" customFormat="1" ht="13.5">
      <c r="A188" s="37"/>
      <c r="B188" s="58"/>
      <c r="C188" s="58"/>
      <c r="D188" s="37"/>
      <c r="E188" s="37"/>
      <c r="F188" s="37"/>
      <c r="G188" s="37"/>
      <c r="H188" s="81"/>
      <c r="I188" s="66"/>
      <c r="J188" s="38"/>
      <c r="K188" s="52"/>
      <c r="L188" s="45">
        <f t="shared" si="24"/>
      </c>
      <c r="M188" s="37"/>
    </row>
    <row r="189" spans="1:13" s="35" customFormat="1" ht="13.5">
      <c r="A189" s="37"/>
      <c r="B189" s="58"/>
      <c r="C189" s="58"/>
      <c r="D189" s="37"/>
      <c r="E189" s="37"/>
      <c r="F189" s="37"/>
      <c r="G189" s="37"/>
      <c r="H189" s="81"/>
      <c r="I189" s="66"/>
      <c r="J189" s="38"/>
      <c r="K189" s="52"/>
      <c r="L189" s="45">
        <f t="shared" si="24"/>
      </c>
      <c r="M189" s="37"/>
    </row>
    <row r="190" spans="1:13" s="35" customFormat="1" ht="13.5">
      <c r="A190" s="37"/>
      <c r="B190" s="58"/>
      <c r="C190" s="58"/>
      <c r="D190" s="37"/>
      <c r="E190" s="37"/>
      <c r="F190" s="37"/>
      <c r="G190" s="37"/>
      <c r="H190" s="81"/>
      <c r="I190" s="66"/>
      <c r="J190" s="38"/>
      <c r="K190" s="52"/>
      <c r="L190" s="45">
        <f t="shared" si="24"/>
      </c>
      <c r="M190" s="37"/>
    </row>
    <row r="191" spans="1:13" s="35" customFormat="1" ht="13.5">
      <c r="A191" s="37"/>
      <c r="B191" s="58"/>
      <c r="C191" s="58"/>
      <c r="D191" s="37"/>
      <c r="E191" s="37"/>
      <c r="F191" s="37"/>
      <c r="G191" s="37"/>
      <c r="H191" s="81"/>
      <c r="I191" s="66"/>
      <c r="J191" s="38"/>
      <c r="K191" s="52"/>
      <c r="L191" s="45">
        <f t="shared" si="24"/>
      </c>
      <c r="M191" s="37"/>
    </row>
    <row r="192" spans="1:13" s="35" customFormat="1" ht="13.5">
      <c r="A192" s="37"/>
      <c r="B192" s="47"/>
      <c r="C192" s="201" t="s">
        <v>1005</v>
      </c>
      <c r="D192" s="201"/>
      <c r="E192" s="236" t="s">
        <v>1006</v>
      </c>
      <c r="F192" s="236"/>
      <c r="G192" s="236"/>
      <c r="H192" s="236"/>
      <c r="I192" s="66"/>
      <c r="J192" s="62"/>
      <c r="K192" s="52"/>
      <c r="L192" s="45">
        <f t="shared" si="24"/>
      </c>
      <c r="M192" s="58"/>
    </row>
    <row r="193" spans="1:13" s="35" customFormat="1" ht="13.5">
      <c r="A193" s="37"/>
      <c r="B193" s="47"/>
      <c r="C193" s="201"/>
      <c r="D193" s="201"/>
      <c r="E193" s="236"/>
      <c r="F193" s="236"/>
      <c r="G193" s="236"/>
      <c r="H193" s="236"/>
      <c r="I193" s="66"/>
      <c r="J193" s="62"/>
      <c r="K193" s="52"/>
      <c r="L193" s="45">
        <f t="shared" si="24"/>
      </c>
      <c r="M193" s="58"/>
    </row>
    <row r="194" spans="1:12" s="88" customFormat="1" ht="13.5">
      <c r="A194" s="37"/>
      <c r="B194" s="85"/>
      <c r="C194" s="85"/>
      <c r="D194" s="37"/>
      <c r="E194" s="37"/>
      <c r="F194" s="45"/>
      <c r="G194" s="37" t="s">
        <v>1007</v>
      </c>
      <c r="H194" s="37" t="s">
        <v>1008</v>
      </c>
      <c r="I194" s="37"/>
      <c r="J194" s="38"/>
      <c r="K194" s="52"/>
      <c r="L194" s="45"/>
    </row>
    <row r="195" spans="1:12" s="88" customFormat="1" ht="13.5">
      <c r="A195" s="37"/>
      <c r="B195" s="242"/>
      <c r="C195" s="242"/>
      <c r="D195" s="242"/>
      <c r="E195" s="37"/>
      <c r="F195" s="45"/>
      <c r="G195" s="40">
        <f>COUNTIF($M$198:$M$249,"東近江市")</f>
        <v>6</v>
      </c>
      <c r="H195" s="41">
        <f>(G195/RIGHT(A250,2))</f>
        <v>0.11320754716981132</v>
      </c>
      <c r="I195" s="37"/>
      <c r="J195" s="38"/>
      <c r="K195" s="52"/>
      <c r="L195" s="45"/>
    </row>
    <row r="196" spans="1:12" s="55" customFormat="1" ht="13.5">
      <c r="A196" s="37"/>
      <c r="B196" s="242"/>
      <c r="C196" s="242"/>
      <c r="D196" s="242"/>
      <c r="E196" s="37"/>
      <c r="F196" s="45"/>
      <c r="G196" s="37"/>
      <c r="H196" s="37"/>
      <c r="I196" s="37"/>
      <c r="J196" s="38"/>
      <c r="K196" s="52"/>
      <c r="L196" s="45">
        <f aca="true" t="shared" si="25" ref="L196:L227">IF(G196="","",IF(COUNTIF($G$6:$G$543,G196)&gt;1,"2重登録","OK"))</f>
      </c>
    </row>
    <row r="197" spans="1:12" s="55" customFormat="1" ht="14.25">
      <c r="A197" s="37"/>
      <c r="B197" s="89"/>
      <c r="C197" s="89"/>
      <c r="D197" s="39" t="s">
        <v>913</v>
      </c>
      <c r="E197" s="39"/>
      <c r="F197" s="39"/>
      <c r="G197" s="40"/>
      <c r="H197" s="41" t="s">
        <v>914</v>
      </c>
      <c r="I197" s="37"/>
      <c r="J197" s="38"/>
      <c r="K197" s="52"/>
      <c r="L197" s="45">
        <f t="shared" si="25"/>
      </c>
    </row>
    <row r="198" spans="1:13" s="55" customFormat="1" ht="13.5">
      <c r="A198" s="37" t="s">
        <v>1009</v>
      </c>
      <c r="B198" s="47" t="s">
        <v>886</v>
      </c>
      <c r="C198" s="47" t="s">
        <v>1010</v>
      </c>
      <c r="D198" s="90" t="s">
        <v>1011</v>
      </c>
      <c r="E198" s="37"/>
      <c r="F198" s="45" t="str">
        <f aca="true" t="shared" si="26" ref="F198:F229">A198</f>
        <v>g01</v>
      </c>
      <c r="G198" s="37" t="str">
        <f aca="true" t="shared" si="27" ref="G198:G229">B198&amp;C198</f>
        <v>浅田恵亮</v>
      </c>
      <c r="H198" s="91" t="s">
        <v>1012</v>
      </c>
      <c r="I198" s="91" t="s">
        <v>229</v>
      </c>
      <c r="J198" s="92">
        <v>1987</v>
      </c>
      <c r="K198" s="52">
        <f aca="true" t="shared" si="28" ref="K198:K229">IF(J198="","",(2016-J198))</f>
        <v>29</v>
      </c>
      <c r="L198" s="45" t="str">
        <f t="shared" si="25"/>
        <v>OK</v>
      </c>
      <c r="M198" s="35" t="s">
        <v>1013</v>
      </c>
    </row>
    <row r="199" spans="1:13" s="55" customFormat="1" ht="13.5">
      <c r="A199" s="37" t="s">
        <v>380</v>
      </c>
      <c r="B199" s="47" t="s">
        <v>886</v>
      </c>
      <c r="C199" s="47" t="s">
        <v>1014</v>
      </c>
      <c r="D199" s="90" t="s">
        <v>1015</v>
      </c>
      <c r="E199" s="37"/>
      <c r="F199" s="45" t="str">
        <f t="shared" si="26"/>
        <v>g02</v>
      </c>
      <c r="G199" s="37" t="str">
        <f t="shared" si="27"/>
        <v>浅田洋史</v>
      </c>
      <c r="H199" s="91" t="s">
        <v>1016</v>
      </c>
      <c r="I199" s="91" t="s">
        <v>229</v>
      </c>
      <c r="J199" s="92">
        <v>1990</v>
      </c>
      <c r="K199" s="52">
        <f t="shared" si="28"/>
        <v>26</v>
      </c>
      <c r="L199" s="45" t="str">
        <f t="shared" si="25"/>
        <v>OK</v>
      </c>
      <c r="M199" s="35" t="s">
        <v>1017</v>
      </c>
    </row>
    <row r="200" spans="1:13" s="55" customFormat="1" ht="13.5">
      <c r="A200" s="37" t="s">
        <v>381</v>
      </c>
      <c r="B200" s="47" t="s">
        <v>382</v>
      </c>
      <c r="C200" s="47" t="s">
        <v>383</v>
      </c>
      <c r="D200" s="90" t="s">
        <v>1015</v>
      </c>
      <c r="E200" s="37"/>
      <c r="F200" s="45" t="str">
        <f t="shared" si="26"/>
        <v>g03</v>
      </c>
      <c r="G200" s="37" t="str">
        <f t="shared" si="27"/>
        <v>石橋和基</v>
      </c>
      <c r="H200" s="91" t="s">
        <v>1016</v>
      </c>
      <c r="I200" s="91" t="s">
        <v>229</v>
      </c>
      <c r="J200" s="92">
        <v>1985</v>
      </c>
      <c r="K200" s="52">
        <f t="shared" si="28"/>
        <v>31</v>
      </c>
      <c r="L200" s="45" t="str">
        <f t="shared" si="25"/>
        <v>OK</v>
      </c>
      <c r="M200" s="35" t="s">
        <v>1018</v>
      </c>
    </row>
    <row r="201" spans="1:13" s="55" customFormat="1" ht="13.5">
      <c r="A201" s="37" t="s">
        <v>384</v>
      </c>
      <c r="B201" s="93" t="s">
        <v>1019</v>
      </c>
      <c r="C201" s="47" t="s">
        <v>1020</v>
      </c>
      <c r="D201" s="90" t="s">
        <v>1021</v>
      </c>
      <c r="E201" s="37"/>
      <c r="F201" s="45" t="str">
        <f t="shared" si="26"/>
        <v>g04</v>
      </c>
      <c r="G201" s="37" t="str">
        <f t="shared" si="27"/>
        <v>井上聖哉</v>
      </c>
      <c r="H201" s="91" t="s">
        <v>1022</v>
      </c>
      <c r="I201" s="91" t="s">
        <v>947</v>
      </c>
      <c r="J201" s="92">
        <v>1994</v>
      </c>
      <c r="K201" s="52">
        <f t="shared" si="28"/>
        <v>22</v>
      </c>
      <c r="L201" s="45" t="str">
        <f t="shared" si="25"/>
        <v>OK</v>
      </c>
      <c r="M201" s="53" t="s">
        <v>880</v>
      </c>
    </row>
    <row r="202" spans="1:13" s="55" customFormat="1" ht="13.5">
      <c r="A202" s="37" t="s">
        <v>385</v>
      </c>
      <c r="B202" s="94" t="s">
        <v>1023</v>
      </c>
      <c r="C202" s="47" t="s">
        <v>1024</v>
      </c>
      <c r="D202" s="90" t="s">
        <v>1025</v>
      </c>
      <c r="E202" s="37"/>
      <c r="F202" s="45" t="str">
        <f t="shared" si="26"/>
        <v>g05</v>
      </c>
      <c r="G202" s="37" t="str">
        <f t="shared" si="27"/>
        <v>井ノ口弘祐</v>
      </c>
      <c r="H202" s="91" t="s">
        <v>1026</v>
      </c>
      <c r="I202" s="91" t="s">
        <v>934</v>
      </c>
      <c r="J202" s="92">
        <v>1986</v>
      </c>
      <c r="K202" s="52">
        <f t="shared" si="28"/>
        <v>30</v>
      </c>
      <c r="L202" s="45" t="str">
        <f t="shared" si="25"/>
        <v>OK</v>
      </c>
      <c r="M202" s="53" t="s">
        <v>880</v>
      </c>
    </row>
    <row r="203" spans="1:13" s="55" customFormat="1" ht="13.5">
      <c r="A203" s="37" t="s">
        <v>386</v>
      </c>
      <c r="B203" s="94" t="s">
        <v>1023</v>
      </c>
      <c r="C203" s="95" t="s">
        <v>1027</v>
      </c>
      <c r="D203" s="90" t="s">
        <v>1015</v>
      </c>
      <c r="F203" s="45" t="str">
        <f t="shared" si="26"/>
        <v>g06</v>
      </c>
      <c r="G203" s="37" t="str">
        <f t="shared" si="27"/>
        <v>井ノ口幹也</v>
      </c>
      <c r="H203" s="91" t="s">
        <v>1016</v>
      </c>
      <c r="I203" s="91" t="s">
        <v>951</v>
      </c>
      <c r="J203" s="92">
        <v>1990</v>
      </c>
      <c r="K203" s="52">
        <f t="shared" si="28"/>
        <v>26</v>
      </c>
      <c r="L203" s="45" t="str">
        <f t="shared" si="25"/>
        <v>OK</v>
      </c>
      <c r="M203" s="53" t="s">
        <v>880</v>
      </c>
    </row>
    <row r="204" spans="1:13" s="55" customFormat="1" ht="13.5">
      <c r="A204" s="37" t="s">
        <v>387</v>
      </c>
      <c r="B204" s="94" t="s">
        <v>1028</v>
      </c>
      <c r="C204" s="95" t="s">
        <v>1029</v>
      </c>
      <c r="D204" s="90" t="s">
        <v>1025</v>
      </c>
      <c r="F204" s="45" t="str">
        <f t="shared" si="26"/>
        <v>g07</v>
      </c>
      <c r="G204" s="37" t="str">
        <f t="shared" si="27"/>
        <v>岩本 龍</v>
      </c>
      <c r="H204" s="91" t="s">
        <v>1026</v>
      </c>
      <c r="I204" s="91" t="s">
        <v>934</v>
      </c>
      <c r="J204" s="92">
        <v>1994</v>
      </c>
      <c r="K204" s="52">
        <f t="shared" si="28"/>
        <v>22</v>
      </c>
      <c r="L204" s="45" t="str">
        <f t="shared" si="25"/>
        <v>OK</v>
      </c>
      <c r="M204" s="48" t="s">
        <v>789</v>
      </c>
    </row>
    <row r="205" spans="1:13" s="55" customFormat="1" ht="13.5" customHeight="1">
      <c r="A205" s="37" t="s">
        <v>388</v>
      </c>
      <c r="B205" s="47" t="s">
        <v>389</v>
      </c>
      <c r="C205" s="47" t="s">
        <v>390</v>
      </c>
      <c r="D205" s="90" t="s">
        <v>1030</v>
      </c>
      <c r="E205" s="37"/>
      <c r="F205" s="45" t="str">
        <f t="shared" si="26"/>
        <v>g08</v>
      </c>
      <c r="G205" s="37" t="str">
        <f t="shared" si="27"/>
        <v>梅本彬充</v>
      </c>
      <c r="H205" s="91" t="s">
        <v>1031</v>
      </c>
      <c r="I205" s="91" t="s">
        <v>1032</v>
      </c>
      <c r="J205" s="92">
        <v>1986</v>
      </c>
      <c r="K205" s="52">
        <f t="shared" si="28"/>
        <v>30</v>
      </c>
      <c r="L205" s="45" t="str">
        <f t="shared" si="25"/>
        <v>OK</v>
      </c>
      <c r="M205" s="35" t="s">
        <v>819</v>
      </c>
    </row>
    <row r="206" spans="1:13" s="55" customFormat="1" ht="13.5" customHeight="1">
      <c r="A206" s="37" t="s">
        <v>391</v>
      </c>
      <c r="B206" s="47" t="s">
        <v>392</v>
      </c>
      <c r="C206" s="47" t="s">
        <v>393</v>
      </c>
      <c r="D206" s="90" t="s">
        <v>1033</v>
      </c>
      <c r="E206" s="37"/>
      <c r="F206" s="45" t="str">
        <f t="shared" si="26"/>
        <v>g09</v>
      </c>
      <c r="G206" s="37" t="str">
        <f t="shared" si="27"/>
        <v>浦崎康平</v>
      </c>
      <c r="H206" s="91" t="s">
        <v>1034</v>
      </c>
      <c r="I206" s="91" t="s">
        <v>1035</v>
      </c>
      <c r="J206" s="92">
        <v>1991</v>
      </c>
      <c r="K206" s="52">
        <f t="shared" si="28"/>
        <v>25</v>
      </c>
      <c r="L206" s="45" t="str">
        <f t="shared" si="25"/>
        <v>OK</v>
      </c>
      <c r="M206" s="35" t="s">
        <v>789</v>
      </c>
    </row>
    <row r="207" spans="1:13" s="55" customFormat="1" ht="13.5">
      <c r="A207" s="37" t="s">
        <v>394</v>
      </c>
      <c r="B207" s="93" t="s">
        <v>1036</v>
      </c>
      <c r="C207" s="47" t="s">
        <v>1037</v>
      </c>
      <c r="D207" s="90" t="s">
        <v>1021</v>
      </c>
      <c r="F207" s="45" t="str">
        <f t="shared" si="26"/>
        <v>g10</v>
      </c>
      <c r="G207" s="37" t="str">
        <f t="shared" si="27"/>
        <v>岡　仁史</v>
      </c>
      <c r="H207" s="91" t="s">
        <v>1022</v>
      </c>
      <c r="I207" s="91" t="s">
        <v>947</v>
      </c>
      <c r="J207" s="92">
        <v>1971</v>
      </c>
      <c r="K207" s="52">
        <f t="shared" si="28"/>
        <v>45</v>
      </c>
      <c r="L207" s="45" t="str">
        <f t="shared" si="25"/>
        <v>OK</v>
      </c>
      <c r="M207" s="35" t="s">
        <v>1013</v>
      </c>
    </row>
    <row r="208" spans="1:13" s="55" customFormat="1" ht="13.5">
      <c r="A208" s="37" t="s">
        <v>395</v>
      </c>
      <c r="B208" s="93" t="s">
        <v>1038</v>
      </c>
      <c r="C208" s="47" t="s">
        <v>1039</v>
      </c>
      <c r="D208" s="90" t="s">
        <v>1015</v>
      </c>
      <c r="F208" s="45" t="str">
        <f t="shared" si="26"/>
        <v>g11</v>
      </c>
      <c r="G208" s="37" t="str">
        <f t="shared" si="27"/>
        <v>岡田真樹</v>
      </c>
      <c r="H208" s="91" t="s">
        <v>1016</v>
      </c>
      <c r="I208" s="91" t="s">
        <v>951</v>
      </c>
      <c r="J208" s="92">
        <v>1981</v>
      </c>
      <c r="K208" s="52">
        <f t="shared" si="28"/>
        <v>35</v>
      </c>
      <c r="L208" s="45" t="str">
        <f t="shared" si="25"/>
        <v>OK</v>
      </c>
      <c r="M208" s="35" t="s">
        <v>1013</v>
      </c>
    </row>
    <row r="209" spans="1:13" s="55" customFormat="1" ht="13.5">
      <c r="A209" s="37" t="s">
        <v>396</v>
      </c>
      <c r="B209" s="93" t="s">
        <v>984</v>
      </c>
      <c r="C209" s="47" t="s">
        <v>1040</v>
      </c>
      <c r="D209" s="90" t="s">
        <v>1011</v>
      </c>
      <c r="E209" s="37"/>
      <c r="F209" s="45" t="str">
        <f t="shared" si="26"/>
        <v>g12</v>
      </c>
      <c r="G209" s="37" t="str">
        <f t="shared" si="27"/>
        <v>奥村隆広</v>
      </c>
      <c r="H209" s="91" t="s">
        <v>1012</v>
      </c>
      <c r="I209" s="91" t="s">
        <v>971</v>
      </c>
      <c r="J209" s="92">
        <v>1976</v>
      </c>
      <c r="K209" s="52">
        <f t="shared" si="28"/>
        <v>40</v>
      </c>
      <c r="L209" s="45" t="str">
        <f t="shared" si="25"/>
        <v>OK</v>
      </c>
      <c r="M209" s="35" t="s">
        <v>1041</v>
      </c>
    </row>
    <row r="210" spans="1:13" s="55" customFormat="1" ht="13.5" customHeight="1">
      <c r="A210" s="37" t="s">
        <v>397</v>
      </c>
      <c r="B210" s="47" t="s">
        <v>398</v>
      </c>
      <c r="C210" s="47" t="s">
        <v>399</v>
      </c>
      <c r="D210" s="90" t="s">
        <v>1011</v>
      </c>
      <c r="E210" s="37"/>
      <c r="F210" s="45" t="str">
        <f t="shared" si="26"/>
        <v>g13</v>
      </c>
      <c r="G210" s="37" t="str">
        <f t="shared" si="27"/>
        <v>鍵谷浩太</v>
      </c>
      <c r="H210" s="91" t="s">
        <v>1012</v>
      </c>
      <c r="I210" s="91" t="s">
        <v>971</v>
      </c>
      <c r="J210" s="92">
        <v>1992</v>
      </c>
      <c r="K210" s="52">
        <f t="shared" si="28"/>
        <v>24</v>
      </c>
      <c r="L210" s="45" t="str">
        <f t="shared" si="25"/>
        <v>OK</v>
      </c>
      <c r="M210" s="35" t="str">
        <f>M206</f>
        <v>彦根市</v>
      </c>
    </row>
    <row r="211" spans="1:13" s="55" customFormat="1" ht="13.5" customHeight="1">
      <c r="A211" s="37" t="s">
        <v>400</v>
      </c>
      <c r="B211" s="47" t="s">
        <v>1042</v>
      </c>
      <c r="C211" s="47" t="s">
        <v>1043</v>
      </c>
      <c r="D211" s="90" t="s">
        <v>1030</v>
      </c>
      <c r="E211" s="37"/>
      <c r="F211" s="45" t="str">
        <f t="shared" si="26"/>
        <v>g14</v>
      </c>
      <c r="G211" s="37" t="str">
        <f t="shared" si="27"/>
        <v>金武寿憲</v>
      </c>
      <c r="H211" s="91" t="s">
        <v>1031</v>
      </c>
      <c r="I211" s="91" t="s">
        <v>1032</v>
      </c>
      <c r="J211" s="92">
        <v>1990</v>
      </c>
      <c r="K211" s="52">
        <f t="shared" si="28"/>
        <v>26</v>
      </c>
      <c r="L211" s="45" t="str">
        <f t="shared" si="25"/>
        <v>OK</v>
      </c>
      <c r="M211" s="35" t="s">
        <v>1044</v>
      </c>
    </row>
    <row r="212" spans="1:13" s="55" customFormat="1" ht="13.5" customHeight="1">
      <c r="A212" s="37" t="s">
        <v>401</v>
      </c>
      <c r="B212" s="47" t="s">
        <v>1045</v>
      </c>
      <c r="C212" s="47" t="s">
        <v>1046</v>
      </c>
      <c r="D212" s="90" t="s">
        <v>1025</v>
      </c>
      <c r="E212" s="37"/>
      <c r="F212" s="45" t="str">
        <f t="shared" si="26"/>
        <v>g15</v>
      </c>
      <c r="G212" s="37" t="str">
        <f t="shared" si="27"/>
        <v>岸本美敬</v>
      </c>
      <c r="H212" s="91" t="s">
        <v>1026</v>
      </c>
      <c r="I212" s="91" t="s">
        <v>934</v>
      </c>
      <c r="J212" s="92">
        <v>1989</v>
      </c>
      <c r="K212" s="52">
        <f t="shared" si="28"/>
        <v>27</v>
      </c>
      <c r="L212" s="45" t="str">
        <f t="shared" si="25"/>
        <v>OK</v>
      </c>
      <c r="M212" s="96" t="s">
        <v>880</v>
      </c>
    </row>
    <row r="213" spans="1:13" s="55" customFormat="1" ht="13.5">
      <c r="A213" s="37" t="s">
        <v>402</v>
      </c>
      <c r="B213" s="47" t="s">
        <v>403</v>
      </c>
      <c r="C213" s="47" t="s">
        <v>404</v>
      </c>
      <c r="D213" s="90" t="s">
        <v>1047</v>
      </c>
      <c r="E213" s="37"/>
      <c r="F213" s="45" t="str">
        <f t="shared" si="26"/>
        <v>g16</v>
      </c>
      <c r="G213" s="37" t="str">
        <f t="shared" si="27"/>
        <v>北野照幸</v>
      </c>
      <c r="H213" s="91" t="s">
        <v>1048</v>
      </c>
      <c r="I213" s="91" t="s">
        <v>1049</v>
      </c>
      <c r="J213" s="92">
        <v>1984</v>
      </c>
      <c r="K213" s="52">
        <f t="shared" si="28"/>
        <v>32</v>
      </c>
      <c r="L213" s="45" t="str">
        <f t="shared" si="25"/>
        <v>OK</v>
      </c>
      <c r="M213" s="35" t="str">
        <f>M207</f>
        <v>草津市</v>
      </c>
    </row>
    <row r="214" spans="1:13" s="55" customFormat="1" ht="13.5">
      <c r="A214" s="37" t="s">
        <v>405</v>
      </c>
      <c r="B214" s="47" t="s">
        <v>406</v>
      </c>
      <c r="C214" s="47" t="s">
        <v>407</v>
      </c>
      <c r="D214" s="90" t="s">
        <v>1047</v>
      </c>
      <c r="E214" s="37"/>
      <c r="F214" s="45" t="str">
        <f t="shared" si="26"/>
        <v>g17</v>
      </c>
      <c r="G214" s="37" t="str">
        <f t="shared" si="27"/>
        <v>北村　健</v>
      </c>
      <c r="H214" s="91" t="s">
        <v>1048</v>
      </c>
      <c r="I214" s="91" t="s">
        <v>1049</v>
      </c>
      <c r="J214" s="92">
        <v>1987</v>
      </c>
      <c r="K214" s="52">
        <f t="shared" si="28"/>
        <v>29</v>
      </c>
      <c r="L214" s="45" t="str">
        <f t="shared" si="25"/>
        <v>OK</v>
      </c>
      <c r="M214" s="65" t="s">
        <v>1041</v>
      </c>
    </row>
    <row r="215" spans="1:13" s="55" customFormat="1" ht="13.5">
      <c r="A215" s="37" t="s">
        <v>408</v>
      </c>
      <c r="B215" s="47" t="s">
        <v>1050</v>
      </c>
      <c r="C215" s="47" t="s">
        <v>1051</v>
      </c>
      <c r="D215" s="90" t="s">
        <v>1030</v>
      </c>
      <c r="E215" s="37"/>
      <c r="F215" s="45" t="str">
        <f t="shared" si="26"/>
        <v>g18</v>
      </c>
      <c r="G215" s="37" t="str">
        <f t="shared" si="27"/>
        <v>倉本亮太</v>
      </c>
      <c r="H215" s="91" t="s">
        <v>1031</v>
      </c>
      <c r="I215" s="91" t="s">
        <v>1032</v>
      </c>
      <c r="J215" s="92">
        <v>1989</v>
      </c>
      <c r="K215" s="52">
        <f t="shared" si="28"/>
        <v>27</v>
      </c>
      <c r="L215" s="45" t="str">
        <f t="shared" si="25"/>
        <v>OK</v>
      </c>
      <c r="M215" s="65" t="s">
        <v>1052</v>
      </c>
    </row>
    <row r="216" spans="1:13" s="55" customFormat="1" ht="13.5">
      <c r="A216" s="37" t="s">
        <v>409</v>
      </c>
      <c r="B216" s="93" t="s">
        <v>1053</v>
      </c>
      <c r="C216" s="47" t="s">
        <v>1054</v>
      </c>
      <c r="D216" s="90" t="s">
        <v>1011</v>
      </c>
      <c r="E216" s="37"/>
      <c r="F216" s="45" t="str">
        <f t="shared" si="26"/>
        <v>g19</v>
      </c>
      <c r="G216" s="37" t="str">
        <f t="shared" si="27"/>
        <v>河内滋人</v>
      </c>
      <c r="H216" s="91" t="s">
        <v>1012</v>
      </c>
      <c r="I216" s="91" t="s">
        <v>971</v>
      </c>
      <c r="J216" s="92">
        <v>1986</v>
      </c>
      <c r="K216" s="52">
        <f t="shared" si="28"/>
        <v>30</v>
      </c>
      <c r="L216" s="45" t="str">
        <f t="shared" si="25"/>
        <v>OK</v>
      </c>
      <c r="M216" s="35" t="s">
        <v>1055</v>
      </c>
    </row>
    <row r="217" spans="1:13" s="55" customFormat="1" ht="13.5">
      <c r="A217" s="37" t="s">
        <v>410</v>
      </c>
      <c r="B217" s="47" t="s">
        <v>411</v>
      </c>
      <c r="C217" s="47" t="s">
        <v>412</v>
      </c>
      <c r="D217" s="90" t="s">
        <v>1011</v>
      </c>
      <c r="E217" s="37"/>
      <c r="F217" s="45" t="str">
        <f t="shared" si="26"/>
        <v>g20</v>
      </c>
      <c r="G217" s="37" t="str">
        <f t="shared" si="27"/>
        <v>坪田英樹</v>
      </c>
      <c r="H217" s="91" t="s">
        <v>1012</v>
      </c>
      <c r="I217" s="91" t="s">
        <v>971</v>
      </c>
      <c r="J217" s="92">
        <v>1988</v>
      </c>
      <c r="K217" s="52">
        <f t="shared" si="28"/>
        <v>28</v>
      </c>
      <c r="L217" s="45" t="str">
        <f t="shared" si="25"/>
        <v>OK</v>
      </c>
      <c r="M217" s="35" t="str">
        <f>M206</f>
        <v>彦根市</v>
      </c>
    </row>
    <row r="218" spans="1:13" s="55" customFormat="1" ht="13.5">
      <c r="A218" s="37" t="s">
        <v>413</v>
      </c>
      <c r="B218" s="47" t="s">
        <v>414</v>
      </c>
      <c r="C218" s="47" t="s">
        <v>415</v>
      </c>
      <c r="D218" s="90" t="s">
        <v>1011</v>
      </c>
      <c r="E218" s="37"/>
      <c r="F218" s="45" t="str">
        <f t="shared" si="26"/>
        <v>g21</v>
      </c>
      <c r="G218" s="37" t="str">
        <f t="shared" si="27"/>
        <v>鶴田大地</v>
      </c>
      <c r="H218" s="91" t="s">
        <v>1012</v>
      </c>
      <c r="I218" s="91" t="s">
        <v>971</v>
      </c>
      <c r="J218" s="92">
        <v>1992</v>
      </c>
      <c r="K218" s="52">
        <f t="shared" si="28"/>
        <v>24</v>
      </c>
      <c r="L218" s="45" t="str">
        <f t="shared" si="25"/>
        <v>OK</v>
      </c>
      <c r="M218" s="53" t="s">
        <v>880</v>
      </c>
    </row>
    <row r="219" spans="1:13" s="55" customFormat="1" ht="13.5">
      <c r="A219" s="37" t="s">
        <v>416</v>
      </c>
      <c r="B219" s="47" t="s">
        <v>1056</v>
      </c>
      <c r="C219" s="47" t="s">
        <v>1057</v>
      </c>
      <c r="D219" s="90" t="s">
        <v>1030</v>
      </c>
      <c r="E219" s="37"/>
      <c r="F219" s="45" t="str">
        <f t="shared" si="26"/>
        <v>g22</v>
      </c>
      <c r="G219" s="37" t="str">
        <f t="shared" si="27"/>
        <v>遠池建介</v>
      </c>
      <c r="H219" s="91" t="s">
        <v>1031</v>
      </c>
      <c r="I219" s="91" t="s">
        <v>1032</v>
      </c>
      <c r="J219" s="92">
        <v>1982</v>
      </c>
      <c r="K219" s="52">
        <f t="shared" si="28"/>
        <v>34</v>
      </c>
      <c r="L219" s="45" t="str">
        <f t="shared" si="25"/>
        <v>OK</v>
      </c>
      <c r="M219" s="48" t="s">
        <v>842</v>
      </c>
    </row>
    <row r="220" spans="1:13" s="55" customFormat="1" ht="13.5">
      <c r="A220" s="37" t="s">
        <v>417</v>
      </c>
      <c r="B220" s="47" t="s">
        <v>418</v>
      </c>
      <c r="C220" s="47" t="s">
        <v>419</v>
      </c>
      <c r="D220" s="90" t="s">
        <v>1030</v>
      </c>
      <c r="E220" s="37"/>
      <c r="F220" s="45" t="str">
        <f t="shared" si="26"/>
        <v>g23</v>
      </c>
      <c r="G220" s="37" t="str">
        <f t="shared" si="27"/>
        <v>中澤拓馬</v>
      </c>
      <c r="H220" s="91" t="s">
        <v>1031</v>
      </c>
      <c r="I220" s="91" t="s">
        <v>1032</v>
      </c>
      <c r="J220" s="92">
        <v>1986</v>
      </c>
      <c r="K220" s="52">
        <f t="shared" si="28"/>
        <v>30</v>
      </c>
      <c r="L220" s="45" t="str">
        <f t="shared" si="25"/>
        <v>OK</v>
      </c>
      <c r="M220" s="35" t="s">
        <v>1041</v>
      </c>
    </row>
    <row r="221" spans="1:13" s="55" customFormat="1" ht="13.5">
      <c r="A221" s="37" t="s">
        <v>420</v>
      </c>
      <c r="B221" s="47" t="s">
        <v>1058</v>
      </c>
      <c r="C221" s="47" t="s">
        <v>1059</v>
      </c>
      <c r="D221" s="90" t="s">
        <v>1025</v>
      </c>
      <c r="E221" s="37"/>
      <c r="F221" s="45" t="str">
        <f t="shared" si="26"/>
        <v>g24</v>
      </c>
      <c r="G221" s="37" t="str">
        <f t="shared" si="27"/>
        <v>中田富憲</v>
      </c>
      <c r="H221" s="91" t="s">
        <v>1026</v>
      </c>
      <c r="I221" s="91" t="s">
        <v>934</v>
      </c>
      <c r="J221" s="92">
        <v>1960</v>
      </c>
      <c r="K221" s="52">
        <f t="shared" si="28"/>
        <v>56</v>
      </c>
      <c r="L221" s="45" t="str">
        <f t="shared" si="25"/>
        <v>OK</v>
      </c>
      <c r="M221" s="35" t="s">
        <v>877</v>
      </c>
    </row>
    <row r="222" spans="1:13" ht="13.5" customHeight="1">
      <c r="A222" s="37" t="s">
        <v>421</v>
      </c>
      <c r="B222" s="37" t="s">
        <v>1060</v>
      </c>
      <c r="C222" s="37" t="s">
        <v>1061</v>
      </c>
      <c r="D222" s="90" t="s">
        <v>1015</v>
      </c>
      <c r="F222" s="45" t="str">
        <f t="shared" si="26"/>
        <v>g25</v>
      </c>
      <c r="G222" s="37" t="str">
        <f t="shared" si="27"/>
        <v>西原達也</v>
      </c>
      <c r="H222" s="91" t="s">
        <v>1016</v>
      </c>
      <c r="I222" s="91" t="s">
        <v>951</v>
      </c>
      <c r="J222" s="92">
        <v>1978</v>
      </c>
      <c r="K222" s="52">
        <f t="shared" si="28"/>
        <v>38</v>
      </c>
      <c r="L222" s="45" t="str">
        <f t="shared" si="25"/>
        <v>OK</v>
      </c>
      <c r="M222" s="37" t="s">
        <v>1062</v>
      </c>
    </row>
    <row r="223" spans="1:13" s="55" customFormat="1" ht="13.5">
      <c r="A223" s="37" t="s">
        <v>422</v>
      </c>
      <c r="B223" s="93" t="s">
        <v>1063</v>
      </c>
      <c r="C223" s="47" t="s">
        <v>1064</v>
      </c>
      <c r="D223" s="90" t="s">
        <v>1030</v>
      </c>
      <c r="E223" s="37"/>
      <c r="F223" s="45" t="str">
        <f t="shared" si="26"/>
        <v>g26</v>
      </c>
      <c r="G223" s="37" t="str">
        <f t="shared" si="27"/>
        <v>長谷川俊二</v>
      </c>
      <c r="H223" s="91" t="s">
        <v>1031</v>
      </c>
      <c r="I223" s="91" t="s">
        <v>1032</v>
      </c>
      <c r="J223" s="92">
        <v>1976</v>
      </c>
      <c r="K223" s="52">
        <f t="shared" si="28"/>
        <v>40</v>
      </c>
      <c r="L223" s="45" t="str">
        <f t="shared" si="25"/>
        <v>OK</v>
      </c>
      <c r="M223" s="39" t="s">
        <v>1013</v>
      </c>
    </row>
    <row r="224" spans="1:13" s="55" customFormat="1" ht="13.5">
      <c r="A224" s="37" t="s">
        <v>423</v>
      </c>
      <c r="B224" s="47" t="s">
        <v>424</v>
      </c>
      <c r="C224" s="47" t="s">
        <v>425</v>
      </c>
      <c r="D224" s="90" t="s">
        <v>1030</v>
      </c>
      <c r="E224" s="37"/>
      <c r="F224" s="45" t="str">
        <f t="shared" si="26"/>
        <v>g27</v>
      </c>
      <c r="G224" s="37" t="str">
        <f t="shared" si="27"/>
        <v>羽月　秀</v>
      </c>
      <c r="H224" s="91" t="s">
        <v>1031</v>
      </c>
      <c r="I224" s="91" t="s">
        <v>1032</v>
      </c>
      <c r="J224" s="92">
        <v>1987</v>
      </c>
      <c r="K224" s="52">
        <f t="shared" si="28"/>
        <v>29</v>
      </c>
      <c r="L224" s="45" t="str">
        <f t="shared" si="25"/>
        <v>OK</v>
      </c>
      <c r="M224" s="53" t="s">
        <v>880</v>
      </c>
    </row>
    <row r="225" spans="1:13" s="55" customFormat="1" ht="13.5">
      <c r="A225" s="37" t="s">
        <v>426</v>
      </c>
      <c r="B225" s="93" t="s">
        <v>1065</v>
      </c>
      <c r="C225" s="47" t="s">
        <v>1066</v>
      </c>
      <c r="D225" s="90" t="s">
        <v>1015</v>
      </c>
      <c r="F225" s="45" t="str">
        <f t="shared" si="26"/>
        <v>g28</v>
      </c>
      <c r="G225" s="37" t="str">
        <f t="shared" si="27"/>
        <v>浜田　豊</v>
      </c>
      <c r="H225" s="91" t="s">
        <v>1016</v>
      </c>
      <c r="I225" s="91" t="s">
        <v>951</v>
      </c>
      <c r="J225" s="92">
        <v>1985</v>
      </c>
      <c r="K225" s="52">
        <f t="shared" si="28"/>
        <v>31</v>
      </c>
      <c r="L225" s="45" t="str">
        <f t="shared" si="25"/>
        <v>OK</v>
      </c>
      <c r="M225" s="35" t="str">
        <f>M205</f>
        <v>近江八幡市</v>
      </c>
    </row>
    <row r="226" spans="1:13" s="55" customFormat="1" ht="13.5">
      <c r="A226" s="37" t="s">
        <v>427</v>
      </c>
      <c r="B226" s="47" t="s">
        <v>428</v>
      </c>
      <c r="C226" s="47" t="s">
        <v>429</v>
      </c>
      <c r="D226" s="90" t="s">
        <v>1015</v>
      </c>
      <c r="E226" s="37"/>
      <c r="F226" s="45" t="str">
        <f t="shared" si="26"/>
        <v>g29</v>
      </c>
      <c r="G226" s="37" t="str">
        <f t="shared" si="27"/>
        <v>林　和生</v>
      </c>
      <c r="H226" s="91" t="s">
        <v>1016</v>
      </c>
      <c r="I226" s="91" t="s">
        <v>951</v>
      </c>
      <c r="J226" s="92">
        <v>1986</v>
      </c>
      <c r="K226" s="52">
        <f t="shared" si="28"/>
        <v>30</v>
      </c>
      <c r="L226" s="45" t="str">
        <f t="shared" si="25"/>
        <v>OK</v>
      </c>
      <c r="M226" s="35" t="s">
        <v>842</v>
      </c>
    </row>
    <row r="227" spans="1:13" s="55" customFormat="1" ht="13.5">
      <c r="A227" s="37" t="s">
        <v>430</v>
      </c>
      <c r="B227" s="47" t="s">
        <v>428</v>
      </c>
      <c r="C227" s="47" t="s">
        <v>1067</v>
      </c>
      <c r="D227" s="90" t="s">
        <v>1025</v>
      </c>
      <c r="E227" s="37"/>
      <c r="F227" s="45" t="str">
        <f t="shared" si="26"/>
        <v>g30</v>
      </c>
      <c r="G227" s="37" t="str">
        <f t="shared" si="27"/>
        <v>林　貴大</v>
      </c>
      <c r="H227" s="91" t="s">
        <v>1026</v>
      </c>
      <c r="I227" s="91" t="s">
        <v>934</v>
      </c>
      <c r="J227" s="92">
        <v>1986</v>
      </c>
      <c r="K227" s="52">
        <f t="shared" si="28"/>
        <v>30</v>
      </c>
      <c r="L227" s="45" t="str">
        <f t="shared" si="25"/>
        <v>OK</v>
      </c>
      <c r="M227" s="35" t="s">
        <v>1055</v>
      </c>
    </row>
    <row r="228" spans="1:13" s="55" customFormat="1" ht="13.5">
      <c r="A228" s="37" t="s">
        <v>431</v>
      </c>
      <c r="B228" s="47" t="s">
        <v>432</v>
      </c>
      <c r="C228" s="47" t="s">
        <v>433</v>
      </c>
      <c r="D228" s="90" t="s">
        <v>1011</v>
      </c>
      <c r="E228" s="37"/>
      <c r="F228" s="45" t="str">
        <f t="shared" si="26"/>
        <v>g31</v>
      </c>
      <c r="G228" s="37" t="str">
        <f t="shared" si="27"/>
        <v>飛鷹強志</v>
      </c>
      <c r="H228" s="91" t="s">
        <v>1012</v>
      </c>
      <c r="I228" s="91" t="s">
        <v>971</v>
      </c>
      <c r="J228" s="92">
        <v>1987</v>
      </c>
      <c r="K228" s="52">
        <f t="shared" si="28"/>
        <v>29</v>
      </c>
      <c r="L228" s="45" t="str">
        <f aca="true" t="shared" si="29" ref="L228:L247">IF(G228="","",IF(COUNTIF($G$6:$G$543,G228)&gt;1,"2重登録","OK"))</f>
        <v>OK</v>
      </c>
      <c r="M228" s="35" t="s">
        <v>842</v>
      </c>
    </row>
    <row r="229" spans="1:13" ht="13.5" customHeight="1">
      <c r="A229" s="37" t="s">
        <v>434</v>
      </c>
      <c r="B229" s="37" t="s">
        <v>1068</v>
      </c>
      <c r="C229" s="37" t="s">
        <v>1069</v>
      </c>
      <c r="D229" s="90" t="s">
        <v>1030</v>
      </c>
      <c r="F229" s="45" t="str">
        <f t="shared" si="26"/>
        <v>g32</v>
      </c>
      <c r="G229" s="37" t="str">
        <f t="shared" si="27"/>
        <v>藤井正和</v>
      </c>
      <c r="H229" s="91" t="s">
        <v>1031</v>
      </c>
      <c r="I229" s="91" t="s">
        <v>1032</v>
      </c>
      <c r="J229" s="97">
        <v>1975</v>
      </c>
      <c r="K229" s="52">
        <f t="shared" si="28"/>
        <v>41</v>
      </c>
      <c r="L229" s="45" t="str">
        <f t="shared" si="29"/>
        <v>OK</v>
      </c>
      <c r="M229" s="37" t="s">
        <v>1013</v>
      </c>
    </row>
    <row r="230" spans="1:13" ht="13.5" customHeight="1">
      <c r="A230" s="37" t="s">
        <v>435</v>
      </c>
      <c r="B230" s="37" t="s">
        <v>1070</v>
      </c>
      <c r="C230" s="37" t="s">
        <v>1071</v>
      </c>
      <c r="D230" s="90" t="s">
        <v>1030</v>
      </c>
      <c r="F230" s="45" t="str">
        <f aca="true" t="shared" si="30" ref="F230:F250">A230</f>
        <v>g33</v>
      </c>
      <c r="G230" s="37" t="str">
        <f aca="true" t="shared" si="31" ref="G230:G250">B230&amp;C230</f>
        <v>堀場俊宏</v>
      </c>
      <c r="H230" s="91" t="s">
        <v>1031</v>
      </c>
      <c r="I230" s="91" t="s">
        <v>1032</v>
      </c>
      <c r="J230" s="97">
        <v>1986</v>
      </c>
      <c r="K230" s="52">
        <f aca="true" t="shared" si="32" ref="K230:K250">IF(J230="","",(2016-J230))</f>
        <v>30</v>
      </c>
      <c r="L230" s="45" t="str">
        <f t="shared" si="29"/>
        <v>OK</v>
      </c>
      <c r="M230" s="37" t="s">
        <v>1072</v>
      </c>
    </row>
    <row r="231" spans="1:13" ht="13.5" customHeight="1">
      <c r="A231" s="37" t="s">
        <v>436</v>
      </c>
      <c r="B231" s="37" t="s">
        <v>1073</v>
      </c>
      <c r="C231" s="37" t="s">
        <v>1074</v>
      </c>
      <c r="D231" s="90" t="s">
        <v>1030</v>
      </c>
      <c r="F231" s="45" t="str">
        <f t="shared" si="30"/>
        <v>g34</v>
      </c>
      <c r="G231" s="37" t="str">
        <f t="shared" si="31"/>
        <v>鈎　優介</v>
      </c>
      <c r="H231" s="91" t="s">
        <v>1031</v>
      </c>
      <c r="I231" s="91" t="s">
        <v>1032</v>
      </c>
      <c r="J231" s="97">
        <v>1988</v>
      </c>
      <c r="K231" s="52">
        <f t="shared" si="32"/>
        <v>28</v>
      </c>
      <c r="L231" s="45" t="str">
        <f t="shared" si="29"/>
        <v>OK</v>
      </c>
      <c r="M231" s="37" t="s">
        <v>1072</v>
      </c>
    </row>
    <row r="232" spans="1:13" ht="13.5" customHeight="1">
      <c r="A232" s="37" t="s">
        <v>437</v>
      </c>
      <c r="B232" s="37" t="s">
        <v>1075</v>
      </c>
      <c r="C232" s="37" t="s">
        <v>1076</v>
      </c>
      <c r="D232" s="90" t="s">
        <v>1030</v>
      </c>
      <c r="F232" s="45" t="str">
        <f t="shared" si="30"/>
        <v>g35</v>
      </c>
      <c r="G232" s="37" t="str">
        <f t="shared" si="31"/>
        <v>松岡 準</v>
      </c>
      <c r="H232" s="91" t="s">
        <v>1031</v>
      </c>
      <c r="I232" s="91" t="s">
        <v>1032</v>
      </c>
      <c r="J232" s="97">
        <v>1994</v>
      </c>
      <c r="K232" s="52">
        <f t="shared" si="32"/>
        <v>22</v>
      </c>
      <c r="L232" s="45" t="str">
        <f t="shared" si="29"/>
        <v>OK</v>
      </c>
      <c r="M232" s="37" t="s">
        <v>1077</v>
      </c>
    </row>
    <row r="233" spans="1:13" ht="13.5" customHeight="1">
      <c r="A233" s="37" t="s">
        <v>438</v>
      </c>
      <c r="B233" s="37" t="s">
        <v>1078</v>
      </c>
      <c r="C233" s="37" t="s">
        <v>1079</v>
      </c>
      <c r="D233" s="90" t="s">
        <v>1025</v>
      </c>
      <c r="F233" s="45" t="str">
        <f t="shared" si="30"/>
        <v>g36</v>
      </c>
      <c r="G233" s="37" t="str">
        <f t="shared" si="31"/>
        <v>宮本悠佑</v>
      </c>
      <c r="H233" s="91" t="s">
        <v>1026</v>
      </c>
      <c r="I233" s="91" t="s">
        <v>934</v>
      </c>
      <c r="J233" s="97">
        <v>1994</v>
      </c>
      <c r="K233" s="52">
        <f t="shared" si="32"/>
        <v>22</v>
      </c>
      <c r="L233" s="45" t="str">
        <f t="shared" si="29"/>
        <v>OK</v>
      </c>
      <c r="M233" s="37" t="s">
        <v>789</v>
      </c>
    </row>
    <row r="234" spans="1:13" ht="13.5" customHeight="1">
      <c r="A234" s="37" t="s">
        <v>439</v>
      </c>
      <c r="B234" s="37" t="s">
        <v>817</v>
      </c>
      <c r="C234" s="37" t="s">
        <v>1080</v>
      </c>
      <c r="D234" s="90" t="s">
        <v>1030</v>
      </c>
      <c r="F234" s="45" t="str">
        <f t="shared" si="30"/>
        <v>g37</v>
      </c>
      <c r="G234" s="37" t="str">
        <f t="shared" si="31"/>
        <v>村上 卓</v>
      </c>
      <c r="H234" s="91" t="s">
        <v>1031</v>
      </c>
      <c r="I234" s="91" t="s">
        <v>1032</v>
      </c>
      <c r="J234" s="97">
        <v>1977</v>
      </c>
      <c r="K234" s="52">
        <f t="shared" si="32"/>
        <v>39</v>
      </c>
      <c r="L234" s="45" t="str">
        <f t="shared" si="29"/>
        <v>OK</v>
      </c>
      <c r="M234" s="37" t="s">
        <v>1072</v>
      </c>
    </row>
    <row r="235" spans="1:13" s="55" customFormat="1" ht="13.5">
      <c r="A235" s="37" t="s">
        <v>440</v>
      </c>
      <c r="B235" s="47" t="s">
        <v>309</v>
      </c>
      <c r="C235" s="47" t="s">
        <v>441</v>
      </c>
      <c r="D235" s="90" t="s">
        <v>1030</v>
      </c>
      <c r="E235" s="37"/>
      <c r="F235" s="45" t="str">
        <f t="shared" si="30"/>
        <v>g38</v>
      </c>
      <c r="G235" s="37" t="str">
        <f t="shared" si="31"/>
        <v>山崎俊輔</v>
      </c>
      <c r="H235" s="91" t="s">
        <v>1031</v>
      </c>
      <c r="I235" s="91" t="s">
        <v>1032</v>
      </c>
      <c r="J235" s="92">
        <v>1982</v>
      </c>
      <c r="K235" s="52">
        <f t="shared" si="32"/>
        <v>34</v>
      </c>
      <c r="L235" s="45" t="str">
        <f t="shared" si="29"/>
        <v>OK</v>
      </c>
      <c r="M235" s="35" t="s">
        <v>862</v>
      </c>
    </row>
    <row r="236" spans="1:13" s="55" customFormat="1" ht="13.5">
      <c r="A236" s="37" t="s">
        <v>442</v>
      </c>
      <c r="B236" s="47" t="s">
        <v>1081</v>
      </c>
      <c r="C236" s="47" t="s">
        <v>1082</v>
      </c>
      <c r="D236" s="90" t="s">
        <v>1030</v>
      </c>
      <c r="E236" s="37"/>
      <c r="F236" s="45" t="str">
        <f t="shared" si="30"/>
        <v>g39</v>
      </c>
      <c r="G236" s="37" t="str">
        <f t="shared" si="31"/>
        <v>吉野淳也</v>
      </c>
      <c r="H236" s="91" t="s">
        <v>1031</v>
      </c>
      <c r="I236" s="91" t="s">
        <v>1032</v>
      </c>
      <c r="J236" s="92">
        <v>1990</v>
      </c>
      <c r="K236" s="52">
        <f t="shared" si="32"/>
        <v>26</v>
      </c>
      <c r="L236" s="45" t="str">
        <f t="shared" si="29"/>
        <v>OK</v>
      </c>
      <c r="M236" s="35" t="s">
        <v>842</v>
      </c>
    </row>
    <row r="237" spans="1:13" s="55" customFormat="1" ht="13.5">
      <c r="A237" s="37" t="s">
        <v>443</v>
      </c>
      <c r="B237" s="47" t="s">
        <v>1083</v>
      </c>
      <c r="C237" s="47" t="s">
        <v>1084</v>
      </c>
      <c r="D237" s="90" t="s">
        <v>1015</v>
      </c>
      <c r="E237" s="37"/>
      <c r="F237" s="45" t="str">
        <f t="shared" si="30"/>
        <v>g40</v>
      </c>
      <c r="G237" s="37" t="str">
        <f t="shared" si="31"/>
        <v>渡辺裕士</v>
      </c>
      <c r="H237" s="91" t="s">
        <v>1016</v>
      </c>
      <c r="I237" s="91" t="s">
        <v>229</v>
      </c>
      <c r="J237" s="92">
        <v>1986</v>
      </c>
      <c r="K237" s="52">
        <f t="shared" si="32"/>
        <v>30</v>
      </c>
      <c r="L237" s="45" t="str">
        <f t="shared" si="29"/>
        <v>OK</v>
      </c>
      <c r="M237" s="35" t="s">
        <v>862</v>
      </c>
    </row>
    <row r="238" spans="1:13" s="55" customFormat="1" ht="13.5">
      <c r="A238" s="73" t="s">
        <v>444</v>
      </c>
      <c r="B238" s="58" t="s">
        <v>1085</v>
      </c>
      <c r="C238" s="58" t="s">
        <v>1086</v>
      </c>
      <c r="D238" s="90" t="s">
        <v>1015</v>
      </c>
      <c r="F238" s="45" t="str">
        <f t="shared" si="30"/>
        <v>g41</v>
      </c>
      <c r="G238" s="37" t="str">
        <f t="shared" si="31"/>
        <v>遠藤直子</v>
      </c>
      <c r="H238" s="91" t="s">
        <v>1016</v>
      </c>
      <c r="I238" s="98" t="s">
        <v>274</v>
      </c>
      <c r="J238" s="92">
        <v>1992</v>
      </c>
      <c r="K238" s="52">
        <f t="shared" si="32"/>
        <v>24</v>
      </c>
      <c r="L238" s="45" t="str">
        <f t="shared" si="29"/>
        <v>OK</v>
      </c>
      <c r="M238" s="35" t="s">
        <v>877</v>
      </c>
    </row>
    <row r="239" spans="1:13" ht="13.5" customHeight="1">
      <c r="A239" s="73" t="s">
        <v>445</v>
      </c>
      <c r="B239" s="58" t="s">
        <v>1087</v>
      </c>
      <c r="C239" s="58" t="s">
        <v>1088</v>
      </c>
      <c r="D239" s="90" t="s">
        <v>1015</v>
      </c>
      <c r="F239" s="45" t="str">
        <f t="shared" si="30"/>
        <v>g42</v>
      </c>
      <c r="G239" s="37" t="str">
        <f t="shared" si="31"/>
        <v>出口和代</v>
      </c>
      <c r="H239" s="91" t="s">
        <v>1016</v>
      </c>
      <c r="I239" s="98" t="s">
        <v>274</v>
      </c>
      <c r="J239" s="97">
        <v>1987</v>
      </c>
      <c r="K239" s="52">
        <f t="shared" si="32"/>
        <v>29</v>
      </c>
      <c r="L239" s="45" t="str">
        <f t="shared" si="29"/>
        <v>OK</v>
      </c>
      <c r="M239" s="99" t="s">
        <v>819</v>
      </c>
    </row>
    <row r="240" spans="1:13" ht="13.5" customHeight="1">
      <c r="A240" s="73" t="s">
        <v>446</v>
      </c>
      <c r="B240" s="58" t="s">
        <v>1089</v>
      </c>
      <c r="C240" s="58" t="s">
        <v>1090</v>
      </c>
      <c r="D240" s="90" t="s">
        <v>1030</v>
      </c>
      <c r="F240" s="45" t="str">
        <f t="shared" si="30"/>
        <v>g43</v>
      </c>
      <c r="G240" s="37" t="str">
        <f t="shared" si="31"/>
        <v>佐合 恵</v>
      </c>
      <c r="H240" s="91" t="s">
        <v>1031</v>
      </c>
      <c r="I240" s="98" t="s">
        <v>274</v>
      </c>
      <c r="J240" s="97">
        <v>1989</v>
      </c>
      <c r="K240" s="52">
        <f t="shared" si="32"/>
        <v>27</v>
      </c>
      <c r="L240" s="45" t="str">
        <f t="shared" si="29"/>
        <v>OK</v>
      </c>
      <c r="M240" s="100" t="s">
        <v>1044</v>
      </c>
    </row>
    <row r="241" spans="1:13" ht="13.5" customHeight="1">
      <c r="A241" s="73" t="s">
        <v>447</v>
      </c>
      <c r="B241" s="58" t="s">
        <v>1091</v>
      </c>
      <c r="C241" s="58" t="s">
        <v>1092</v>
      </c>
      <c r="D241" s="90" t="s">
        <v>1015</v>
      </c>
      <c r="F241" s="45" t="str">
        <f t="shared" si="30"/>
        <v>g44</v>
      </c>
      <c r="G241" s="37" t="str">
        <f t="shared" si="31"/>
        <v>佐々木恵子</v>
      </c>
      <c r="H241" s="91" t="s">
        <v>1016</v>
      </c>
      <c r="I241" s="98" t="s">
        <v>274</v>
      </c>
      <c r="J241" s="97">
        <v>1967</v>
      </c>
      <c r="K241" s="52">
        <f t="shared" si="32"/>
        <v>49</v>
      </c>
      <c r="L241" s="45" t="str">
        <f t="shared" si="29"/>
        <v>OK</v>
      </c>
      <c r="M241" s="99" t="s">
        <v>862</v>
      </c>
    </row>
    <row r="242" spans="1:14" s="55" customFormat="1" ht="13.5">
      <c r="A242" s="73" t="s">
        <v>448</v>
      </c>
      <c r="B242" s="101" t="s">
        <v>1093</v>
      </c>
      <c r="C242" s="102" t="s">
        <v>1094</v>
      </c>
      <c r="D242" s="90" t="s">
        <v>1030</v>
      </c>
      <c r="F242" s="45" t="str">
        <f t="shared" si="30"/>
        <v>g45</v>
      </c>
      <c r="G242" s="37" t="str">
        <f t="shared" si="31"/>
        <v>深尾純子</v>
      </c>
      <c r="H242" s="91" t="s">
        <v>1031</v>
      </c>
      <c r="I242" s="98" t="s">
        <v>274</v>
      </c>
      <c r="J242" s="92">
        <v>1982</v>
      </c>
      <c r="K242" s="52">
        <f t="shared" si="32"/>
        <v>34</v>
      </c>
      <c r="L242" s="45" t="str">
        <f t="shared" si="29"/>
        <v>OK</v>
      </c>
      <c r="M242" s="39" t="s">
        <v>1013</v>
      </c>
      <c r="N242" s="103"/>
    </row>
    <row r="243" spans="1:14" s="55" customFormat="1" ht="13.5">
      <c r="A243" s="73" t="s">
        <v>449</v>
      </c>
      <c r="B243" s="101" t="s">
        <v>1095</v>
      </c>
      <c r="C243" s="58" t="s">
        <v>1096</v>
      </c>
      <c r="D243" s="90" t="s">
        <v>1025</v>
      </c>
      <c r="F243" s="45" t="str">
        <f t="shared" si="30"/>
        <v>g46</v>
      </c>
      <c r="G243" s="37" t="str">
        <f t="shared" si="31"/>
        <v>福島麻公</v>
      </c>
      <c r="H243" s="91" t="s">
        <v>1026</v>
      </c>
      <c r="I243" s="98" t="s">
        <v>274</v>
      </c>
      <c r="J243" s="92">
        <v>1989</v>
      </c>
      <c r="K243" s="52">
        <f t="shared" si="32"/>
        <v>27</v>
      </c>
      <c r="L243" s="45" t="str">
        <f t="shared" si="29"/>
        <v>OK</v>
      </c>
      <c r="M243" s="39" t="s">
        <v>1013</v>
      </c>
      <c r="N243" s="103"/>
    </row>
    <row r="244" spans="1:14" s="55" customFormat="1" ht="13.5">
      <c r="A244" s="73" t="s">
        <v>450</v>
      </c>
      <c r="B244" s="58" t="s">
        <v>451</v>
      </c>
      <c r="C244" s="58" t="s">
        <v>452</v>
      </c>
      <c r="D244" s="90" t="s">
        <v>1030</v>
      </c>
      <c r="F244" s="45" t="str">
        <f t="shared" si="30"/>
        <v>g47</v>
      </c>
      <c r="G244" s="37" t="str">
        <f t="shared" si="31"/>
        <v>三崎真依</v>
      </c>
      <c r="H244" s="91" t="s">
        <v>1031</v>
      </c>
      <c r="I244" s="98" t="s">
        <v>274</v>
      </c>
      <c r="J244" s="92">
        <v>1991</v>
      </c>
      <c r="K244" s="52">
        <f t="shared" si="32"/>
        <v>25</v>
      </c>
      <c r="L244" s="45" t="str">
        <f t="shared" si="29"/>
        <v>OK</v>
      </c>
      <c r="M244" s="35" t="s">
        <v>924</v>
      </c>
      <c r="N244" s="103"/>
    </row>
    <row r="245" spans="1:14" s="55" customFormat="1" ht="13.5">
      <c r="A245" s="73" t="s">
        <v>453</v>
      </c>
      <c r="B245" s="58" t="s">
        <v>1097</v>
      </c>
      <c r="C245" s="58" t="s">
        <v>1098</v>
      </c>
      <c r="D245" s="90" t="s">
        <v>1021</v>
      </c>
      <c r="F245" s="45" t="str">
        <f t="shared" si="30"/>
        <v>g48</v>
      </c>
      <c r="G245" s="37" t="str">
        <f t="shared" si="31"/>
        <v>山下莉紗</v>
      </c>
      <c r="H245" s="91" t="s">
        <v>1022</v>
      </c>
      <c r="I245" s="98" t="s">
        <v>274</v>
      </c>
      <c r="J245" s="92">
        <v>1994</v>
      </c>
      <c r="K245" s="52">
        <f t="shared" si="32"/>
        <v>22</v>
      </c>
      <c r="L245" s="45" t="str">
        <f t="shared" si="29"/>
        <v>OK</v>
      </c>
      <c r="M245" s="35" t="s">
        <v>1062</v>
      </c>
      <c r="N245" s="103"/>
    </row>
    <row r="246" spans="1:14" s="55" customFormat="1" ht="13.5">
      <c r="A246" s="73" t="s">
        <v>454</v>
      </c>
      <c r="B246" s="101" t="s">
        <v>945</v>
      </c>
      <c r="C246" s="104" t="s">
        <v>1099</v>
      </c>
      <c r="D246" s="90" t="s">
        <v>1030</v>
      </c>
      <c r="F246" s="45" t="str">
        <f t="shared" si="30"/>
        <v>g49</v>
      </c>
      <c r="G246" s="37" t="str">
        <f t="shared" si="31"/>
        <v>山本あづさ</v>
      </c>
      <c r="H246" s="91" t="s">
        <v>1031</v>
      </c>
      <c r="I246" s="98" t="s">
        <v>274</v>
      </c>
      <c r="J246" s="92">
        <v>1981</v>
      </c>
      <c r="K246" s="52">
        <f t="shared" si="32"/>
        <v>35</v>
      </c>
      <c r="L246" s="45" t="str">
        <f t="shared" si="29"/>
        <v>OK</v>
      </c>
      <c r="M246" s="35" t="s">
        <v>1055</v>
      </c>
      <c r="N246" s="103"/>
    </row>
    <row r="247" spans="1:13" ht="13.5" customHeight="1">
      <c r="A247" s="73" t="s">
        <v>455</v>
      </c>
      <c r="B247" s="58" t="s">
        <v>945</v>
      </c>
      <c r="C247" s="58" t="s">
        <v>1100</v>
      </c>
      <c r="D247" s="90" t="s">
        <v>1030</v>
      </c>
      <c r="F247" s="45" t="str">
        <f t="shared" si="30"/>
        <v>g50</v>
      </c>
      <c r="G247" s="37" t="str">
        <f t="shared" si="31"/>
        <v>山本順子</v>
      </c>
      <c r="H247" s="91" t="s">
        <v>1031</v>
      </c>
      <c r="I247" s="98" t="s">
        <v>274</v>
      </c>
      <c r="J247" s="92">
        <v>1976</v>
      </c>
      <c r="K247" s="52">
        <f t="shared" si="32"/>
        <v>40</v>
      </c>
      <c r="L247" s="45" t="str">
        <f t="shared" si="29"/>
        <v>OK</v>
      </c>
      <c r="M247" s="35" t="s">
        <v>819</v>
      </c>
    </row>
    <row r="248" spans="1:13" ht="13.5" customHeight="1">
      <c r="A248" s="37" t="s">
        <v>1101</v>
      </c>
      <c r="B248" s="37" t="s">
        <v>1102</v>
      </c>
      <c r="C248" s="37" t="s">
        <v>831</v>
      </c>
      <c r="D248" s="90" t="s">
        <v>1015</v>
      </c>
      <c r="F248" s="45" t="str">
        <f t="shared" si="30"/>
        <v>g51</v>
      </c>
      <c r="G248" s="37" t="str">
        <f t="shared" si="31"/>
        <v>梅森直美</v>
      </c>
      <c r="H248" s="91" t="s">
        <v>1016</v>
      </c>
      <c r="I248" s="105" t="s">
        <v>826</v>
      </c>
      <c r="J248" s="92">
        <v>1977</v>
      </c>
      <c r="K248" s="52">
        <f t="shared" si="32"/>
        <v>39</v>
      </c>
      <c r="L248" s="45" t="str">
        <f>IF(G248="","",IF(COUNTIF($G$2:$G$61,G248)&gt;1,"2重登録","OK"))</f>
        <v>OK</v>
      </c>
      <c r="M248" s="37" t="s">
        <v>1077</v>
      </c>
    </row>
    <row r="249" spans="1:14" s="55" customFormat="1" ht="13.5">
      <c r="A249" s="37" t="s">
        <v>456</v>
      </c>
      <c r="B249" s="37" t="s">
        <v>827</v>
      </c>
      <c r="C249" s="37" t="s">
        <v>1103</v>
      </c>
      <c r="D249" s="90" t="s">
        <v>1015</v>
      </c>
      <c r="E249" s="37"/>
      <c r="F249" s="45" t="str">
        <f t="shared" si="30"/>
        <v>g52</v>
      </c>
      <c r="G249" s="37" t="str">
        <f t="shared" si="31"/>
        <v>木村恵太</v>
      </c>
      <c r="H249" s="91" t="s">
        <v>1016</v>
      </c>
      <c r="I249" s="106" t="s">
        <v>951</v>
      </c>
      <c r="J249" s="92">
        <v>1983</v>
      </c>
      <c r="K249" s="52">
        <f t="shared" si="32"/>
        <v>33</v>
      </c>
      <c r="L249" s="37" t="str">
        <f>IF(G249="","",IF(COUNTIF($G$1:$G$36,G249)&gt;1,"2重登録","OK"))</f>
        <v>OK</v>
      </c>
      <c r="M249" s="35" t="s">
        <v>1077</v>
      </c>
      <c r="N249" s="37"/>
    </row>
    <row r="250" spans="1:14" s="55" customFormat="1" ht="13.5">
      <c r="A250" s="37" t="s">
        <v>457</v>
      </c>
      <c r="B250" s="37" t="s">
        <v>1104</v>
      </c>
      <c r="C250" s="37" t="s">
        <v>1105</v>
      </c>
      <c r="D250" s="90" t="s">
        <v>1030</v>
      </c>
      <c r="E250" s="37"/>
      <c r="F250" s="45" t="str">
        <f t="shared" si="30"/>
        <v>g53</v>
      </c>
      <c r="G250" s="37" t="str">
        <f t="shared" si="31"/>
        <v>中山幸典</v>
      </c>
      <c r="H250" s="91" t="s">
        <v>1031</v>
      </c>
      <c r="I250" s="106" t="s">
        <v>1032</v>
      </c>
      <c r="J250" s="92">
        <v>1979</v>
      </c>
      <c r="K250" s="52">
        <f t="shared" si="32"/>
        <v>37</v>
      </c>
      <c r="L250" s="37" t="str">
        <f>IF(G250="","",IF(COUNTIF($G$1:$G$36,G250)&gt;1,"2重登録","OK"))</f>
        <v>OK</v>
      </c>
      <c r="M250" s="35" t="s">
        <v>1041</v>
      </c>
      <c r="N250" s="37"/>
    </row>
    <row r="251" spans="1:13" s="55" customFormat="1" ht="13.5">
      <c r="A251" s="37"/>
      <c r="B251" s="37"/>
      <c r="C251" s="37"/>
      <c r="D251" s="90"/>
      <c r="E251" s="37"/>
      <c r="F251" s="45"/>
      <c r="G251" s="37"/>
      <c r="H251" s="91"/>
      <c r="I251" s="91"/>
      <c r="J251" s="92"/>
      <c r="K251" s="52"/>
      <c r="L251" s="45">
        <f>IF(G251="","",IF(COUNTIF($G$6:$G$543,G251)&gt;1,"2重登録","OK"))</f>
      </c>
      <c r="M251" s="37"/>
    </row>
    <row r="252" spans="2:12" ht="13.5">
      <c r="B252" s="47"/>
      <c r="C252" s="47"/>
      <c r="D252" s="47"/>
      <c r="F252" s="45"/>
      <c r="K252" s="52"/>
      <c r="L252" s="45">
        <f>IF(G252="","",IF(COUNTIF($G$6:$G$543,G252)&gt;1,"2重登録","OK"))</f>
      </c>
    </row>
    <row r="253" spans="2:12" ht="13.5">
      <c r="B253" s="47"/>
      <c r="C253" s="47"/>
      <c r="D253" s="47"/>
      <c r="F253" s="45"/>
      <c r="K253" s="52"/>
      <c r="L253" s="45">
        <f>IF(G253="","",IF(COUNTIF($G$6:$G$543,G253)&gt;1,"2重登録","OK"))</f>
      </c>
    </row>
    <row r="254" spans="2:12" ht="13.5">
      <c r="B254" s="79" t="s">
        <v>1106</v>
      </c>
      <c r="C254" s="79"/>
      <c r="D254" s="238" t="s">
        <v>1107</v>
      </c>
      <c r="E254" s="238"/>
      <c r="F254" s="238"/>
      <c r="G254" s="238"/>
      <c r="L254" s="45">
        <f>IF(G254="","",IF(COUNTIF($G$6:$G$543,G254)&gt;1,"2重登録","OK"))</f>
      </c>
    </row>
    <row r="255" spans="2:12" ht="13.5">
      <c r="B255" s="79"/>
      <c r="C255" s="79"/>
      <c r="D255" s="238"/>
      <c r="E255" s="238"/>
      <c r="F255" s="238"/>
      <c r="G255" s="238"/>
      <c r="L255" s="45">
        <f>IF(G255="","",IF(COUNTIF($G$6:$G$543,G255)&gt;1,"2重登録","OK"))</f>
      </c>
    </row>
    <row r="256" spans="2:12" ht="13.5">
      <c r="B256" s="208" t="s">
        <v>854</v>
      </c>
      <c r="C256" s="208"/>
      <c r="D256" s="47"/>
      <c r="F256" s="45"/>
      <c r="G256" s="37" t="s">
        <v>855</v>
      </c>
      <c r="H256" s="201" t="s">
        <v>856</v>
      </c>
      <c r="I256" s="201"/>
      <c r="J256" s="201"/>
      <c r="K256" s="45"/>
      <c r="L256" s="45"/>
    </row>
    <row r="257" spans="2:12" ht="13.5" customHeight="1">
      <c r="B257" s="208"/>
      <c r="C257" s="208"/>
      <c r="F257" s="45"/>
      <c r="G257" s="40">
        <f>COUNTIF($M$259:$M$298,"東近江市")</f>
        <v>17</v>
      </c>
      <c r="H257" s="172">
        <f>(G257/RIGHT(A298,2))</f>
        <v>0.425</v>
      </c>
      <c r="I257" s="172"/>
      <c r="J257" s="172"/>
      <c r="K257" s="45"/>
      <c r="L257" s="45"/>
    </row>
    <row r="258" spans="2:12" ht="13.5" customHeight="1">
      <c r="B258" s="76"/>
      <c r="C258" s="76"/>
      <c r="D258" s="39" t="s">
        <v>913</v>
      </c>
      <c r="E258" s="39"/>
      <c r="F258" s="39"/>
      <c r="G258" s="40"/>
      <c r="H258" s="41" t="s">
        <v>914</v>
      </c>
      <c r="I258" s="36"/>
      <c r="J258" s="36"/>
      <c r="K258" s="45"/>
      <c r="L258" s="45">
        <f aca="true" t="shared" si="33" ref="L258:L289">IF(G258="","",IF(COUNTIF($G$6:$G$543,G258)&gt;1,"2重登録","OK"))</f>
      </c>
    </row>
    <row r="259" spans="1:13" ht="13.5">
      <c r="A259" s="37" t="s">
        <v>458</v>
      </c>
      <c r="B259" s="47" t="s">
        <v>459</v>
      </c>
      <c r="C259" s="47" t="s">
        <v>460</v>
      </c>
      <c r="D259" s="37" t="s">
        <v>461</v>
      </c>
      <c r="F259" s="37" t="str">
        <f aca="true" t="shared" si="34" ref="F259:F298">A259</f>
        <v>K01</v>
      </c>
      <c r="G259" s="37" t="str">
        <f aca="true" t="shared" si="35" ref="G259:G298">B259&amp;C259</f>
        <v>小笠原光雄</v>
      </c>
      <c r="H259" s="66" t="s">
        <v>462</v>
      </c>
      <c r="I259" s="66" t="s">
        <v>229</v>
      </c>
      <c r="J259" s="62">
        <v>1963</v>
      </c>
      <c r="K259" s="52">
        <f aca="true" t="shared" si="36" ref="K259:K298">IF(J259="","",(2016-J259))</f>
        <v>53</v>
      </c>
      <c r="L259" s="45" t="str">
        <f t="shared" si="33"/>
        <v>OK</v>
      </c>
      <c r="M259" s="58" t="s">
        <v>1108</v>
      </c>
    </row>
    <row r="260" spans="1:13" ht="13.5">
      <c r="A260" s="47" t="s">
        <v>463</v>
      </c>
      <c r="B260" s="84" t="s">
        <v>1109</v>
      </c>
      <c r="C260" s="84" t="s">
        <v>1110</v>
      </c>
      <c r="D260" s="37" t="s">
        <v>461</v>
      </c>
      <c r="E260" s="37" t="s">
        <v>1111</v>
      </c>
      <c r="F260" s="37" t="str">
        <f t="shared" si="34"/>
        <v>K02</v>
      </c>
      <c r="G260" s="37" t="str">
        <f t="shared" si="35"/>
        <v>川上悠作</v>
      </c>
      <c r="H260" s="66" t="s">
        <v>462</v>
      </c>
      <c r="I260" s="66" t="s">
        <v>229</v>
      </c>
      <c r="J260" s="62">
        <v>2000</v>
      </c>
      <c r="K260" s="52">
        <f t="shared" si="36"/>
        <v>16</v>
      </c>
      <c r="L260" s="45" t="str">
        <f t="shared" si="33"/>
        <v>OK</v>
      </c>
      <c r="M260" s="58" t="s">
        <v>1108</v>
      </c>
    </row>
    <row r="261" spans="1:13" ht="13.5">
      <c r="A261" s="47" t="s">
        <v>464</v>
      </c>
      <c r="B261" s="47" t="s">
        <v>465</v>
      </c>
      <c r="C261" s="47" t="s">
        <v>466</v>
      </c>
      <c r="D261" s="37" t="s">
        <v>461</v>
      </c>
      <c r="F261" s="37" t="str">
        <f t="shared" si="34"/>
        <v>K03</v>
      </c>
      <c r="G261" s="37" t="str">
        <f t="shared" si="35"/>
        <v>川並和之</v>
      </c>
      <c r="H261" s="66" t="s">
        <v>462</v>
      </c>
      <c r="I261" s="66" t="s">
        <v>229</v>
      </c>
      <c r="J261" s="62">
        <v>1959</v>
      </c>
      <c r="K261" s="52">
        <f t="shared" si="36"/>
        <v>57</v>
      </c>
      <c r="L261" s="45" t="str">
        <f t="shared" si="33"/>
        <v>OK</v>
      </c>
      <c r="M261" s="58" t="s">
        <v>1108</v>
      </c>
    </row>
    <row r="262" spans="1:13" ht="13.5">
      <c r="A262" s="47" t="s">
        <v>467</v>
      </c>
      <c r="B262" s="47" t="s">
        <v>468</v>
      </c>
      <c r="C262" s="47" t="s">
        <v>469</v>
      </c>
      <c r="D262" s="37" t="s">
        <v>461</v>
      </c>
      <c r="E262" s="37" t="s">
        <v>1111</v>
      </c>
      <c r="F262" s="37" t="str">
        <f t="shared" si="34"/>
        <v>K04</v>
      </c>
      <c r="G262" s="37" t="str">
        <f t="shared" si="35"/>
        <v>菊居龍之介</v>
      </c>
      <c r="H262" s="66" t="s">
        <v>462</v>
      </c>
      <c r="I262" s="66" t="s">
        <v>229</v>
      </c>
      <c r="J262" s="62">
        <v>1997</v>
      </c>
      <c r="K262" s="52">
        <f t="shared" si="36"/>
        <v>19</v>
      </c>
      <c r="L262" s="45" t="str">
        <f t="shared" si="33"/>
        <v>OK</v>
      </c>
      <c r="M262" s="37" t="s">
        <v>1112</v>
      </c>
    </row>
    <row r="263" spans="1:13" ht="13.5">
      <c r="A263" s="47" t="s">
        <v>470</v>
      </c>
      <c r="B263" s="47" t="s">
        <v>471</v>
      </c>
      <c r="C263" s="47" t="s">
        <v>244</v>
      </c>
      <c r="D263" s="37" t="s">
        <v>461</v>
      </c>
      <c r="F263" s="37" t="str">
        <f t="shared" si="34"/>
        <v>K05</v>
      </c>
      <c r="G263" s="37" t="str">
        <f t="shared" si="35"/>
        <v>木村善和</v>
      </c>
      <c r="H263" s="66" t="s">
        <v>462</v>
      </c>
      <c r="I263" s="66" t="s">
        <v>229</v>
      </c>
      <c r="J263" s="62">
        <v>1962</v>
      </c>
      <c r="K263" s="52">
        <f t="shared" si="36"/>
        <v>54</v>
      </c>
      <c r="L263" s="45" t="str">
        <f t="shared" si="33"/>
        <v>OK</v>
      </c>
      <c r="M263" s="37" t="s">
        <v>1113</v>
      </c>
    </row>
    <row r="264" spans="1:13" ht="13.5">
      <c r="A264" s="47" t="s">
        <v>472</v>
      </c>
      <c r="B264" s="47" t="s">
        <v>362</v>
      </c>
      <c r="C264" s="47" t="s">
        <v>473</v>
      </c>
      <c r="D264" s="37" t="s">
        <v>461</v>
      </c>
      <c r="F264" s="37" t="str">
        <f t="shared" si="34"/>
        <v>K06</v>
      </c>
      <c r="G264" s="37" t="str">
        <f t="shared" si="35"/>
        <v>竹村　治</v>
      </c>
      <c r="H264" s="66" t="s">
        <v>462</v>
      </c>
      <c r="I264" s="66" t="s">
        <v>229</v>
      </c>
      <c r="J264" s="62">
        <v>1961</v>
      </c>
      <c r="K264" s="52">
        <f t="shared" si="36"/>
        <v>55</v>
      </c>
      <c r="L264" s="45" t="str">
        <f t="shared" si="33"/>
        <v>OK</v>
      </c>
      <c r="M264" s="37" t="s">
        <v>1114</v>
      </c>
    </row>
    <row r="265" spans="1:13" ht="13.5">
      <c r="A265" s="47" t="s">
        <v>474</v>
      </c>
      <c r="B265" s="47" t="s">
        <v>411</v>
      </c>
      <c r="C265" s="47" t="s">
        <v>475</v>
      </c>
      <c r="D265" s="37" t="s">
        <v>461</v>
      </c>
      <c r="F265" s="37" t="str">
        <f t="shared" si="34"/>
        <v>K07</v>
      </c>
      <c r="G265" s="37" t="str">
        <f t="shared" si="35"/>
        <v>坪田真嘉</v>
      </c>
      <c r="H265" s="66" t="s">
        <v>462</v>
      </c>
      <c r="I265" s="66" t="s">
        <v>229</v>
      </c>
      <c r="J265" s="62">
        <v>1976</v>
      </c>
      <c r="K265" s="52">
        <f t="shared" si="36"/>
        <v>40</v>
      </c>
      <c r="L265" s="45" t="str">
        <f t="shared" si="33"/>
        <v>OK</v>
      </c>
      <c r="M265" s="58" t="s">
        <v>1108</v>
      </c>
    </row>
    <row r="266" spans="1:13" ht="13.5">
      <c r="A266" s="47" t="s">
        <v>476</v>
      </c>
      <c r="B266" s="47" t="s">
        <v>477</v>
      </c>
      <c r="C266" s="47" t="s">
        <v>478</v>
      </c>
      <c r="D266" s="37" t="s">
        <v>461</v>
      </c>
      <c r="F266" s="37" t="str">
        <f t="shared" si="34"/>
        <v>K08</v>
      </c>
      <c r="G266" s="37" t="str">
        <f t="shared" si="35"/>
        <v>永里裕次</v>
      </c>
      <c r="H266" s="66" t="s">
        <v>462</v>
      </c>
      <c r="I266" s="66" t="s">
        <v>229</v>
      </c>
      <c r="J266" s="62">
        <v>1979</v>
      </c>
      <c r="K266" s="52">
        <f t="shared" si="36"/>
        <v>37</v>
      </c>
      <c r="L266" s="45" t="str">
        <f t="shared" si="33"/>
        <v>OK</v>
      </c>
      <c r="M266" s="37" t="s">
        <v>1115</v>
      </c>
    </row>
    <row r="267" spans="1:13" ht="13.5">
      <c r="A267" s="47" t="s">
        <v>479</v>
      </c>
      <c r="B267" s="47" t="s">
        <v>480</v>
      </c>
      <c r="C267" s="47" t="s">
        <v>481</v>
      </c>
      <c r="D267" s="37" t="s">
        <v>461</v>
      </c>
      <c r="F267" s="37" t="str">
        <f t="shared" si="34"/>
        <v>K09</v>
      </c>
      <c r="G267" s="37" t="str">
        <f t="shared" si="35"/>
        <v>中村喜彦</v>
      </c>
      <c r="H267" s="66" t="s">
        <v>462</v>
      </c>
      <c r="I267" s="66" t="s">
        <v>229</v>
      </c>
      <c r="J267" s="62">
        <v>1957</v>
      </c>
      <c r="K267" s="52">
        <f t="shared" si="36"/>
        <v>59</v>
      </c>
      <c r="L267" s="45" t="str">
        <f t="shared" si="33"/>
        <v>OK</v>
      </c>
      <c r="M267" s="58" t="s">
        <v>1108</v>
      </c>
    </row>
    <row r="268" spans="1:13" ht="13.5">
      <c r="A268" s="47" t="s">
        <v>482</v>
      </c>
      <c r="B268" s="47" t="s">
        <v>1116</v>
      </c>
      <c r="C268" s="47" t="s">
        <v>1117</v>
      </c>
      <c r="D268" s="37" t="s">
        <v>461</v>
      </c>
      <c r="F268" s="37" t="str">
        <f t="shared" si="34"/>
        <v>K10</v>
      </c>
      <c r="G268" s="37" t="str">
        <f t="shared" si="35"/>
        <v>中村浩之</v>
      </c>
      <c r="H268" s="66" t="s">
        <v>462</v>
      </c>
      <c r="I268" s="66" t="s">
        <v>229</v>
      </c>
      <c r="J268" s="62">
        <v>1981</v>
      </c>
      <c r="K268" s="52">
        <f t="shared" si="36"/>
        <v>35</v>
      </c>
      <c r="L268" s="45" t="str">
        <f t="shared" si="33"/>
        <v>OK</v>
      </c>
      <c r="M268" s="58" t="s">
        <v>1108</v>
      </c>
    </row>
    <row r="269" spans="1:13" ht="13.5">
      <c r="A269" s="47" t="s">
        <v>483</v>
      </c>
      <c r="B269" s="47" t="s">
        <v>484</v>
      </c>
      <c r="C269" s="47" t="s">
        <v>485</v>
      </c>
      <c r="D269" s="37" t="s">
        <v>461</v>
      </c>
      <c r="F269" s="37" t="str">
        <f t="shared" si="34"/>
        <v>K11</v>
      </c>
      <c r="G269" s="37" t="str">
        <f t="shared" si="35"/>
        <v>宮嶋利行</v>
      </c>
      <c r="H269" s="66" t="s">
        <v>462</v>
      </c>
      <c r="I269" s="66" t="s">
        <v>229</v>
      </c>
      <c r="J269" s="62">
        <v>1961</v>
      </c>
      <c r="K269" s="52">
        <f t="shared" si="36"/>
        <v>55</v>
      </c>
      <c r="L269" s="45" t="str">
        <f t="shared" si="33"/>
        <v>OK</v>
      </c>
      <c r="M269" s="37" t="s">
        <v>1112</v>
      </c>
    </row>
    <row r="270" spans="1:13" ht="13.5">
      <c r="A270" s="47" t="s">
        <v>486</v>
      </c>
      <c r="B270" s="47" t="s">
        <v>487</v>
      </c>
      <c r="C270" s="47" t="s">
        <v>488</v>
      </c>
      <c r="D270" s="37" t="s">
        <v>461</v>
      </c>
      <c r="F270" s="37" t="str">
        <f t="shared" si="34"/>
        <v>K12</v>
      </c>
      <c r="G270" s="37" t="str">
        <f t="shared" si="35"/>
        <v>山口直彦</v>
      </c>
      <c r="H270" s="66" t="s">
        <v>462</v>
      </c>
      <c r="I270" s="66" t="s">
        <v>229</v>
      </c>
      <c r="J270" s="62">
        <v>1986</v>
      </c>
      <c r="K270" s="52">
        <f t="shared" si="36"/>
        <v>30</v>
      </c>
      <c r="L270" s="45" t="str">
        <f t="shared" si="33"/>
        <v>OK</v>
      </c>
      <c r="M270" s="58" t="s">
        <v>1108</v>
      </c>
    </row>
    <row r="271" spans="1:13" ht="13.5">
      <c r="A271" s="47" t="s">
        <v>489</v>
      </c>
      <c r="B271" s="47" t="s">
        <v>487</v>
      </c>
      <c r="C271" s="47" t="s">
        <v>490</v>
      </c>
      <c r="D271" s="37" t="s">
        <v>461</v>
      </c>
      <c r="F271" s="37" t="str">
        <f t="shared" si="34"/>
        <v>K13</v>
      </c>
      <c r="G271" s="37" t="str">
        <f t="shared" si="35"/>
        <v>山口真彦</v>
      </c>
      <c r="H271" s="66" t="s">
        <v>462</v>
      </c>
      <c r="I271" s="66" t="s">
        <v>229</v>
      </c>
      <c r="J271" s="62">
        <v>1988</v>
      </c>
      <c r="K271" s="52">
        <f t="shared" si="36"/>
        <v>28</v>
      </c>
      <c r="L271" s="45" t="str">
        <f t="shared" si="33"/>
        <v>OK</v>
      </c>
      <c r="M271" s="58" t="s">
        <v>1108</v>
      </c>
    </row>
    <row r="272" spans="1:13" ht="13.5">
      <c r="A272" s="47" t="s">
        <v>491</v>
      </c>
      <c r="B272" s="47" t="s">
        <v>945</v>
      </c>
      <c r="C272" s="47" t="s">
        <v>1118</v>
      </c>
      <c r="D272" s="37" t="s">
        <v>461</v>
      </c>
      <c r="F272" s="37" t="str">
        <f t="shared" si="34"/>
        <v>K14</v>
      </c>
      <c r="G272" s="37" t="str">
        <f t="shared" si="35"/>
        <v>山本健治</v>
      </c>
      <c r="H272" s="66" t="s">
        <v>462</v>
      </c>
      <c r="I272" s="66" t="s">
        <v>229</v>
      </c>
      <c r="J272" s="62">
        <v>1971</v>
      </c>
      <c r="K272" s="52">
        <f t="shared" si="36"/>
        <v>45</v>
      </c>
      <c r="L272" s="45" t="str">
        <f t="shared" si="33"/>
        <v>OK</v>
      </c>
      <c r="M272" s="37" t="s">
        <v>1119</v>
      </c>
    </row>
    <row r="273" spans="1:13" ht="13.5">
      <c r="A273" s="47" t="s">
        <v>492</v>
      </c>
      <c r="B273" s="58" t="s">
        <v>493</v>
      </c>
      <c r="C273" s="58" t="s">
        <v>494</v>
      </c>
      <c r="D273" s="37" t="s">
        <v>461</v>
      </c>
      <c r="F273" s="37" t="str">
        <f t="shared" si="34"/>
        <v>K15</v>
      </c>
      <c r="G273" s="58" t="str">
        <f t="shared" si="35"/>
        <v>石原はる美</v>
      </c>
      <c r="H273" s="66" t="s">
        <v>462</v>
      </c>
      <c r="I273" s="72" t="s">
        <v>274</v>
      </c>
      <c r="J273" s="62">
        <v>1964</v>
      </c>
      <c r="K273" s="52">
        <f t="shared" si="36"/>
        <v>52</v>
      </c>
      <c r="L273" s="45" t="str">
        <f t="shared" si="33"/>
        <v>OK</v>
      </c>
      <c r="M273" s="58" t="s">
        <v>1120</v>
      </c>
    </row>
    <row r="274" spans="1:13" ht="13.5">
      <c r="A274" s="47" t="s">
        <v>495</v>
      </c>
      <c r="B274" s="58" t="s">
        <v>459</v>
      </c>
      <c r="C274" s="58" t="s">
        <v>496</v>
      </c>
      <c r="D274" s="37" t="s">
        <v>461</v>
      </c>
      <c r="F274" s="37" t="str">
        <f t="shared" si="34"/>
        <v>K16</v>
      </c>
      <c r="G274" s="58" t="str">
        <f t="shared" si="35"/>
        <v>小笠原容子</v>
      </c>
      <c r="H274" s="66" t="s">
        <v>462</v>
      </c>
      <c r="I274" s="72" t="s">
        <v>274</v>
      </c>
      <c r="J274" s="62">
        <v>1964</v>
      </c>
      <c r="K274" s="52">
        <f t="shared" si="36"/>
        <v>52</v>
      </c>
      <c r="L274" s="45" t="str">
        <f t="shared" si="33"/>
        <v>OK</v>
      </c>
      <c r="M274" s="58" t="s">
        <v>1120</v>
      </c>
    </row>
    <row r="275" spans="1:13" ht="13.5">
      <c r="A275" s="47" t="s">
        <v>497</v>
      </c>
      <c r="B275" s="58" t="s">
        <v>498</v>
      </c>
      <c r="C275" s="58" t="s">
        <v>499</v>
      </c>
      <c r="D275" s="37" t="s">
        <v>461</v>
      </c>
      <c r="F275" s="37" t="str">
        <f t="shared" si="34"/>
        <v>K17</v>
      </c>
      <c r="G275" s="58" t="str">
        <f t="shared" si="35"/>
        <v>梶木和子</v>
      </c>
      <c r="H275" s="66" t="s">
        <v>462</v>
      </c>
      <c r="I275" s="72" t="s">
        <v>274</v>
      </c>
      <c r="J275" s="62">
        <v>1960</v>
      </c>
      <c r="K275" s="52">
        <f t="shared" si="36"/>
        <v>56</v>
      </c>
      <c r="L275" s="45" t="str">
        <f t="shared" si="33"/>
        <v>OK</v>
      </c>
      <c r="M275" s="37" t="s">
        <v>1119</v>
      </c>
    </row>
    <row r="276" spans="1:13" ht="13.5">
      <c r="A276" s="47" t="s">
        <v>500</v>
      </c>
      <c r="B276" s="58" t="s">
        <v>333</v>
      </c>
      <c r="C276" s="58" t="s">
        <v>501</v>
      </c>
      <c r="D276" s="37" t="s">
        <v>461</v>
      </c>
      <c r="F276" s="37" t="str">
        <f t="shared" si="34"/>
        <v>K18</v>
      </c>
      <c r="G276" s="58" t="str">
        <f t="shared" si="35"/>
        <v>田中和枝</v>
      </c>
      <c r="H276" s="66" t="s">
        <v>462</v>
      </c>
      <c r="I276" s="72" t="s">
        <v>274</v>
      </c>
      <c r="J276" s="62">
        <v>1965</v>
      </c>
      <c r="K276" s="52">
        <f t="shared" si="36"/>
        <v>51</v>
      </c>
      <c r="L276" s="45" t="str">
        <f t="shared" si="33"/>
        <v>OK</v>
      </c>
      <c r="M276" s="58" t="s">
        <v>1120</v>
      </c>
    </row>
    <row r="277" spans="1:13" ht="13.5">
      <c r="A277" s="47" t="s">
        <v>502</v>
      </c>
      <c r="B277" s="58" t="s">
        <v>503</v>
      </c>
      <c r="C277" s="58" t="s">
        <v>504</v>
      </c>
      <c r="D277" s="37" t="s">
        <v>461</v>
      </c>
      <c r="F277" s="37" t="str">
        <f t="shared" si="34"/>
        <v>K19</v>
      </c>
      <c r="G277" s="58" t="str">
        <f t="shared" si="35"/>
        <v>永松貴子</v>
      </c>
      <c r="H277" s="66" t="s">
        <v>462</v>
      </c>
      <c r="I277" s="72" t="s">
        <v>274</v>
      </c>
      <c r="J277" s="62">
        <v>1962</v>
      </c>
      <c r="K277" s="52">
        <f t="shared" si="36"/>
        <v>54</v>
      </c>
      <c r="L277" s="45" t="str">
        <f t="shared" si="33"/>
        <v>OK</v>
      </c>
      <c r="M277" s="37" t="s">
        <v>1119</v>
      </c>
    </row>
    <row r="278" spans="1:13" ht="13.5">
      <c r="A278" s="47" t="s">
        <v>505</v>
      </c>
      <c r="B278" s="58" t="s">
        <v>506</v>
      </c>
      <c r="C278" s="58" t="s">
        <v>507</v>
      </c>
      <c r="D278" s="37" t="s">
        <v>461</v>
      </c>
      <c r="F278" s="37" t="str">
        <f t="shared" si="34"/>
        <v>K20</v>
      </c>
      <c r="G278" s="58" t="str">
        <f t="shared" si="35"/>
        <v>福永裕美</v>
      </c>
      <c r="H278" s="66" t="s">
        <v>462</v>
      </c>
      <c r="I278" s="72" t="s">
        <v>274</v>
      </c>
      <c r="J278" s="62">
        <v>1963</v>
      </c>
      <c r="K278" s="52">
        <f t="shared" si="36"/>
        <v>53</v>
      </c>
      <c r="L278" s="45" t="str">
        <f t="shared" si="33"/>
        <v>OK</v>
      </c>
      <c r="M278" s="58" t="s">
        <v>1120</v>
      </c>
    </row>
    <row r="279" spans="1:13" ht="13.5">
      <c r="A279" s="47" t="s">
        <v>508</v>
      </c>
      <c r="B279" s="58" t="s">
        <v>1121</v>
      </c>
      <c r="C279" s="58" t="s">
        <v>1122</v>
      </c>
      <c r="D279" s="37" t="s">
        <v>461</v>
      </c>
      <c r="F279" s="37" t="str">
        <f t="shared" si="34"/>
        <v>K21</v>
      </c>
      <c r="G279" s="58" t="str">
        <f t="shared" si="35"/>
        <v>山口美由希</v>
      </c>
      <c r="H279" s="66" t="s">
        <v>462</v>
      </c>
      <c r="I279" s="72" t="s">
        <v>274</v>
      </c>
      <c r="J279" s="38">
        <v>1989</v>
      </c>
      <c r="K279" s="52">
        <f t="shared" si="36"/>
        <v>27</v>
      </c>
      <c r="L279" s="45" t="str">
        <f t="shared" si="33"/>
        <v>OK</v>
      </c>
      <c r="M279" s="58" t="s">
        <v>1120</v>
      </c>
    </row>
    <row r="280" spans="1:13" ht="13.5">
      <c r="A280" s="47" t="s">
        <v>509</v>
      </c>
      <c r="B280" s="37" t="s">
        <v>1123</v>
      </c>
      <c r="C280" s="37" t="s">
        <v>1124</v>
      </c>
      <c r="D280" s="37" t="s">
        <v>461</v>
      </c>
      <c r="E280" s="37" t="s">
        <v>1125</v>
      </c>
      <c r="F280" s="37" t="str">
        <f t="shared" si="34"/>
        <v>K22</v>
      </c>
      <c r="G280" s="37" t="str">
        <f t="shared" si="35"/>
        <v>上村悠大</v>
      </c>
      <c r="H280" s="66" t="s">
        <v>462</v>
      </c>
      <c r="I280" s="66" t="s">
        <v>951</v>
      </c>
      <c r="J280" s="38">
        <v>2001</v>
      </c>
      <c r="K280" s="52">
        <f t="shared" si="36"/>
        <v>15</v>
      </c>
      <c r="L280" s="45" t="str">
        <f t="shared" si="33"/>
        <v>OK</v>
      </c>
      <c r="M280" s="37" t="s">
        <v>1119</v>
      </c>
    </row>
    <row r="281" spans="1:13" ht="13.5">
      <c r="A281" s="47" t="s">
        <v>510</v>
      </c>
      <c r="B281" s="47" t="s">
        <v>1126</v>
      </c>
      <c r="C281" s="47" t="s">
        <v>1127</v>
      </c>
      <c r="D281" s="47" t="s">
        <v>461</v>
      </c>
      <c r="E281" s="47"/>
      <c r="F281" s="37" t="str">
        <f t="shared" si="34"/>
        <v>K23</v>
      </c>
      <c r="G281" s="47" t="str">
        <f t="shared" si="35"/>
        <v>中西勇夫</v>
      </c>
      <c r="H281" s="66" t="s">
        <v>462</v>
      </c>
      <c r="I281" s="66" t="s">
        <v>951</v>
      </c>
      <c r="J281" s="62">
        <v>1986</v>
      </c>
      <c r="K281" s="52">
        <f t="shared" si="36"/>
        <v>30</v>
      </c>
      <c r="L281" s="45" t="str">
        <f t="shared" si="33"/>
        <v>OK</v>
      </c>
      <c r="M281" s="58" t="s">
        <v>1120</v>
      </c>
    </row>
    <row r="282" spans="1:13" ht="13.5">
      <c r="A282" s="47" t="s">
        <v>511</v>
      </c>
      <c r="B282" s="47" t="s">
        <v>1128</v>
      </c>
      <c r="C282" s="37" t="s">
        <v>1129</v>
      </c>
      <c r="D282" s="47" t="s">
        <v>461</v>
      </c>
      <c r="F282" s="37" t="str">
        <f t="shared" si="34"/>
        <v>K24</v>
      </c>
      <c r="G282" s="37" t="str">
        <f t="shared" si="35"/>
        <v>大島浩範</v>
      </c>
      <c r="H282" s="66" t="s">
        <v>462</v>
      </c>
      <c r="I282" s="66" t="s">
        <v>951</v>
      </c>
      <c r="J282" s="38">
        <v>1988</v>
      </c>
      <c r="K282" s="52">
        <f t="shared" si="36"/>
        <v>28</v>
      </c>
      <c r="L282" s="45" t="str">
        <f t="shared" si="33"/>
        <v>OK</v>
      </c>
      <c r="M282" s="37" t="s">
        <v>1130</v>
      </c>
    </row>
    <row r="283" spans="1:13" ht="13.5">
      <c r="A283" s="47" t="s">
        <v>512</v>
      </c>
      <c r="B283" s="37" t="s">
        <v>1131</v>
      </c>
      <c r="C283" s="37" t="s">
        <v>1132</v>
      </c>
      <c r="D283" s="47" t="s">
        <v>461</v>
      </c>
      <c r="F283" s="37" t="str">
        <f t="shared" si="34"/>
        <v>K25</v>
      </c>
      <c r="G283" s="37" t="str">
        <f t="shared" si="35"/>
        <v>佐藤雅幸</v>
      </c>
      <c r="H283" s="66" t="s">
        <v>462</v>
      </c>
      <c r="I283" s="66" t="s">
        <v>1032</v>
      </c>
      <c r="J283" s="38">
        <v>1978</v>
      </c>
      <c r="K283" s="52">
        <f t="shared" si="36"/>
        <v>38</v>
      </c>
      <c r="L283" s="45" t="str">
        <f t="shared" si="33"/>
        <v>OK</v>
      </c>
      <c r="M283" s="37" t="s">
        <v>1133</v>
      </c>
    </row>
    <row r="284" spans="1:13" ht="13.5">
      <c r="A284" s="47" t="s">
        <v>513</v>
      </c>
      <c r="B284" s="37" t="s">
        <v>1134</v>
      </c>
      <c r="C284" s="37" t="s">
        <v>1135</v>
      </c>
      <c r="D284" s="47" t="s">
        <v>461</v>
      </c>
      <c r="F284" s="37" t="str">
        <f t="shared" si="34"/>
        <v>K26</v>
      </c>
      <c r="G284" s="37" t="str">
        <f t="shared" si="35"/>
        <v>上村　武</v>
      </c>
      <c r="H284" s="66" t="s">
        <v>462</v>
      </c>
      <c r="I284" s="66" t="s">
        <v>1032</v>
      </c>
      <c r="J284" s="38">
        <v>1978</v>
      </c>
      <c r="K284" s="52">
        <f t="shared" si="36"/>
        <v>38</v>
      </c>
      <c r="L284" s="45" t="str">
        <f t="shared" si="33"/>
        <v>OK</v>
      </c>
      <c r="M284" s="37" t="s">
        <v>1133</v>
      </c>
    </row>
    <row r="285" spans="1:13" ht="13.5">
      <c r="A285" s="47" t="s">
        <v>514</v>
      </c>
      <c r="B285" s="37" t="s">
        <v>1136</v>
      </c>
      <c r="C285" s="37" t="s">
        <v>1137</v>
      </c>
      <c r="D285" s="47" t="s">
        <v>461</v>
      </c>
      <c r="F285" s="37" t="str">
        <f t="shared" si="34"/>
        <v>K27</v>
      </c>
      <c r="G285" s="37" t="str">
        <f t="shared" si="35"/>
        <v>西田和教</v>
      </c>
      <c r="H285" s="66" t="s">
        <v>462</v>
      </c>
      <c r="I285" s="66" t="s">
        <v>1032</v>
      </c>
      <c r="J285" s="38">
        <v>1961</v>
      </c>
      <c r="K285" s="52">
        <f t="shared" si="36"/>
        <v>55</v>
      </c>
      <c r="L285" s="45" t="str">
        <f t="shared" si="33"/>
        <v>OK</v>
      </c>
      <c r="M285" s="37" t="s">
        <v>1133</v>
      </c>
    </row>
    <row r="286" spans="1:13" ht="13.5">
      <c r="A286" s="47" t="s">
        <v>515</v>
      </c>
      <c r="B286" s="47" t="s">
        <v>1138</v>
      </c>
      <c r="C286" s="47" t="s">
        <v>1139</v>
      </c>
      <c r="D286" s="47" t="s">
        <v>461</v>
      </c>
      <c r="F286" s="37" t="str">
        <f t="shared" si="34"/>
        <v>K28</v>
      </c>
      <c r="G286" s="47" t="str">
        <f t="shared" si="35"/>
        <v>川上政治</v>
      </c>
      <c r="H286" s="66" t="s">
        <v>462</v>
      </c>
      <c r="I286" s="66" t="s">
        <v>1032</v>
      </c>
      <c r="J286" s="62">
        <v>1970</v>
      </c>
      <c r="K286" s="52">
        <f t="shared" si="36"/>
        <v>46</v>
      </c>
      <c r="L286" s="45" t="str">
        <f t="shared" si="33"/>
        <v>OK</v>
      </c>
      <c r="M286" s="58" t="s">
        <v>1140</v>
      </c>
    </row>
    <row r="287" spans="1:13" ht="13.5">
      <c r="A287" s="47" t="s">
        <v>516</v>
      </c>
      <c r="B287" s="58" t="s">
        <v>1141</v>
      </c>
      <c r="C287" s="58" t="s">
        <v>1142</v>
      </c>
      <c r="D287" s="47" t="s">
        <v>461</v>
      </c>
      <c r="F287" s="37" t="str">
        <f t="shared" si="34"/>
        <v>K29</v>
      </c>
      <c r="G287" s="58" t="str">
        <f t="shared" si="35"/>
        <v>布藤江実子</v>
      </c>
      <c r="H287" s="66" t="s">
        <v>462</v>
      </c>
      <c r="I287" s="72" t="s">
        <v>826</v>
      </c>
      <c r="J287" s="62">
        <v>1965</v>
      </c>
      <c r="K287" s="52">
        <f t="shared" si="36"/>
        <v>51</v>
      </c>
      <c r="L287" s="45" t="str">
        <f t="shared" si="33"/>
        <v>OK</v>
      </c>
      <c r="M287" s="37" t="s">
        <v>1119</v>
      </c>
    </row>
    <row r="288" spans="1:13" ht="13.5">
      <c r="A288" s="47" t="s">
        <v>517</v>
      </c>
      <c r="B288" s="37" t="s">
        <v>1143</v>
      </c>
      <c r="C288" s="37" t="s">
        <v>1144</v>
      </c>
      <c r="D288" s="47" t="s">
        <v>461</v>
      </c>
      <c r="F288" s="37" t="str">
        <f t="shared" si="34"/>
        <v>K30</v>
      </c>
      <c r="G288" s="37" t="str">
        <f t="shared" si="35"/>
        <v>田中　淳</v>
      </c>
      <c r="H288" s="66" t="s">
        <v>462</v>
      </c>
      <c r="I288" s="66" t="s">
        <v>951</v>
      </c>
      <c r="J288" s="38">
        <v>1989</v>
      </c>
      <c r="K288" s="52">
        <f t="shared" si="36"/>
        <v>27</v>
      </c>
      <c r="L288" s="45" t="str">
        <f t="shared" si="33"/>
        <v>OK</v>
      </c>
      <c r="M288" s="58" t="s">
        <v>1120</v>
      </c>
    </row>
    <row r="289" spans="1:13" ht="13.5">
      <c r="A289" s="47" t="s">
        <v>518</v>
      </c>
      <c r="B289" s="107" t="s">
        <v>519</v>
      </c>
      <c r="C289" s="107" t="s">
        <v>520</v>
      </c>
      <c r="D289" s="47" t="s">
        <v>461</v>
      </c>
      <c r="E289" s="108"/>
      <c r="F289" s="37" t="str">
        <f t="shared" si="34"/>
        <v>K31</v>
      </c>
      <c r="G289" s="58" t="str">
        <f t="shared" si="35"/>
        <v>川上美弥子</v>
      </c>
      <c r="H289" s="66" t="s">
        <v>462</v>
      </c>
      <c r="I289" s="109" t="s">
        <v>900</v>
      </c>
      <c r="J289" s="110">
        <v>1971</v>
      </c>
      <c r="K289" s="52">
        <f t="shared" si="36"/>
        <v>45</v>
      </c>
      <c r="L289" s="45" t="str">
        <f t="shared" si="33"/>
        <v>OK</v>
      </c>
      <c r="M289" s="111" t="s">
        <v>1145</v>
      </c>
    </row>
    <row r="290" spans="1:13" ht="13.5">
      <c r="A290" s="47" t="s">
        <v>521</v>
      </c>
      <c r="B290" s="37" t="s">
        <v>1146</v>
      </c>
      <c r="C290" s="37" t="s">
        <v>1147</v>
      </c>
      <c r="D290" s="47" t="s">
        <v>461</v>
      </c>
      <c r="F290" s="37" t="str">
        <f t="shared" si="34"/>
        <v>K32</v>
      </c>
      <c r="G290" s="37" t="str">
        <f t="shared" si="35"/>
        <v>宮村知宏</v>
      </c>
      <c r="H290" s="66" t="s">
        <v>462</v>
      </c>
      <c r="I290" s="66" t="s">
        <v>1032</v>
      </c>
      <c r="J290" s="38">
        <v>1971</v>
      </c>
      <c r="K290" s="52">
        <f t="shared" si="36"/>
        <v>45</v>
      </c>
      <c r="L290" s="45" t="str">
        <f aca="true" t="shared" si="37" ref="L290:L309">IF(G290="","",IF(COUNTIF($G$6:$G$543,G290)&gt;1,"2重登録","OK"))</f>
        <v>OK</v>
      </c>
      <c r="M290" s="37" t="s">
        <v>1148</v>
      </c>
    </row>
    <row r="291" spans="1:13" ht="13.5">
      <c r="A291" s="47" t="s">
        <v>522</v>
      </c>
      <c r="B291" s="37" t="s">
        <v>1149</v>
      </c>
      <c r="C291" s="37" t="s">
        <v>1150</v>
      </c>
      <c r="D291" s="47" t="s">
        <v>461</v>
      </c>
      <c r="F291" s="37" t="str">
        <f t="shared" si="34"/>
        <v>K33</v>
      </c>
      <c r="G291" s="37" t="str">
        <f t="shared" si="35"/>
        <v>小澤藤信</v>
      </c>
      <c r="H291" s="66" t="s">
        <v>462</v>
      </c>
      <c r="I291" s="66" t="s">
        <v>1032</v>
      </c>
      <c r="J291" s="38">
        <v>1964</v>
      </c>
      <c r="K291" s="52">
        <f t="shared" si="36"/>
        <v>52</v>
      </c>
      <c r="L291" s="45" t="str">
        <f t="shared" si="37"/>
        <v>OK</v>
      </c>
      <c r="M291" s="37" t="s">
        <v>1133</v>
      </c>
    </row>
    <row r="292" spans="1:13" ht="13.5">
      <c r="A292" s="47" t="s">
        <v>523</v>
      </c>
      <c r="B292" s="37" t="s">
        <v>1151</v>
      </c>
      <c r="C292" s="37" t="s">
        <v>1152</v>
      </c>
      <c r="D292" s="47" t="s">
        <v>461</v>
      </c>
      <c r="F292" s="37" t="str">
        <f t="shared" si="34"/>
        <v>K34</v>
      </c>
      <c r="G292" s="37" t="str">
        <f t="shared" si="35"/>
        <v>岡本大樹</v>
      </c>
      <c r="H292" s="66" t="s">
        <v>462</v>
      </c>
      <c r="I292" s="66" t="s">
        <v>1032</v>
      </c>
      <c r="J292" s="38">
        <v>1982</v>
      </c>
      <c r="K292" s="52">
        <f t="shared" si="36"/>
        <v>34</v>
      </c>
      <c r="L292" s="45" t="str">
        <f t="shared" si="37"/>
        <v>OK</v>
      </c>
      <c r="M292" s="37" t="s">
        <v>862</v>
      </c>
    </row>
    <row r="293" spans="1:13" ht="13.5">
      <c r="A293" s="47" t="s">
        <v>524</v>
      </c>
      <c r="B293" s="58" t="s">
        <v>1153</v>
      </c>
      <c r="C293" s="58" t="s">
        <v>1154</v>
      </c>
      <c r="D293" s="47" t="s">
        <v>461</v>
      </c>
      <c r="F293" s="37" t="str">
        <f t="shared" si="34"/>
        <v>K35</v>
      </c>
      <c r="G293" s="37" t="str">
        <f t="shared" si="35"/>
        <v>池尻陽香</v>
      </c>
      <c r="H293" s="66" t="s">
        <v>462</v>
      </c>
      <c r="I293" s="109" t="s">
        <v>900</v>
      </c>
      <c r="J293" s="38">
        <v>1994</v>
      </c>
      <c r="K293" s="52">
        <f t="shared" si="36"/>
        <v>22</v>
      </c>
      <c r="L293" s="45" t="str">
        <f t="shared" si="37"/>
        <v>OK</v>
      </c>
      <c r="M293" s="37" t="s">
        <v>842</v>
      </c>
    </row>
    <row r="294" spans="1:13" ht="13.5">
      <c r="A294" s="47" t="s">
        <v>525</v>
      </c>
      <c r="B294" s="58" t="s">
        <v>1153</v>
      </c>
      <c r="C294" s="58" t="s">
        <v>1155</v>
      </c>
      <c r="D294" s="47" t="s">
        <v>461</v>
      </c>
      <c r="F294" s="37" t="str">
        <f t="shared" si="34"/>
        <v>K36</v>
      </c>
      <c r="G294" s="37" t="str">
        <f t="shared" si="35"/>
        <v>池尻姫欧</v>
      </c>
      <c r="H294" s="66" t="s">
        <v>462</v>
      </c>
      <c r="I294" s="109" t="s">
        <v>888</v>
      </c>
      <c r="J294" s="38">
        <v>1990</v>
      </c>
      <c r="K294" s="52">
        <f t="shared" si="36"/>
        <v>26</v>
      </c>
      <c r="L294" s="45" t="str">
        <f t="shared" si="37"/>
        <v>OK</v>
      </c>
      <c r="M294" s="37" t="s">
        <v>842</v>
      </c>
    </row>
    <row r="295" spans="1:13" ht="13.5">
      <c r="A295" s="47" t="s">
        <v>526</v>
      </c>
      <c r="B295" s="37" t="s">
        <v>1156</v>
      </c>
      <c r="C295" s="37" t="s">
        <v>1157</v>
      </c>
      <c r="D295" s="47" t="s">
        <v>461</v>
      </c>
      <c r="F295" s="37" t="str">
        <f t="shared" si="34"/>
        <v>K37</v>
      </c>
      <c r="G295" s="37" t="str">
        <f t="shared" si="35"/>
        <v>南 直貴</v>
      </c>
      <c r="H295" s="66" t="s">
        <v>462</v>
      </c>
      <c r="I295" s="66" t="s">
        <v>1032</v>
      </c>
      <c r="J295" s="38">
        <v>1992</v>
      </c>
      <c r="K295" s="52">
        <f t="shared" si="36"/>
        <v>24</v>
      </c>
      <c r="L295" s="45" t="str">
        <f t="shared" si="37"/>
        <v>OK</v>
      </c>
      <c r="M295" s="37" t="s">
        <v>862</v>
      </c>
    </row>
    <row r="296" spans="1:13" ht="13.5">
      <c r="A296" s="47" t="s">
        <v>527</v>
      </c>
      <c r="B296" s="37" t="s">
        <v>827</v>
      </c>
      <c r="C296" s="37" t="s">
        <v>1158</v>
      </c>
      <c r="D296" s="47" t="s">
        <v>461</v>
      </c>
      <c r="F296" s="37" t="str">
        <f t="shared" si="34"/>
        <v>K38</v>
      </c>
      <c r="G296" s="37" t="str">
        <f t="shared" si="35"/>
        <v>木村　誠</v>
      </c>
      <c r="H296" s="66" t="s">
        <v>462</v>
      </c>
      <c r="I296" s="66" t="s">
        <v>951</v>
      </c>
      <c r="J296" s="38">
        <v>1968</v>
      </c>
      <c r="K296" s="38">
        <f t="shared" si="36"/>
        <v>48</v>
      </c>
      <c r="L296" s="45" t="str">
        <f t="shared" si="37"/>
        <v>OK</v>
      </c>
      <c r="M296" s="37" t="s">
        <v>1130</v>
      </c>
    </row>
    <row r="297" spans="1:13" ht="13.5">
      <c r="A297" s="47" t="s">
        <v>528</v>
      </c>
      <c r="B297" s="58" t="s">
        <v>827</v>
      </c>
      <c r="C297" s="58" t="s">
        <v>1003</v>
      </c>
      <c r="D297" s="47" t="s">
        <v>461</v>
      </c>
      <c r="F297" s="37" t="str">
        <f t="shared" si="34"/>
        <v>K39</v>
      </c>
      <c r="G297" s="37" t="str">
        <f t="shared" si="35"/>
        <v>木村京子</v>
      </c>
      <c r="H297" s="66" t="s">
        <v>462</v>
      </c>
      <c r="I297" s="109" t="s">
        <v>1159</v>
      </c>
      <c r="J297" s="38">
        <v>1967</v>
      </c>
      <c r="K297" s="38">
        <f t="shared" si="36"/>
        <v>49</v>
      </c>
      <c r="L297" s="45" t="str">
        <f t="shared" si="37"/>
        <v>OK</v>
      </c>
      <c r="M297" s="37" t="s">
        <v>1160</v>
      </c>
    </row>
    <row r="298" spans="1:13" ht="13.5">
      <c r="A298" s="47" t="s">
        <v>529</v>
      </c>
      <c r="B298" s="58" t="s">
        <v>834</v>
      </c>
      <c r="C298" s="58" t="s">
        <v>1161</v>
      </c>
      <c r="D298" s="47" t="s">
        <v>461</v>
      </c>
      <c r="F298" s="37" t="str">
        <f t="shared" si="34"/>
        <v>K40</v>
      </c>
      <c r="G298" s="37" t="str">
        <f t="shared" si="35"/>
        <v>田中有紀</v>
      </c>
      <c r="H298" s="66" t="s">
        <v>462</v>
      </c>
      <c r="I298" s="109" t="s">
        <v>1162</v>
      </c>
      <c r="J298" s="38">
        <v>1968</v>
      </c>
      <c r="K298" s="38">
        <f t="shared" si="36"/>
        <v>48</v>
      </c>
      <c r="L298" s="45" t="str">
        <f t="shared" si="37"/>
        <v>OK</v>
      </c>
      <c r="M298" s="37" t="s">
        <v>1163</v>
      </c>
    </row>
    <row r="299" spans="1:12" ht="13.5">
      <c r="A299" s="47"/>
      <c r="F299" s="45"/>
      <c r="H299" s="66"/>
      <c r="I299" s="66"/>
      <c r="L299" s="45">
        <f t="shared" si="37"/>
      </c>
    </row>
    <row r="300" spans="6:12" ht="13.5">
      <c r="F300" s="45"/>
      <c r="H300" s="66"/>
      <c r="I300" s="66"/>
      <c r="L300" s="45">
        <f t="shared" si="37"/>
      </c>
    </row>
    <row r="301" spans="6:12" ht="13.5">
      <c r="F301" s="45"/>
      <c r="H301" s="66"/>
      <c r="I301" s="66"/>
      <c r="L301" s="45">
        <f t="shared" si="37"/>
      </c>
    </row>
    <row r="302" spans="6:12" ht="13.5">
      <c r="F302" s="45"/>
      <c r="H302" s="66"/>
      <c r="I302" s="66"/>
      <c r="L302" s="45">
        <f t="shared" si="37"/>
      </c>
    </row>
    <row r="303" spans="6:12" ht="13.5">
      <c r="F303" s="45"/>
      <c r="H303" s="66"/>
      <c r="I303" s="66"/>
      <c r="L303" s="45">
        <f t="shared" si="37"/>
      </c>
    </row>
    <row r="304" spans="6:12" ht="13.5">
      <c r="F304" s="45"/>
      <c r="H304" s="66"/>
      <c r="I304" s="66"/>
      <c r="L304" s="45">
        <f t="shared" si="37"/>
      </c>
    </row>
    <row r="305" spans="6:12" ht="13.5">
      <c r="F305" s="45"/>
      <c r="H305" s="66"/>
      <c r="I305" s="66"/>
      <c r="L305" s="45">
        <f t="shared" si="37"/>
      </c>
    </row>
    <row r="306" spans="6:12" ht="13.5">
      <c r="F306" s="45"/>
      <c r="H306" s="66"/>
      <c r="I306" s="66"/>
      <c r="L306" s="45">
        <f t="shared" si="37"/>
      </c>
    </row>
    <row r="307" spans="2:13" ht="13.5">
      <c r="B307" s="249" t="s">
        <v>1164</v>
      </c>
      <c r="C307" s="249"/>
      <c r="D307" s="249"/>
      <c r="E307" s="113"/>
      <c r="F307" s="113"/>
      <c r="G307" s="113"/>
      <c r="H307" s="113"/>
      <c r="I307" s="113"/>
      <c r="J307" s="113"/>
      <c r="K307" s="113"/>
      <c r="L307" s="45">
        <f t="shared" si="37"/>
      </c>
      <c r="M307" s="113"/>
    </row>
    <row r="308" spans="2:12" s="113" customFormat="1" ht="13.5">
      <c r="B308" s="249"/>
      <c r="C308" s="249"/>
      <c r="D308" s="249"/>
      <c r="L308" s="45">
        <f t="shared" si="37"/>
      </c>
    </row>
    <row r="309" spans="2:13" s="113" customFormat="1" ht="13.5">
      <c r="B309" s="208" t="s">
        <v>854</v>
      </c>
      <c r="C309" s="208"/>
      <c r="D309" s="37"/>
      <c r="E309" s="37"/>
      <c r="F309" s="45"/>
      <c r="G309" s="37"/>
      <c r="H309" s="66"/>
      <c r="I309" s="66"/>
      <c r="J309" s="38"/>
      <c r="K309" s="38"/>
      <c r="L309" s="45">
        <f t="shared" si="37"/>
      </c>
      <c r="M309" s="37"/>
    </row>
    <row r="310" spans="2:12" ht="13.5">
      <c r="B310" s="208"/>
      <c r="C310" s="208"/>
      <c r="F310" s="45"/>
      <c r="G310" s="37" t="s">
        <v>855</v>
      </c>
      <c r="H310" s="37" t="s">
        <v>856</v>
      </c>
      <c r="I310" s="66"/>
      <c r="L310" s="45"/>
    </row>
    <row r="311" spans="6:12" ht="13.5">
      <c r="F311" s="45"/>
      <c r="G311" s="40">
        <f>COUNTIF($M$313:$M$362,"東近江市")</f>
        <v>17</v>
      </c>
      <c r="H311" s="41">
        <f>(G311/RIGHT(A362,2))</f>
        <v>0.34</v>
      </c>
      <c r="I311" s="66"/>
      <c r="L311" s="45"/>
    </row>
    <row r="312" spans="2:12" ht="13.5">
      <c r="B312" s="84" t="s">
        <v>530</v>
      </c>
      <c r="C312" s="84"/>
      <c r="F312" s="45" t="str">
        <f>A313</f>
        <v>M01</v>
      </c>
      <c r="G312" s="37" t="str">
        <f aca="true" t="shared" si="38" ref="G312:G343">B312&amp;C312</f>
        <v>村田八日市</v>
      </c>
      <c r="I312" s="66"/>
      <c r="K312" s="52"/>
      <c r="L312" s="45"/>
    </row>
    <row r="313" spans="1:13" s="117" customFormat="1" ht="13.5">
      <c r="A313" s="114" t="s">
        <v>1165</v>
      </c>
      <c r="B313" s="115" t="s">
        <v>531</v>
      </c>
      <c r="C313" s="115" t="s">
        <v>532</v>
      </c>
      <c r="D313" s="84" t="s">
        <v>530</v>
      </c>
      <c r="E313" s="81"/>
      <c r="F313" s="114" t="s">
        <v>1165</v>
      </c>
      <c r="G313" s="37" t="str">
        <f t="shared" si="38"/>
        <v>安久智之</v>
      </c>
      <c r="H313" s="84" t="s">
        <v>530</v>
      </c>
      <c r="I313" s="81" t="s">
        <v>1166</v>
      </c>
      <c r="J313" s="116">
        <v>1982</v>
      </c>
      <c r="K313" s="52">
        <f aca="true" t="shared" si="39" ref="K313:K344">IF(J313="","",(2016-J313))</f>
        <v>34</v>
      </c>
      <c r="L313" s="45" t="str">
        <f aca="true" t="shared" si="40" ref="L313:L342">IF(G313="","",IF(COUNTIF($G$3:$G$620,G313)&gt;1,"2重登録","OK"))</f>
        <v>OK</v>
      </c>
      <c r="M313" s="111" t="s">
        <v>1145</v>
      </c>
    </row>
    <row r="314" spans="1:13" s="117" customFormat="1" ht="13.5">
      <c r="A314" s="114" t="s">
        <v>1167</v>
      </c>
      <c r="B314" s="115" t="s">
        <v>1168</v>
      </c>
      <c r="C314" s="115" t="s">
        <v>533</v>
      </c>
      <c r="D314" s="84" t="s">
        <v>530</v>
      </c>
      <c r="E314" s="81"/>
      <c r="F314" s="114" t="s">
        <v>1167</v>
      </c>
      <c r="G314" s="37" t="str">
        <f t="shared" si="38"/>
        <v>稲泉　聡</v>
      </c>
      <c r="H314" s="84" t="s">
        <v>530</v>
      </c>
      <c r="I314" s="81" t="s">
        <v>1049</v>
      </c>
      <c r="J314" s="116">
        <v>1967</v>
      </c>
      <c r="K314" s="52">
        <f t="shared" si="39"/>
        <v>49</v>
      </c>
      <c r="L314" s="45" t="str">
        <f t="shared" si="40"/>
        <v>OK</v>
      </c>
      <c r="M314" s="116" t="s">
        <v>1018</v>
      </c>
    </row>
    <row r="315" spans="1:13" s="117" customFormat="1" ht="13.5">
      <c r="A315" s="114" t="s">
        <v>1169</v>
      </c>
      <c r="B315" s="115" t="s">
        <v>534</v>
      </c>
      <c r="C315" s="115" t="s">
        <v>535</v>
      </c>
      <c r="D315" s="84" t="s">
        <v>530</v>
      </c>
      <c r="E315" s="81"/>
      <c r="F315" s="114" t="s">
        <v>1169</v>
      </c>
      <c r="G315" s="37" t="str">
        <f t="shared" si="38"/>
        <v>岡川謙二</v>
      </c>
      <c r="H315" s="84" t="s">
        <v>530</v>
      </c>
      <c r="I315" s="81" t="s">
        <v>1035</v>
      </c>
      <c r="J315" s="116">
        <v>1967</v>
      </c>
      <c r="K315" s="52">
        <f t="shared" si="39"/>
        <v>49</v>
      </c>
      <c r="L315" s="45" t="str">
        <f t="shared" si="40"/>
        <v>OK</v>
      </c>
      <c r="M315" s="116" t="s">
        <v>1018</v>
      </c>
    </row>
    <row r="316" spans="1:13" s="117" customFormat="1" ht="13.5">
      <c r="A316" s="114" t="s">
        <v>1170</v>
      </c>
      <c r="B316" s="115" t="s">
        <v>536</v>
      </c>
      <c r="C316" s="115" t="s">
        <v>537</v>
      </c>
      <c r="D316" s="84" t="s">
        <v>530</v>
      </c>
      <c r="E316" s="81"/>
      <c r="F316" s="114" t="s">
        <v>1170</v>
      </c>
      <c r="G316" s="37" t="str">
        <f t="shared" si="38"/>
        <v>児玉雅弘</v>
      </c>
      <c r="H316" s="84" t="s">
        <v>530</v>
      </c>
      <c r="I316" s="81" t="s">
        <v>1035</v>
      </c>
      <c r="J316" s="116">
        <v>1965</v>
      </c>
      <c r="K316" s="52">
        <f t="shared" si="39"/>
        <v>51</v>
      </c>
      <c r="L316" s="45" t="str">
        <f t="shared" si="40"/>
        <v>OK</v>
      </c>
      <c r="M316" s="116" t="s">
        <v>859</v>
      </c>
    </row>
    <row r="317" spans="1:13" s="117" customFormat="1" ht="13.5">
      <c r="A317" s="114" t="s">
        <v>538</v>
      </c>
      <c r="B317" s="118" t="s">
        <v>1171</v>
      </c>
      <c r="C317" s="118" t="s">
        <v>1172</v>
      </c>
      <c r="D317" s="119" t="s">
        <v>530</v>
      </c>
      <c r="E317" s="120"/>
      <c r="F317" s="121" t="s">
        <v>538</v>
      </c>
      <c r="G317" s="122" t="str">
        <f t="shared" si="38"/>
        <v>名田育子</v>
      </c>
      <c r="H317" s="119" t="s">
        <v>530</v>
      </c>
      <c r="I317" s="120" t="s">
        <v>1162</v>
      </c>
      <c r="J317" s="123">
        <v>1953</v>
      </c>
      <c r="K317" s="52">
        <f t="shared" si="39"/>
        <v>63</v>
      </c>
      <c r="L317" s="124" t="str">
        <f t="shared" si="40"/>
        <v>OK</v>
      </c>
      <c r="M317" s="111" t="s">
        <v>1145</v>
      </c>
    </row>
    <row r="318" spans="1:13" s="117" customFormat="1" ht="13.5">
      <c r="A318" s="114" t="s">
        <v>539</v>
      </c>
      <c r="B318" s="115" t="s">
        <v>1173</v>
      </c>
      <c r="C318" s="115" t="s">
        <v>1174</v>
      </c>
      <c r="D318" s="84" t="s">
        <v>530</v>
      </c>
      <c r="E318" s="81"/>
      <c r="F318" s="114" t="s">
        <v>539</v>
      </c>
      <c r="G318" s="37" t="str">
        <f t="shared" si="38"/>
        <v>徳永 剛</v>
      </c>
      <c r="H318" s="84" t="s">
        <v>530</v>
      </c>
      <c r="I318" s="81"/>
      <c r="J318" s="116">
        <v>1966</v>
      </c>
      <c r="K318" s="52">
        <f t="shared" si="39"/>
        <v>50</v>
      </c>
      <c r="L318" s="45" t="str">
        <f t="shared" si="40"/>
        <v>OK</v>
      </c>
      <c r="M318" s="121" t="s">
        <v>1041</v>
      </c>
    </row>
    <row r="319" spans="1:13" s="117" customFormat="1" ht="13.5">
      <c r="A319" s="114" t="s">
        <v>540</v>
      </c>
      <c r="B319" s="115" t="s">
        <v>541</v>
      </c>
      <c r="C319" s="115" t="s">
        <v>542</v>
      </c>
      <c r="D319" s="84" t="s">
        <v>530</v>
      </c>
      <c r="E319" s="81"/>
      <c r="F319" s="114" t="s">
        <v>540</v>
      </c>
      <c r="G319" s="37" t="str">
        <f t="shared" si="38"/>
        <v>杉山邦夫</v>
      </c>
      <c r="H319" s="84" t="s">
        <v>530</v>
      </c>
      <c r="I319" s="81" t="s">
        <v>971</v>
      </c>
      <c r="J319" s="116">
        <v>1950</v>
      </c>
      <c r="K319" s="52">
        <f t="shared" si="39"/>
        <v>66</v>
      </c>
      <c r="L319" s="45" t="str">
        <f t="shared" si="40"/>
        <v>OK</v>
      </c>
      <c r="M319" s="116" t="s">
        <v>1175</v>
      </c>
    </row>
    <row r="320" spans="1:13" s="117" customFormat="1" ht="13.5">
      <c r="A320" s="114" t="s">
        <v>543</v>
      </c>
      <c r="B320" s="115" t="s">
        <v>544</v>
      </c>
      <c r="C320" s="115" t="s">
        <v>545</v>
      </c>
      <c r="D320" s="84" t="s">
        <v>530</v>
      </c>
      <c r="E320" s="81"/>
      <c r="F320" s="114" t="s">
        <v>543</v>
      </c>
      <c r="G320" s="37" t="str">
        <f t="shared" si="38"/>
        <v>杉本龍平</v>
      </c>
      <c r="H320" s="84" t="s">
        <v>530</v>
      </c>
      <c r="I320" s="81" t="s">
        <v>971</v>
      </c>
      <c r="J320" s="116">
        <v>1976</v>
      </c>
      <c r="K320" s="52">
        <f t="shared" si="39"/>
        <v>40</v>
      </c>
      <c r="L320" s="45" t="str">
        <f t="shared" si="40"/>
        <v>OK</v>
      </c>
      <c r="M320" s="116" t="s">
        <v>789</v>
      </c>
    </row>
    <row r="321" spans="1:13" s="117" customFormat="1" ht="13.5">
      <c r="A321" s="114" t="s">
        <v>546</v>
      </c>
      <c r="B321" s="115" t="s">
        <v>547</v>
      </c>
      <c r="C321" s="115" t="s">
        <v>548</v>
      </c>
      <c r="D321" s="84" t="s">
        <v>530</v>
      </c>
      <c r="E321" s="81"/>
      <c r="F321" s="114" t="s">
        <v>546</v>
      </c>
      <c r="G321" s="37" t="str">
        <f t="shared" si="38"/>
        <v>西内友也</v>
      </c>
      <c r="H321" s="84" t="s">
        <v>530</v>
      </c>
      <c r="I321" s="81" t="s">
        <v>1032</v>
      </c>
      <c r="J321" s="116">
        <v>1981</v>
      </c>
      <c r="K321" s="52">
        <f t="shared" si="39"/>
        <v>35</v>
      </c>
      <c r="L321" s="45" t="str">
        <f t="shared" si="40"/>
        <v>OK</v>
      </c>
      <c r="M321" s="116" t="s">
        <v>895</v>
      </c>
    </row>
    <row r="322" spans="1:13" s="117" customFormat="1" ht="13.5">
      <c r="A322" s="114" t="s">
        <v>549</v>
      </c>
      <c r="B322" s="115" t="s">
        <v>519</v>
      </c>
      <c r="C322" s="115" t="s">
        <v>550</v>
      </c>
      <c r="D322" s="84" t="s">
        <v>530</v>
      </c>
      <c r="E322" s="81"/>
      <c r="F322" s="114" t="s">
        <v>549</v>
      </c>
      <c r="G322" s="37" t="str">
        <f t="shared" si="38"/>
        <v>川上英二</v>
      </c>
      <c r="H322" s="84" t="s">
        <v>530</v>
      </c>
      <c r="I322" s="81" t="s">
        <v>1032</v>
      </c>
      <c r="J322" s="116">
        <v>1963</v>
      </c>
      <c r="K322" s="52">
        <f t="shared" si="39"/>
        <v>53</v>
      </c>
      <c r="L322" s="45" t="str">
        <f t="shared" si="40"/>
        <v>OK</v>
      </c>
      <c r="M322" s="111" t="s">
        <v>1145</v>
      </c>
    </row>
    <row r="323" spans="1:13" s="117" customFormat="1" ht="13.5">
      <c r="A323" s="114" t="s">
        <v>551</v>
      </c>
      <c r="B323" s="115" t="s">
        <v>552</v>
      </c>
      <c r="C323" s="115" t="s">
        <v>553</v>
      </c>
      <c r="D323" s="84" t="s">
        <v>530</v>
      </c>
      <c r="E323" s="81"/>
      <c r="F323" s="114" t="s">
        <v>551</v>
      </c>
      <c r="G323" s="37" t="str">
        <f t="shared" si="38"/>
        <v>泉谷純也</v>
      </c>
      <c r="H323" s="84" t="s">
        <v>530</v>
      </c>
      <c r="I323" s="81" t="s">
        <v>1049</v>
      </c>
      <c r="J323" s="116">
        <v>1982</v>
      </c>
      <c r="K323" s="52">
        <f t="shared" si="39"/>
        <v>34</v>
      </c>
      <c r="L323" s="45" t="str">
        <f t="shared" si="40"/>
        <v>OK</v>
      </c>
      <c r="M323" s="111" t="s">
        <v>1145</v>
      </c>
    </row>
    <row r="324" spans="1:13" s="117" customFormat="1" ht="13.5">
      <c r="A324" s="114" t="s">
        <v>554</v>
      </c>
      <c r="B324" s="115" t="s">
        <v>555</v>
      </c>
      <c r="C324" s="115" t="s">
        <v>556</v>
      </c>
      <c r="D324" s="84" t="s">
        <v>530</v>
      </c>
      <c r="E324" s="81"/>
      <c r="F324" s="114" t="s">
        <v>554</v>
      </c>
      <c r="G324" s="37" t="str">
        <f t="shared" si="38"/>
        <v>浅田隆昭</v>
      </c>
      <c r="H324" s="84" t="s">
        <v>530</v>
      </c>
      <c r="I324" s="81" t="s">
        <v>1049</v>
      </c>
      <c r="J324" s="116">
        <v>1964</v>
      </c>
      <c r="K324" s="52">
        <f t="shared" si="39"/>
        <v>52</v>
      </c>
      <c r="L324" s="45" t="str">
        <f t="shared" si="40"/>
        <v>OK</v>
      </c>
      <c r="M324" s="116" t="s">
        <v>842</v>
      </c>
    </row>
    <row r="325" spans="1:13" s="117" customFormat="1" ht="13.5">
      <c r="A325" s="114" t="s">
        <v>557</v>
      </c>
      <c r="B325" s="115" t="s">
        <v>558</v>
      </c>
      <c r="C325" s="115" t="s">
        <v>559</v>
      </c>
      <c r="D325" s="84" t="s">
        <v>530</v>
      </c>
      <c r="E325" s="81"/>
      <c r="F325" s="114" t="s">
        <v>557</v>
      </c>
      <c r="G325" s="37" t="str">
        <f t="shared" si="38"/>
        <v>前田雅人</v>
      </c>
      <c r="H325" s="84" t="s">
        <v>530</v>
      </c>
      <c r="I325" s="81" t="s">
        <v>1032</v>
      </c>
      <c r="J325" s="116">
        <v>1959</v>
      </c>
      <c r="K325" s="52">
        <f t="shared" si="39"/>
        <v>57</v>
      </c>
      <c r="L325" s="45" t="str">
        <f t="shared" si="40"/>
        <v>OK</v>
      </c>
      <c r="M325" s="116" t="s">
        <v>868</v>
      </c>
    </row>
    <row r="326" spans="1:13" s="117" customFormat="1" ht="13.5">
      <c r="A326" s="114" t="s">
        <v>560</v>
      </c>
      <c r="B326" s="125" t="s">
        <v>803</v>
      </c>
      <c r="C326" s="126" t="s">
        <v>1176</v>
      </c>
      <c r="D326" s="84" t="s">
        <v>530</v>
      </c>
      <c r="E326" s="81"/>
      <c r="F326" s="114" t="s">
        <v>560</v>
      </c>
      <c r="G326" s="37" t="str">
        <f t="shared" si="38"/>
        <v>土田典人</v>
      </c>
      <c r="H326" s="84" t="s">
        <v>530</v>
      </c>
      <c r="I326" s="81" t="s">
        <v>951</v>
      </c>
      <c r="J326" s="116">
        <v>1964</v>
      </c>
      <c r="K326" s="52">
        <f t="shared" si="39"/>
        <v>52</v>
      </c>
      <c r="L326" s="45" t="str">
        <f t="shared" si="40"/>
        <v>OK</v>
      </c>
      <c r="M326" s="116" t="s">
        <v>789</v>
      </c>
    </row>
    <row r="327" spans="1:13" s="117" customFormat="1" ht="13.5">
      <c r="A327" s="114" t="s">
        <v>561</v>
      </c>
      <c r="B327" s="115" t="s">
        <v>1177</v>
      </c>
      <c r="C327" s="115" t="s">
        <v>1178</v>
      </c>
      <c r="D327" s="84" t="s">
        <v>530</v>
      </c>
      <c r="E327" s="81"/>
      <c r="F327" s="114" t="s">
        <v>561</v>
      </c>
      <c r="G327" s="37" t="str">
        <f t="shared" si="38"/>
        <v>二ツ井裕也</v>
      </c>
      <c r="H327" s="84" t="s">
        <v>530</v>
      </c>
      <c r="I327" s="81" t="s">
        <v>951</v>
      </c>
      <c r="J327" s="116">
        <v>1990</v>
      </c>
      <c r="K327" s="52">
        <f t="shared" si="39"/>
        <v>26</v>
      </c>
      <c r="L327" s="45" t="str">
        <f t="shared" si="40"/>
        <v>OK</v>
      </c>
      <c r="M327" s="111" t="s">
        <v>1145</v>
      </c>
    </row>
    <row r="328" spans="1:13" s="117" customFormat="1" ht="13.5">
      <c r="A328" s="114" t="s">
        <v>562</v>
      </c>
      <c r="B328" s="115" t="s">
        <v>1179</v>
      </c>
      <c r="C328" s="115" t="s">
        <v>1180</v>
      </c>
      <c r="D328" s="84" t="s">
        <v>530</v>
      </c>
      <c r="E328" s="81"/>
      <c r="F328" s="114" t="s">
        <v>562</v>
      </c>
      <c r="G328" s="37" t="str">
        <f t="shared" si="38"/>
        <v>森永洋介</v>
      </c>
      <c r="H328" s="84" t="s">
        <v>530</v>
      </c>
      <c r="I328" s="81" t="s">
        <v>1032</v>
      </c>
      <c r="J328" s="116">
        <v>1989</v>
      </c>
      <c r="K328" s="52">
        <f t="shared" si="39"/>
        <v>27</v>
      </c>
      <c r="L328" s="45" t="str">
        <f t="shared" si="40"/>
        <v>OK</v>
      </c>
      <c r="M328" s="114" t="s">
        <v>877</v>
      </c>
    </row>
    <row r="329" spans="1:13" s="117" customFormat="1" ht="13.5">
      <c r="A329" s="114" t="s">
        <v>563</v>
      </c>
      <c r="B329" s="115" t="s">
        <v>564</v>
      </c>
      <c r="C329" s="115" t="s">
        <v>565</v>
      </c>
      <c r="D329" s="84" t="s">
        <v>530</v>
      </c>
      <c r="E329" s="81"/>
      <c r="F329" s="114" t="s">
        <v>563</v>
      </c>
      <c r="G329" s="37" t="str">
        <f t="shared" si="38"/>
        <v>冨田哲弥</v>
      </c>
      <c r="H329" s="84" t="s">
        <v>530</v>
      </c>
      <c r="I329" s="81" t="s">
        <v>1032</v>
      </c>
      <c r="J329" s="116">
        <v>1966</v>
      </c>
      <c r="K329" s="52">
        <f t="shared" si="39"/>
        <v>50</v>
      </c>
      <c r="L329" s="45" t="str">
        <f t="shared" si="40"/>
        <v>OK</v>
      </c>
      <c r="M329" s="116" t="s">
        <v>1041</v>
      </c>
    </row>
    <row r="330" spans="1:13" s="117" customFormat="1" ht="13.5">
      <c r="A330" s="114" t="s">
        <v>566</v>
      </c>
      <c r="B330" s="115" t="s">
        <v>272</v>
      </c>
      <c r="C330" s="115" t="s">
        <v>567</v>
      </c>
      <c r="D330" s="84" t="s">
        <v>530</v>
      </c>
      <c r="E330" s="81"/>
      <c r="F330" s="114" t="s">
        <v>566</v>
      </c>
      <c r="G330" s="37" t="str">
        <f t="shared" si="38"/>
        <v>並河康訓</v>
      </c>
      <c r="H330" s="84" t="s">
        <v>530</v>
      </c>
      <c r="I330" s="81" t="s">
        <v>971</v>
      </c>
      <c r="J330" s="116">
        <v>1959</v>
      </c>
      <c r="K330" s="52">
        <f t="shared" si="39"/>
        <v>57</v>
      </c>
      <c r="L330" s="45" t="str">
        <f t="shared" si="40"/>
        <v>OK</v>
      </c>
      <c r="M330" s="116" t="s">
        <v>1018</v>
      </c>
    </row>
    <row r="331" spans="1:13" s="117" customFormat="1" ht="13.5">
      <c r="A331" s="114" t="s">
        <v>568</v>
      </c>
      <c r="B331" s="115" t="s">
        <v>569</v>
      </c>
      <c r="C331" s="115" t="s">
        <v>570</v>
      </c>
      <c r="D331" s="84" t="s">
        <v>530</v>
      </c>
      <c r="E331" s="81"/>
      <c r="F331" s="114" t="s">
        <v>568</v>
      </c>
      <c r="G331" s="37" t="str">
        <f t="shared" si="38"/>
        <v>名田一茂</v>
      </c>
      <c r="H331" s="84" t="s">
        <v>530</v>
      </c>
      <c r="I331" s="81" t="s">
        <v>1035</v>
      </c>
      <c r="J331" s="116">
        <v>1953</v>
      </c>
      <c r="K331" s="52">
        <f t="shared" si="39"/>
        <v>63</v>
      </c>
      <c r="L331" s="45" t="str">
        <f t="shared" si="40"/>
        <v>OK</v>
      </c>
      <c r="M331" s="127" t="s">
        <v>1145</v>
      </c>
    </row>
    <row r="332" spans="1:13" s="117" customFormat="1" ht="13.5">
      <c r="A332" s="114" t="s">
        <v>571</v>
      </c>
      <c r="B332" s="115" t="s">
        <v>1181</v>
      </c>
      <c r="C332" s="115" t="s">
        <v>1182</v>
      </c>
      <c r="D332" s="84" t="s">
        <v>530</v>
      </c>
      <c r="E332" s="81"/>
      <c r="F332" s="114" t="s">
        <v>571</v>
      </c>
      <c r="G332" s="37" t="str">
        <f t="shared" si="38"/>
        <v>辰巳悟朗</v>
      </c>
      <c r="H332" s="84" t="s">
        <v>530</v>
      </c>
      <c r="I332" s="81" t="s">
        <v>951</v>
      </c>
      <c r="J332" s="116">
        <v>1974</v>
      </c>
      <c r="K332" s="52">
        <f t="shared" si="39"/>
        <v>42</v>
      </c>
      <c r="L332" s="45" t="str">
        <f t="shared" si="40"/>
        <v>OK</v>
      </c>
      <c r="M332" s="116" t="s">
        <v>1018</v>
      </c>
    </row>
    <row r="333" spans="1:13" s="117" customFormat="1" ht="13.5">
      <c r="A333" s="114" t="s">
        <v>572</v>
      </c>
      <c r="B333" s="107" t="s">
        <v>573</v>
      </c>
      <c r="C333" s="107" t="s">
        <v>574</v>
      </c>
      <c r="D333" s="84" t="s">
        <v>530</v>
      </c>
      <c r="E333" s="81"/>
      <c r="F333" s="114" t="s">
        <v>572</v>
      </c>
      <c r="G333" s="122" t="str">
        <f t="shared" si="38"/>
        <v>河野晶子</v>
      </c>
      <c r="H333" s="84" t="s">
        <v>530</v>
      </c>
      <c r="I333" s="81" t="s">
        <v>1183</v>
      </c>
      <c r="J333" s="116">
        <v>1970</v>
      </c>
      <c r="K333" s="52">
        <f t="shared" si="39"/>
        <v>46</v>
      </c>
      <c r="L333" s="45" t="str">
        <f t="shared" si="40"/>
        <v>OK</v>
      </c>
      <c r="M333" s="116" t="s">
        <v>1018</v>
      </c>
    </row>
    <row r="334" spans="1:13" s="117" customFormat="1" ht="13.5">
      <c r="A334" s="114" t="s">
        <v>575</v>
      </c>
      <c r="B334" s="107" t="s">
        <v>576</v>
      </c>
      <c r="C334" s="107" t="s">
        <v>577</v>
      </c>
      <c r="D334" s="84" t="s">
        <v>530</v>
      </c>
      <c r="E334" s="81"/>
      <c r="F334" s="114" t="s">
        <v>575</v>
      </c>
      <c r="G334" s="122" t="str">
        <f t="shared" si="38"/>
        <v>森田恵美</v>
      </c>
      <c r="H334" s="84" t="s">
        <v>530</v>
      </c>
      <c r="I334" s="81" t="s">
        <v>1183</v>
      </c>
      <c r="J334" s="116">
        <v>1971</v>
      </c>
      <c r="K334" s="52">
        <f t="shared" si="39"/>
        <v>45</v>
      </c>
      <c r="L334" s="45" t="str">
        <f t="shared" si="40"/>
        <v>OK</v>
      </c>
      <c r="M334" s="111" t="s">
        <v>1145</v>
      </c>
    </row>
    <row r="335" spans="1:13" s="117" customFormat="1" ht="13.5">
      <c r="A335" s="114" t="s">
        <v>578</v>
      </c>
      <c r="B335" s="107" t="s">
        <v>579</v>
      </c>
      <c r="C335" s="107" t="s">
        <v>580</v>
      </c>
      <c r="D335" s="84" t="s">
        <v>530</v>
      </c>
      <c r="E335" s="81"/>
      <c r="F335" s="114" t="s">
        <v>578</v>
      </c>
      <c r="G335" s="122" t="str">
        <f t="shared" si="38"/>
        <v>西澤友紀</v>
      </c>
      <c r="H335" s="84" t="s">
        <v>530</v>
      </c>
      <c r="I335" s="81" t="s">
        <v>1184</v>
      </c>
      <c r="J335" s="116">
        <v>1975</v>
      </c>
      <c r="K335" s="52">
        <f t="shared" si="39"/>
        <v>41</v>
      </c>
      <c r="L335" s="45" t="str">
        <f t="shared" si="40"/>
        <v>OK</v>
      </c>
      <c r="M335" s="111" t="s">
        <v>1145</v>
      </c>
    </row>
    <row r="336" spans="1:13" s="117" customFormat="1" ht="13.5">
      <c r="A336" s="114" t="s">
        <v>581</v>
      </c>
      <c r="B336" s="107" t="s">
        <v>582</v>
      </c>
      <c r="C336" s="107" t="s">
        <v>583</v>
      </c>
      <c r="D336" s="84" t="s">
        <v>530</v>
      </c>
      <c r="E336" s="81"/>
      <c r="F336" s="114" t="s">
        <v>581</v>
      </c>
      <c r="G336" s="122" t="str">
        <f t="shared" si="38"/>
        <v>速水直美</v>
      </c>
      <c r="H336" s="84" t="s">
        <v>530</v>
      </c>
      <c r="I336" s="81" t="s">
        <v>1184</v>
      </c>
      <c r="J336" s="116">
        <v>1967</v>
      </c>
      <c r="K336" s="52">
        <f t="shared" si="39"/>
        <v>49</v>
      </c>
      <c r="L336" s="45" t="str">
        <f t="shared" si="40"/>
        <v>OK</v>
      </c>
      <c r="M336" s="111" t="s">
        <v>1145</v>
      </c>
    </row>
    <row r="337" spans="1:13" s="117" customFormat="1" ht="13.5">
      <c r="A337" s="114" t="s">
        <v>584</v>
      </c>
      <c r="B337" s="107" t="s">
        <v>585</v>
      </c>
      <c r="C337" s="107" t="s">
        <v>586</v>
      </c>
      <c r="D337" s="84" t="s">
        <v>530</v>
      </c>
      <c r="E337" s="81"/>
      <c r="F337" s="114" t="s">
        <v>584</v>
      </c>
      <c r="G337" s="122" t="str">
        <f t="shared" si="38"/>
        <v>多田麻実</v>
      </c>
      <c r="H337" s="84" t="s">
        <v>530</v>
      </c>
      <c r="I337" s="81" t="s">
        <v>1184</v>
      </c>
      <c r="J337" s="116">
        <v>1980</v>
      </c>
      <c r="K337" s="52">
        <f t="shared" si="39"/>
        <v>36</v>
      </c>
      <c r="L337" s="45" t="str">
        <f t="shared" si="40"/>
        <v>OK</v>
      </c>
      <c r="M337" s="116" t="s">
        <v>1185</v>
      </c>
    </row>
    <row r="338" spans="1:13" s="117" customFormat="1" ht="13.5">
      <c r="A338" s="114" t="s">
        <v>587</v>
      </c>
      <c r="B338" s="107" t="s">
        <v>480</v>
      </c>
      <c r="C338" s="107" t="s">
        <v>588</v>
      </c>
      <c r="D338" s="84" t="s">
        <v>530</v>
      </c>
      <c r="E338" s="81"/>
      <c r="F338" s="114" t="s">
        <v>587</v>
      </c>
      <c r="G338" s="122" t="str">
        <f t="shared" si="38"/>
        <v>中村純子</v>
      </c>
      <c r="H338" s="84" t="s">
        <v>530</v>
      </c>
      <c r="I338" s="81" t="s">
        <v>1162</v>
      </c>
      <c r="J338" s="116">
        <v>1982</v>
      </c>
      <c r="K338" s="52">
        <f t="shared" si="39"/>
        <v>34</v>
      </c>
      <c r="L338" s="45" t="str">
        <f t="shared" si="40"/>
        <v>OK</v>
      </c>
      <c r="M338" s="116" t="s">
        <v>1185</v>
      </c>
    </row>
    <row r="339" spans="1:13" s="117" customFormat="1" ht="13.5">
      <c r="A339" s="114" t="s">
        <v>589</v>
      </c>
      <c r="B339" s="107" t="s">
        <v>590</v>
      </c>
      <c r="C339" s="107" t="s">
        <v>591</v>
      </c>
      <c r="D339" s="84" t="s">
        <v>530</v>
      </c>
      <c r="E339" s="81"/>
      <c r="F339" s="114" t="s">
        <v>589</v>
      </c>
      <c r="G339" s="122" t="str">
        <f t="shared" si="38"/>
        <v>堀田明子</v>
      </c>
      <c r="H339" s="84" t="s">
        <v>530</v>
      </c>
      <c r="I339" s="81" t="s">
        <v>1162</v>
      </c>
      <c r="J339" s="116">
        <v>1970</v>
      </c>
      <c r="K339" s="52">
        <f t="shared" si="39"/>
        <v>46</v>
      </c>
      <c r="L339" s="45" t="str">
        <f t="shared" si="40"/>
        <v>OK</v>
      </c>
      <c r="M339" s="127" t="s">
        <v>1145</v>
      </c>
    </row>
    <row r="340" spans="1:13" s="113" customFormat="1" ht="13.5">
      <c r="A340" s="114" t="s">
        <v>592</v>
      </c>
      <c r="B340" s="128" t="s">
        <v>1186</v>
      </c>
      <c r="C340" s="128" t="s">
        <v>1187</v>
      </c>
      <c r="D340" s="84" t="s">
        <v>530</v>
      </c>
      <c r="E340" s="129"/>
      <c r="F340" s="114" t="s">
        <v>592</v>
      </c>
      <c r="G340" s="122" t="str">
        <f t="shared" si="38"/>
        <v>岡川恭子</v>
      </c>
      <c r="H340" s="84" t="s">
        <v>530</v>
      </c>
      <c r="I340" s="81" t="s">
        <v>888</v>
      </c>
      <c r="J340" s="116">
        <v>1969</v>
      </c>
      <c r="K340" s="52">
        <f t="shared" si="39"/>
        <v>47</v>
      </c>
      <c r="L340" s="45" t="str">
        <f t="shared" si="40"/>
        <v>OK</v>
      </c>
      <c r="M340" s="116" t="s">
        <v>1018</v>
      </c>
    </row>
    <row r="341" spans="1:13" s="117" customFormat="1" ht="13.5">
      <c r="A341" s="114" t="s">
        <v>593</v>
      </c>
      <c r="B341" s="130" t="s">
        <v>1188</v>
      </c>
      <c r="C341" s="130" t="s">
        <v>1189</v>
      </c>
      <c r="D341" s="84" t="s">
        <v>530</v>
      </c>
      <c r="E341" s="81"/>
      <c r="F341" s="114" t="s">
        <v>593</v>
      </c>
      <c r="G341" s="122" t="str">
        <f t="shared" si="38"/>
        <v>富田さおり</v>
      </c>
      <c r="H341" s="84" t="s">
        <v>530</v>
      </c>
      <c r="I341" s="81" t="s">
        <v>900</v>
      </c>
      <c r="J341" s="116">
        <v>1973</v>
      </c>
      <c r="K341" s="52">
        <f t="shared" si="39"/>
        <v>43</v>
      </c>
      <c r="L341" s="45" t="str">
        <f t="shared" si="40"/>
        <v>OK</v>
      </c>
      <c r="M341" s="116" t="s">
        <v>1041</v>
      </c>
    </row>
    <row r="342" spans="1:13" s="117" customFormat="1" ht="13.5">
      <c r="A342" s="114" t="s">
        <v>594</v>
      </c>
      <c r="B342" s="107" t="s">
        <v>595</v>
      </c>
      <c r="C342" s="107" t="s">
        <v>596</v>
      </c>
      <c r="D342" s="84" t="s">
        <v>530</v>
      </c>
      <c r="E342" s="81"/>
      <c r="F342" s="114" t="s">
        <v>594</v>
      </c>
      <c r="G342" s="122" t="str">
        <f t="shared" si="38"/>
        <v>大脇和世</v>
      </c>
      <c r="H342" s="84" t="s">
        <v>530</v>
      </c>
      <c r="I342" s="81" t="s">
        <v>1190</v>
      </c>
      <c r="J342" s="116">
        <v>1970</v>
      </c>
      <c r="K342" s="52">
        <f t="shared" si="39"/>
        <v>46</v>
      </c>
      <c r="L342" s="45" t="str">
        <f t="shared" si="40"/>
        <v>OK</v>
      </c>
      <c r="M342" s="116" t="s">
        <v>1191</v>
      </c>
    </row>
    <row r="343" spans="1:13" ht="13.5">
      <c r="A343" s="114" t="s">
        <v>597</v>
      </c>
      <c r="B343" s="131" t="s">
        <v>1192</v>
      </c>
      <c r="C343" s="131" t="s">
        <v>1193</v>
      </c>
      <c r="D343" s="84" t="s">
        <v>530</v>
      </c>
      <c r="F343" s="114" t="s">
        <v>597</v>
      </c>
      <c r="G343" s="122" t="str">
        <f t="shared" si="38"/>
        <v>後藤圭介</v>
      </c>
      <c r="H343" s="84" t="s">
        <v>530</v>
      </c>
      <c r="I343" s="132" t="s">
        <v>1032</v>
      </c>
      <c r="J343" s="121">
        <v>1974</v>
      </c>
      <c r="K343" s="52">
        <f t="shared" si="39"/>
        <v>42</v>
      </c>
      <c r="L343" s="45" t="str">
        <f aca="true" t="shared" si="41" ref="L343:L350">IF(B343="","",IF(COUNTIF($G$3:$G$620,B343)&gt;1,"2重登録","OK"))</f>
        <v>OK</v>
      </c>
      <c r="M343" s="121" t="s">
        <v>842</v>
      </c>
    </row>
    <row r="344" spans="1:13" ht="13.5">
      <c r="A344" s="114" t="s">
        <v>598</v>
      </c>
      <c r="B344" s="131" t="s">
        <v>1063</v>
      </c>
      <c r="C344" s="131" t="s">
        <v>1194</v>
      </c>
      <c r="D344" s="84" t="s">
        <v>530</v>
      </c>
      <c r="F344" s="114" t="s">
        <v>598</v>
      </c>
      <c r="G344" s="122" t="str">
        <f aca="true" t="shared" si="42" ref="G344:G362">B344&amp;C344</f>
        <v>長谷川晃平</v>
      </c>
      <c r="H344" s="84" t="s">
        <v>530</v>
      </c>
      <c r="I344" s="132" t="s">
        <v>1032</v>
      </c>
      <c r="J344" s="121">
        <v>1968</v>
      </c>
      <c r="K344" s="52">
        <f t="shared" si="39"/>
        <v>48</v>
      </c>
      <c r="L344" s="45" t="str">
        <f t="shared" si="41"/>
        <v>OK</v>
      </c>
      <c r="M344" s="121" t="s">
        <v>868</v>
      </c>
    </row>
    <row r="345" spans="1:13" ht="13.5">
      <c r="A345" s="114" t="s">
        <v>599</v>
      </c>
      <c r="B345" s="131" t="s">
        <v>1195</v>
      </c>
      <c r="C345" s="131" t="s">
        <v>1196</v>
      </c>
      <c r="D345" s="84" t="s">
        <v>530</v>
      </c>
      <c r="F345" s="114" t="s">
        <v>599</v>
      </c>
      <c r="G345" s="122" t="str">
        <f t="shared" si="42"/>
        <v>原田真稔</v>
      </c>
      <c r="H345" s="84" t="s">
        <v>530</v>
      </c>
      <c r="I345" s="132" t="s">
        <v>971</v>
      </c>
      <c r="J345" s="121">
        <v>1974</v>
      </c>
      <c r="K345" s="52">
        <f aca="true" t="shared" si="43" ref="K345:K362">IF(J345="","",(2016-J345))</f>
        <v>42</v>
      </c>
      <c r="L345" s="45" t="str">
        <f t="shared" si="41"/>
        <v>OK</v>
      </c>
      <c r="M345" s="121" t="s">
        <v>1041</v>
      </c>
    </row>
    <row r="346" spans="1:13" ht="13.5">
      <c r="A346" s="114" t="s">
        <v>600</v>
      </c>
      <c r="B346" s="131" t="s">
        <v>1197</v>
      </c>
      <c r="C346" s="131" t="s">
        <v>1198</v>
      </c>
      <c r="D346" s="84" t="s">
        <v>530</v>
      </c>
      <c r="F346" s="114" t="s">
        <v>600</v>
      </c>
      <c r="G346" s="122" t="str">
        <f t="shared" si="42"/>
        <v>池内伸介</v>
      </c>
      <c r="H346" s="84" t="s">
        <v>530</v>
      </c>
      <c r="I346" s="132" t="s">
        <v>1032</v>
      </c>
      <c r="J346" s="121">
        <v>1983</v>
      </c>
      <c r="K346" s="52">
        <f t="shared" si="43"/>
        <v>33</v>
      </c>
      <c r="L346" s="45" t="str">
        <f t="shared" si="41"/>
        <v>OK</v>
      </c>
      <c r="M346" s="121" t="s">
        <v>868</v>
      </c>
    </row>
    <row r="347" spans="1:13" ht="13.5">
      <c r="A347" s="114" t="s">
        <v>601</v>
      </c>
      <c r="B347" s="131" t="s">
        <v>845</v>
      </c>
      <c r="C347" s="131" t="s">
        <v>1199</v>
      </c>
      <c r="D347" s="84" t="s">
        <v>530</v>
      </c>
      <c r="F347" s="114" t="s">
        <v>601</v>
      </c>
      <c r="G347" s="122" t="str">
        <f t="shared" si="42"/>
        <v>藤田彰</v>
      </c>
      <c r="H347" s="84" t="s">
        <v>530</v>
      </c>
      <c r="I347" s="132" t="s">
        <v>951</v>
      </c>
      <c r="J347" s="121">
        <v>1981</v>
      </c>
      <c r="K347" s="52">
        <f t="shared" si="43"/>
        <v>35</v>
      </c>
      <c r="L347" s="45" t="str">
        <f t="shared" si="41"/>
        <v>OK</v>
      </c>
      <c r="M347" s="121" t="s">
        <v>868</v>
      </c>
    </row>
    <row r="348" spans="1:13" ht="13.5">
      <c r="A348" s="114" t="s">
        <v>602</v>
      </c>
      <c r="B348" s="131" t="s">
        <v>1200</v>
      </c>
      <c r="C348" s="131" t="s">
        <v>1201</v>
      </c>
      <c r="D348" s="84" t="s">
        <v>530</v>
      </c>
      <c r="F348" s="114" t="s">
        <v>602</v>
      </c>
      <c r="G348" s="122" t="str">
        <f t="shared" si="42"/>
        <v>佐用康啓</v>
      </c>
      <c r="H348" s="84" t="s">
        <v>530</v>
      </c>
      <c r="I348" s="132" t="s">
        <v>971</v>
      </c>
      <c r="J348" s="121">
        <v>1983</v>
      </c>
      <c r="K348" s="52">
        <f t="shared" si="43"/>
        <v>33</v>
      </c>
      <c r="L348" s="45" t="str">
        <f t="shared" si="41"/>
        <v>OK</v>
      </c>
      <c r="M348" s="121" t="s">
        <v>842</v>
      </c>
    </row>
    <row r="349" spans="1:13" ht="13.5">
      <c r="A349" s="114" t="s">
        <v>603</v>
      </c>
      <c r="B349" s="131" t="s">
        <v>1202</v>
      </c>
      <c r="C349" s="131" t="s">
        <v>1203</v>
      </c>
      <c r="D349" s="84" t="s">
        <v>530</v>
      </c>
      <c r="F349" s="114" t="s">
        <v>603</v>
      </c>
      <c r="G349" s="122" t="str">
        <f t="shared" si="42"/>
        <v>岩田光央</v>
      </c>
      <c r="H349" s="84" t="s">
        <v>530</v>
      </c>
      <c r="I349" s="132" t="s">
        <v>934</v>
      </c>
      <c r="J349" s="121">
        <v>1985</v>
      </c>
      <c r="K349" s="52">
        <f t="shared" si="43"/>
        <v>31</v>
      </c>
      <c r="L349" s="45" t="str">
        <f t="shared" si="41"/>
        <v>OK</v>
      </c>
      <c r="M349" s="121" t="s">
        <v>895</v>
      </c>
    </row>
    <row r="350" spans="1:13" ht="13.5">
      <c r="A350" s="114" t="s">
        <v>604</v>
      </c>
      <c r="B350" s="131" t="s">
        <v>1204</v>
      </c>
      <c r="C350" s="131" t="s">
        <v>1205</v>
      </c>
      <c r="D350" s="84" t="s">
        <v>530</v>
      </c>
      <c r="F350" s="114" t="s">
        <v>604</v>
      </c>
      <c r="G350" s="122" t="str">
        <f t="shared" si="42"/>
        <v>月森 大</v>
      </c>
      <c r="H350" s="84" t="s">
        <v>530</v>
      </c>
      <c r="I350" s="132" t="s">
        <v>1032</v>
      </c>
      <c r="J350" s="121">
        <v>1980</v>
      </c>
      <c r="K350" s="52">
        <f t="shared" si="43"/>
        <v>36</v>
      </c>
      <c r="L350" s="45" t="str">
        <f t="shared" si="41"/>
        <v>OK</v>
      </c>
      <c r="M350" s="111" t="s">
        <v>1145</v>
      </c>
    </row>
    <row r="351" spans="1:13" ht="13.5">
      <c r="A351" s="114" t="s">
        <v>605</v>
      </c>
      <c r="B351" s="133" t="s">
        <v>1206</v>
      </c>
      <c r="C351" s="134" t="s">
        <v>1207</v>
      </c>
      <c r="D351" s="84" t="s">
        <v>530</v>
      </c>
      <c r="F351" s="114" t="s">
        <v>605</v>
      </c>
      <c r="G351" s="122" t="str">
        <f t="shared" si="42"/>
        <v>三神秀嗣</v>
      </c>
      <c r="H351" s="84" t="s">
        <v>530</v>
      </c>
      <c r="I351" s="132" t="s">
        <v>1049</v>
      </c>
      <c r="J351" s="135">
        <v>1982</v>
      </c>
      <c r="K351" s="52">
        <f t="shared" si="43"/>
        <v>34</v>
      </c>
      <c r="L351" s="45" t="str">
        <f>IF(G351="","",IF(COUNTIF($G$3:$G$620,G351)&gt;1,"2重登録","OK"))</f>
        <v>OK</v>
      </c>
      <c r="M351" s="84" t="s">
        <v>1208</v>
      </c>
    </row>
    <row r="352" spans="1:13" ht="13.5">
      <c r="A352" s="114" t="s">
        <v>606</v>
      </c>
      <c r="B352" s="136" t="s">
        <v>1131</v>
      </c>
      <c r="C352" s="136" t="s">
        <v>1209</v>
      </c>
      <c r="D352" s="84" t="s">
        <v>530</v>
      </c>
      <c r="F352" s="114" t="s">
        <v>606</v>
      </c>
      <c r="G352" s="122" t="str">
        <f t="shared" si="42"/>
        <v>佐藤庸子</v>
      </c>
      <c r="H352" s="84" t="s">
        <v>530</v>
      </c>
      <c r="I352" s="84" t="s">
        <v>900</v>
      </c>
      <c r="J352" s="135">
        <v>1978</v>
      </c>
      <c r="K352" s="52">
        <f t="shared" si="43"/>
        <v>38</v>
      </c>
      <c r="L352" s="45" t="str">
        <f>IF(G352="","",IF(COUNTIF($G$3:$G$561,G352)&gt;1,"2重登録","OK"))</f>
        <v>OK</v>
      </c>
      <c r="M352" s="85" t="s">
        <v>1145</v>
      </c>
    </row>
    <row r="353" spans="1:13" ht="13.5">
      <c r="A353" s="114" t="s">
        <v>607</v>
      </c>
      <c r="B353" s="133" t="s">
        <v>1210</v>
      </c>
      <c r="C353" s="133" t="s">
        <v>1211</v>
      </c>
      <c r="D353" s="84" t="s">
        <v>530</v>
      </c>
      <c r="E353" s="137"/>
      <c r="F353" s="114" t="s">
        <v>607</v>
      </c>
      <c r="G353" s="122" t="str">
        <f t="shared" si="42"/>
        <v>遠崎大樹</v>
      </c>
      <c r="H353" s="84" t="s">
        <v>530</v>
      </c>
      <c r="I353" s="138" t="s">
        <v>951</v>
      </c>
      <c r="J353" s="139">
        <v>1985</v>
      </c>
      <c r="K353" s="52">
        <f t="shared" si="43"/>
        <v>31</v>
      </c>
      <c r="L353" s="140" t="str">
        <f aca="true" t="shared" si="44" ref="L353:L362">IF(G353="","",IF(COUNTIF($G$3:$G$620,G353)&gt;1,"2重登録","OK"))</f>
        <v>OK</v>
      </c>
      <c r="M353" s="141" t="s">
        <v>868</v>
      </c>
    </row>
    <row r="354" spans="1:13" ht="13.5">
      <c r="A354" s="114" t="s">
        <v>608</v>
      </c>
      <c r="B354" s="142" t="s">
        <v>1212</v>
      </c>
      <c r="C354" s="142" t="s">
        <v>1213</v>
      </c>
      <c r="D354" s="84" t="s">
        <v>530</v>
      </c>
      <c r="E354" s="137"/>
      <c r="F354" s="114" t="s">
        <v>608</v>
      </c>
      <c r="G354" s="122" t="str">
        <f t="shared" si="42"/>
        <v>村田朋子</v>
      </c>
      <c r="H354" s="84" t="s">
        <v>530</v>
      </c>
      <c r="I354" s="138" t="s">
        <v>900</v>
      </c>
      <c r="J354" s="139">
        <v>1959</v>
      </c>
      <c r="K354" s="52">
        <f t="shared" si="43"/>
        <v>57</v>
      </c>
      <c r="L354" s="140" t="str">
        <f t="shared" si="44"/>
        <v>OK</v>
      </c>
      <c r="M354" s="85" t="s">
        <v>1145</v>
      </c>
    </row>
    <row r="355" spans="1:13" ht="13.5">
      <c r="A355" s="114" t="s">
        <v>609</v>
      </c>
      <c r="B355" s="142" t="s">
        <v>1214</v>
      </c>
      <c r="C355" s="142" t="s">
        <v>1215</v>
      </c>
      <c r="D355" s="84" t="s">
        <v>530</v>
      </c>
      <c r="E355" s="137"/>
      <c r="F355" s="114" t="s">
        <v>609</v>
      </c>
      <c r="G355" s="122" t="str">
        <f t="shared" si="42"/>
        <v>杉山あずさ</v>
      </c>
      <c r="H355" s="84" t="s">
        <v>530</v>
      </c>
      <c r="I355" s="138" t="s">
        <v>1184</v>
      </c>
      <c r="J355" s="139">
        <v>1978</v>
      </c>
      <c r="K355" s="52">
        <f t="shared" si="43"/>
        <v>38</v>
      </c>
      <c r="L355" s="140" t="str">
        <f t="shared" si="44"/>
        <v>OK</v>
      </c>
      <c r="M355" s="116" t="s">
        <v>1175</v>
      </c>
    </row>
    <row r="356" spans="1:13" s="113" customFormat="1" ht="13.5">
      <c r="A356" s="114" t="s">
        <v>610</v>
      </c>
      <c r="B356" s="142" t="s">
        <v>1216</v>
      </c>
      <c r="C356" s="143" t="s">
        <v>1217</v>
      </c>
      <c r="D356" s="84" t="s">
        <v>530</v>
      </c>
      <c r="E356" s="144"/>
      <c r="F356" s="114" t="s">
        <v>610</v>
      </c>
      <c r="G356" s="122" t="str">
        <f t="shared" si="42"/>
        <v>西村文代</v>
      </c>
      <c r="H356" s="84" t="s">
        <v>530</v>
      </c>
      <c r="I356" s="138" t="s">
        <v>900</v>
      </c>
      <c r="J356" s="145">
        <v>1964</v>
      </c>
      <c r="K356" s="52">
        <f t="shared" si="43"/>
        <v>52</v>
      </c>
      <c r="L356" s="140" t="str">
        <f t="shared" si="44"/>
        <v>OK</v>
      </c>
      <c r="M356" s="116" t="s">
        <v>789</v>
      </c>
    </row>
    <row r="357" spans="1:13" s="113" customFormat="1" ht="13.5">
      <c r="A357" s="114" t="s">
        <v>611</v>
      </c>
      <c r="B357" s="143" t="s">
        <v>1218</v>
      </c>
      <c r="C357" s="143" t="s">
        <v>1219</v>
      </c>
      <c r="D357" s="84" t="s">
        <v>530</v>
      </c>
      <c r="E357" s="144"/>
      <c r="F357" s="114" t="s">
        <v>611</v>
      </c>
      <c r="G357" s="122" t="str">
        <f t="shared" si="42"/>
        <v>村田彩子</v>
      </c>
      <c r="H357" s="84" t="s">
        <v>530</v>
      </c>
      <c r="I357" s="138" t="s">
        <v>900</v>
      </c>
      <c r="J357" s="145">
        <v>1968</v>
      </c>
      <c r="K357" s="52">
        <f t="shared" si="43"/>
        <v>48</v>
      </c>
      <c r="L357" s="144" t="str">
        <f t="shared" si="44"/>
        <v>OK</v>
      </c>
      <c r="M357" s="144" t="s">
        <v>1018</v>
      </c>
    </row>
    <row r="358" spans="1:13" s="113" customFormat="1" ht="13.5">
      <c r="A358" s="114" t="s">
        <v>612</v>
      </c>
      <c r="B358" s="143" t="s">
        <v>1220</v>
      </c>
      <c r="C358" s="146" t="s">
        <v>1209</v>
      </c>
      <c r="D358" s="84" t="s">
        <v>530</v>
      </c>
      <c r="E358" s="144"/>
      <c r="F358" s="114" t="s">
        <v>612</v>
      </c>
      <c r="G358" s="122" t="str">
        <f t="shared" si="42"/>
        <v>村川庸子</v>
      </c>
      <c r="H358" s="84" t="s">
        <v>530</v>
      </c>
      <c r="I358" s="138" t="s">
        <v>900</v>
      </c>
      <c r="J358" s="145">
        <v>1969</v>
      </c>
      <c r="K358" s="52">
        <f t="shared" si="43"/>
        <v>47</v>
      </c>
      <c r="L358" s="144" t="str">
        <f t="shared" si="44"/>
        <v>OK</v>
      </c>
      <c r="M358" s="144" t="s">
        <v>1191</v>
      </c>
    </row>
    <row r="359" spans="1:13" s="113" customFormat="1" ht="13.5">
      <c r="A359" s="114" t="s">
        <v>613</v>
      </c>
      <c r="B359" s="145" t="s">
        <v>1068</v>
      </c>
      <c r="C359" s="145" t="s">
        <v>1221</v>
      </c>
      <c r="D359" s="84" t="s">
        <v>530</v>
      </c>
      <c r="E359" s="145"/>
      <c r="F359" s="114" t="s">
        <v>613</v>
      </c>
      <c r="G359" s="122" t="str">
        <f t="shared" si="42"/>
        <v>藤井洋平</v>
      </c>
      <c r="H359" s="84" t="s">
        <v>530</v>
      </c>
      <c r="I359" s="145" t="s">
        <v>1032</v>
      </c>
      <c r="J359" s="145">
        <v>1991</v>
      </c>
      <c r="K359" s="52">
        <f t="shared" si="43"/>
        <v>25</v>
      </c>
      <c r="L359" s="145" t="str">
        <f t="shared" si="44"/>
        <v>OK</v>
      </c>
      <c r="M359" s="143" t="s">
        <v>1145</v>
      </c>
    </row>
    <row r="360" spans="1:13" s="113" customFormat="1" ht="13.5">
      <c r="A360" s="114" t="s">
        <v>614</v>
      </c>
      <c r="B360" s="145" t="s">
        <v>1222</v>
      </c>
      <c r="C360" s="145" t="s">
        <v>1223</v>
      </c>
      <c r="D360" s="84" t="s">
        <v>530</v>
      </c>
      <c r="E360" s="145"/>
      <c r="F360" s="114" t="s">
        <v>614</v>
      </c>
      <c r="G360" s="122" t="str">
        <f t="shared" si="42"/>
        <v>田淵敏史</v>
      </c>
      <c r="H360" s="84" t="s">
        <v>530</v>
      </c>
      <c r="I360" s="145" t="s">
        <v>1032</v>
      </c>
      <c r="J360" s="145">
        <v>1991</v>
      </c>
      <c r="K360" s="52">
        <f t="shared" si="43"/>
        <v>25</v>
      </c>
      <c r="L360" s="145" t="str">
        <f t="shared" si="44"/>
        <v>OK</v>
      </c>
      <c r="M360" s="143" t="s">
        <v>1145</v>
      </c>
    </row>
    <row r="361" spans="1:13" s="113" customFormat="1" ht="13.5">
      <c r="A361" s="114" t="s">
        <v>615</v>
      </c>
      <c r="B361" s="145" t="s">
        <v>1224</v>
      </c>
      <c r="C361" s="145" t="s">
        <v>1225</v>
      </c>
      <c r="D361" s="84" t="s">
        <v>530</v>
      </c>
      <c r="E361" s="145"/>
      <c r="F361" s="114" t="s">
        <v>615</v>
      </c>
      <c r="G361" s="122" t="str">
        <f t="shared" si="42"/>
        <v>穐山  航</v>
      </c>
      <c r="H361" s="84" t="s">
        <v>530</v>
      </c>
      <c r="I361" s="145" t="s">
        <v>1032</v>
      </c>
      <c r="J361" s="145">
        <v>1989</v>
      </c>
      <c r="K361" s="52">
        <f t="shared" si="43"/>
        <v>27</v>
      </c>
      <c r="L361" s="145" t="str">
        <f t="shared" si="44"/>
        <v>OK</v>
      </c>
      <c r="M361" s="143" t="s">
        <v>1145</v>
      </c>
    </row>
    <row r="362" spans="1:13" s="113" customFormat="1" ht="13.5">
      <c r="A362" s="114" t="s">
        <v>616</v>
      </c>
      <c r="B362" s="145" t="s">
        <v>1216</v>
      </c>
      <c r="C362" s="145" t="s">
        <v>1226</v>
      </c>
      <c r="D362" s="84" t="s">
        <v>530</v>
      </c>
      <c r="E362" s="144"/>
      <c r="F362" s="114" t="s">
        <v>616</v>
      </c>
      <c r="G362" s="122" t="str">
        <f t="shared" si="42"/>
        <v>西村国太郎</v>
      </c>
      <c r="H362" s="84" t="s">
        <v>530</v>
      </c>
      <c r="I362" s="145" t="s">
        <v>1032</v>
      </c>
      <c r="J362" s="145">
        <v>1942</v>
      </c>
      <c r="K362" s="145">
        <f t="shared" si="43"/>
        <v>74</v>
      </c>
      <c r="L362" s="145" t="str">
        <f t="shared" si="44"/>
        <v>OK</v>
      </c>
      <c r="M362" s="143" t="s">
        <v>1145</v>
      </c>
    </row>
    <row r="363" spans="1:13" s="113" customFormat="1" ht="13.5">
      <c r="A363" s="114" t="s">
        <v>617</v>
      </c>
      <c r="B363" s="144"/>
      <c r="C363" s="144"/>
      <c r="D363" s="144"/>
      <c r="E363" s="144"/>
      <c r="F363" s="114" t="s">
        <v>618</v>
      </c>
      <c r="G363" s="144"/>
      <c r="H363" s="144"/>
      <c r="I363" s="144"/>
      <c r="J363" s="144"/>
      <c r="K363" s="144"/>
      <c r="L363" s="45">
        <f aca="true" t="shared" si="45" ref="L363:L373">IF(G363="","",IF(COUNTIF($G$6:$G$543,G363)&gt;1,"2重登録","OK"))</f>
      </c>
      <c r="M363" s="144"/>
    </row>
    <row r="364" spans="1:13" s="113" customFormat="1" ht="13.5">
      <c r="A364" s="114" t="s">
        <v>618</v>
      </c>
      <c r="B364" s="134"/>
      <c r="C364" s="134"/>
      <c r="D364" s="84"/>
      <c r="E364" s="47"/>
      <c r="F364" s="45"/>
      <c r="G364" s="47"/>
      <c r="H364" s="84"/>
      <c r="I364" s="84"/>
      <c r="J364" s="135"/>
      <c r="K364" s="52"/>
      <c r="L364" s="45">
        <f t="shared" si="45"/>
      </c>
      <c r="M364" s="84"/>
    </row>
    <row r="365" spans="2:13" ht="13.5">
      <c r="B365" s="134"/>
      <c r="C365" s="134"/>
      <c r="D365" s="84"/>
      <c r="E365" s="47"/>
      <c r="F365" s="45"/>
      <c r="G365" s="47"/>
      <c r="H365" s="84"/>
      <c r="I365" s="84"/>
      <c r="J365" s="135"/>
      <c r="K365" s="52"/>
      <c r="L365" s="45">
        <f t="shared" si="45"/>
      </c>
      <c r="M365" s="84"/>
    </row>
    <row r="366" spans="2:13" ht="13.5">
      <c r="B366" s="134"/>
      <c r="C366" s="134"/>
      <c r="D366" s="84"/>
      <c r="E366" s="47"/>
      <c r="F366" s="45"/>
      <c r="G366" s="47"/>
      <c r="H366" s="84"/>
      <c r="I366" s="84"/>
      <c r="J366" s="135"/>
      <c r="K366" s="52"/>
      <c r="L366" s="45">
        <f t="shared" si="45"/>
      </c>
      <c r="M366" s="84"/>
    </row>
    <row r="367" spans="2:13" ht="13.5">
      <c r="B367" s="134"/>
      <c r="C367" s="134"/>
      <c r="D367" s="84"/>
      <c r="E367" s="47"/>
      <c r="F367" s="45"/>
      <c r="G367" s="47"/>
      <c r="H367" s="84"/>
      <c r="I367" s="84"/>
      <c r="J367" s="135"/>
      <c r="K367" s="52"/>
      <c r="L367" s="45">
        <f t="shared" si="45"/>
      </c>
      <c r="M367" s="84"/>
    </row>
    <row r="368" spans="2:13" ht="13.5">
      <c r="B368" s="134"/>
      <c r="C368" s="134"/>
      <c r="D368" s="84"/>
      <c r="E368" s="47"/>
      <c r="F368" s="45"/>
      <c r="G368" s="47"/>
      <c r="H368" s="84"/>
      <c r="I368" s="84"/>
      <c r="J368" s="135"/>
      <c r="K368" s="52"/>
      <c r="L368" s="45">
        <f t="shared" si="45"/>
      </c>
      <c r="M368" s="84"/>
    </row>
    <row r="369" spans="2:13" ht="13.5">
      <c r="B369" s="134"/>
      <c r="C369" s="134"/>
      <c r="D369" s="84"/>
      <c r="E369" s="47"/>
      <c r="F369" s="45"/>
      <c r="G369" s="47"/>
      <c r="H369" s="84"/>
      <c r="I369" s="84"/>
      <c r="J369" s="135"/>
      <c r="K369" s="52"/>
      <c r="L369" s="45">
        <f t="shared" si="45"/>
      </c>
      <c r="M369" s="84"/>
    </row>
    <row r="370" spans="2:13" ht="13.5">
      <c r="B370" s="134"/>
      <c r="C370" s="134"/>
      <c r="D370" s="84"/>
      <c r="E370" s="47"/>
      <c r="F370" s="45"/>
      <c r="G370" s="47"/>
      <c r="H370" s="84"/>
      <c r="I370" s="84"/>
      <c r="J370" s="135"/>
      <c r="K370" s="52"/>
      <c r="L370" s="45">
        <f t="shared" si="45"/>
      </c>
      <c r="M370" s="84"/>
    </row>
    <row r="371" spans="2:13" ht="13.5">
      <c r="B371" s="47"/>
      <c r="C371" s="47"/>
      <c r="D371" s="47"/>
      <c r="E371" s="47"/>
      <c r="F371" s="45"/>
      <c r="G371" s="47"/>
      <c r="H371" s="47"/>
      <c r="I371" s="66"/>
      <c r="J371" s="62"/>
      <c r="K371" s="52"/>
      <c r="L371" s="45">
        <f t="shared" si="45"/>
      </c>
      <c r="M371" s="58"/>
    </row>
    <row r="372" spans="2:13" ht="13.5">
      <c r="B372" s="79" t="s">
        <v>1227</v>
      </c>
      <c r="C372" s="79"/>
      <c r="D372" s="238" t="s">
        <v>1228</v>
      </c>
      <c r="E372" s="238"/>
      <c r="F372" s="238"/>
      <c r="G372" s="238"/>
      <c r="H372" s="238"/>
      <c r="J372" s="35"/>
      <c r="K372" s="35"/>
      <c r="L372" s="45">
        <f t="shared" si="45"/>
      </c>
      <c r="M372" s="35"/>
    </row>
    <row r="373" spans="1:12" s="35" customFormat="1" ht="13.5">
      <c r="A373" s="37"/>
      <c r="B373" s="79"/>
      <c r="C373" s="79"/>
      <c r="D373" s="238"/>
      <c r="E373" s="238"/>
      <c r="F373" s="238"/>
      <c r="G373" s="238"/>
      <c r="H373" s="238"/>
      <c r="I373" s="45">
        <f>IF(D373="","",IF(COUNTIF($G$1:$G$33,D373)&gt;1,"2重登録","OK"))</f>
      </c>
      <c r="J373" s="37"/>
      <c r="L373" s="45">
        <f t="shared" si="45"/>
      </c>
    </row>
    <row r="374" spans="1:12" s="35" customFormat="1" ht="15">
      <c r="A374" s="37"/>
      <c r="B374" s="147"/>
      <c r="C374" s="34"/>
      <c r="G374" s="37" t="s">
        <v>1229</v>
      </c>
      <c r="H374" s="201" t="s">
        <v>1230</v>
      </c>
      <c r="I374" s="201"/>
      <c r="J374" s="201"/>
      <c r="K374" s="45"/>
      <c r="L374" s="45"/>
    </row>
    <row r="375" spans="1:12" s="35" customFormat="1" ht="13.5">
      <c r="A375" s="37"/>
      <c r="B375" s="148"/>
      <c r="C375" s="34"/>
      <c r="G375" s="40">
        <f>COUNTIF(M378:M403,"東近江市")</f>
        <v>4</v>
      </c>
      <c r="H375" s="172">
        <f>(G375/RIGHT(A409,2))</f>
        <v>0.125</v>
      </c>
      <c r="I375" s="172"/>
      <c r="J375" s="172"/>
      <c r="K375" s="45"/>
      <c r="L375" s="45"/>
    </row>
    <row r="376" spans="1:13" s="35" customFormat="1" ht="13.5">
      <c r="A376" s="37"/>
      <c r="B376" s="47" t="s">
        <v>1231</v>
      </c>
      <c r="C376" s="47"/>
      <c r="D376" s="34"/>
      <c r="E376" s="37"/>
      <c r="F376" s="45"/>
      <c r="G376" s="37"/>
      <c r="H376" s="37"/>
      <c r="I376" s="37"/>
      <c r="J376" s="38"/>
      <c r="K376" s="52"/>
      <c r="L376" s="45">
        <f>IF(G376="","",IF(COUNTIF($G$6:$G$543,G376)&gt;1,"2重登録","OK"))</f>
      </c>
      <c r="M376" s="37"/>
    </row>
    <row r="377" spans="1:13" s="35" customFormat="1" ht="13.5">
      <c r="A377" s="37"/>
      <c r="B377" s="250" t="s">
        <v>1232</v>
      </c>
      <c r="C377" s="241"/>
      <c r="D377" s="37"/>
      <c r="E377" s="37"/>
      <c r="F377" s="45"/>
      <c r="G377" s="37" t="str">
        <f aca="true" t="shared" si="46" ref="G377:G409">B377&amp;C377</f>
        <v>湖東プラチナ</v>
      </c>
      <c r="H377" s="37"/>
      <c r="I377" s="37"/>
      <c r="J377" s="38"/>
      <c r="K377" s="52" t="s">
        <v>1233</v>
      </c>
      <c r="L377" s="45"/>
      <c r="M377" s="37"/>
    </row>
    <row r="378" spans="1:13" s="35" customFormat="1" ht="13.5">
      <c r="A378" s="37" t="s">
        <v>1234</v>
      </c>
      <c r="B378" s="47" t="s">
        <v>1235</v>
      </c>
      <c r="C378" s="47" t="s">
        <v>1236</v>
      </c>
      <c r="D378" s="37" t="s">
        <v>1237</v>
      </c>
      <c r="E378" s="37"/>
      <c r="F378" s="37" t="s">
        <v>1238</v>
      </c>
      <c r="G378" s="37" t="str">
        <f t="shared" si="46"/>
        <v>大林久</v>
      </c>
      <c r="H378" s="66" t="s">
        <v>1232</v>
      </c>
      <c r="I378" s="66" t="s">
        <v>229</v>
      </c>
      <c r="J378" s="149">
        <v>1938</v>
      </c>
      <c r="K378" s="52">
        <f aca="true" t="shared" si="47" ref="K378:K409">IF(J378="","",(2016-J378))</f>
        <v>78</v>
      </c>
      <c r="L378" s="45" t="str">
        <f aca="true" t="shared" si="48" ref="L378:L421">IF(G378="","",IF(COUNTIF($G$6:$G$543,G378)&gt;1,"2重登録","OK"))</f>
        <v>OK</v>
      </c>
      <c r="M378" s="47" t="s">
        <v>863</v>
      </c>
    </row>
    <row r="379" spans="1:13" s="35" customFormat="1" ht="13.5">
      <c r="A379" s="37" t="s">
        <v>1239</v>
      </c>
      <c r="B379" s="47" t="s">
        <v>1240</v>
      </c>
      <c r="C379" s="47" t="s">
        <v>1241</v>
      </c>
      <c r="D379" s="37" t="s">
        <v>1237</v>
      </c>
      <c r="F379" s="37" t="s">
        <v>1242</v>
      </c>
      <c r="G379" s="37" t="str">
        <f t="shared" si="46"/>
        <v>高田洋治</v>
      </c>
      <c r="H379" s="66" t="s">
        <v>1232</v>
      </c>
      <c r="I379" s="66" t="s">
        <v>229</v>
      </c>
      <c r="J379" s="149">
        <v>1942</v>
      </c>
      <c r="K379" s="52">
        <f t="shared" si="47"/>
        <v>74</v>
      </c>
      <c r="L379" s="45" t="str">
        <f t="shared" si="48"/>
        <v>OK</v>
      </c>
      <c r="M379" s="47" t="s">
        <v>863</v>
      </c>
    </row>
    <row r="380" spans="1:13" s="35" customFormat="1" ht="13.5">
      <c r="A380" s="37" t="s">
        <v>619</v>
      </c>
      <c r="B380" s="47" t="s">
        <v>1243</v>
      </c>
      <c r="C380" s="47" t="s">
        <v>1244</v>
      </c>
      <c r="D380" s="37" t="s">
        <v>1237</v>
      </c>
      <c r="F380" s="37" t="s">
        <v>619</v>
      </c>
      <c r="G380" s="37" t="str">
        <f t="shared" si="46"/>
        <v>中野 潤</v>
      </c>
      <c r="H380" s="66" t="s">
        <v>1232</v>
      </c>
      <c r="I380" s="66" t="s">
        <v>229</v>
      </c>
      <c r="J380" s="149">
        <v>1948</v>
      </c>
      <c r="K380" s="52">
        <f t="shared" si="47"/>
        <v>68</v>
      </c>
      <c r="L380" s="45" t="str">
        <f t="shared" si="48"/>
        <v>OK</v>
      </c>
      <c r="M380" s="47" t="s">
        <v>860</v>
      </c>
    </row>
    <row r="381" spans="1:13" s="35" customFormat="1" ht="13.5">
      <c r="A381" s="37" t="s">
        <v>620</v>
      </c>
      <c r="B381" s="47" t="s">
        <v>1243</v>
      </c>
      <c r="C381" s="47" t="s">
        <v>804</v>
      </c>
      <c r="D381" s="37" t="s">
        <v>1237</v>
      </c>
      <c r="F381" s="37" t="s">
        <v>620</v>
      </c>
      <c r="G381" s="37" t="str">
        <f t="shared" si="46"/>
        <v>中野哲也</v>
      </c>
      <c r="H381" s="66" t="s">
        <v>1232</v>
      </c>
      <c r="I381" s="66" t="s">
        <v>229</v>
      </c>
      <c r="J381" s="149">
        <v>1947</v>
      </c>
      <c r="K381" s="52">
        <f t="shared" si="47"/>
        <v>69</v>
      </c>
      <c r="L381" s="45" t="str">
        <f t="shared" si="48"/>
        <v>OK</v>
      </c>
      <c r="M381" s="47" t="s">
        <v>863</v>
      </c>
    </row>
    <row r="382" spans="1:13" s="35" customFormat="1" ht="13.5">
      <c r="A382" s="37" t="s">
        <v>621</v>
      </c>
      <c r="B382" s="37" t="s">
        <v>1245</v>
      </c>
      <c r="C382" s="37" t="s">
        <v>1246</v>
      </c>
      <c r="D382" s="37" t="s">
        <v>1247</v>
      </c>
      <c r="E382" s="55"/>
      <c r="F382" s="37" t="s">
        <v>621</v>
      </c>
      <c r="G382" s="37" t="str">
        <f t="shared" si="46"/>
        <v>堀江孝信</v>
      </c>
      <c r="H382" s="150" t="s">
        <v>1248</v>
      </c>
      <c r="I382" s="66" t="s">
        <v>1032</v>
      </c>
      <c r="J382" s="149">
        <v>1942</v>
      </c>
      <c r="K382" s="52">
        <f t="shared" si="47"/>
        <v>74</v>
      </c>
      <c r="L382" s="45" t="str">
        <f t="shared" si="48"/>
        <v>OK</v>
      </c>
      <c r="M382" s="151" t="s">
        <v>863</v>
      </c>
    </row>
    <row r="383" spans="1:15" s="55" customFormat="1" ht="13.5">
      <c r="A383" s="37" t="s">
        <v>622</v>
      </c>
      <c r="B383" s="47" t="s">
        <v>1249</v>
      </c>
      <c r="C383" s="47" t="s">
        <v>1250</v>
      </c>
      <c r="D383" s="37" t="s">
        <v>1237</v>
      </c>
      <c r="E383" s="35"/>
      <c r="F383" s="37" t="s">
        <v>622</v>
      </c>
      <c r="G383" s="37" t="str">
        <f t="shared" si="46"/>
        <v>羽田昭夫</v>
      </c>
      <c r="H383" s="66" t="s">
        <v>1232</v>
      </c>
      <c r="I383" s="66" t="s">
        <v>229</v>
      </c>
      <c r="J383" s="149">
        <v>1943</v>
      </c>
      <c r="K383" s="52">
        <f t="shared" si="47"/>
        <v>73</v>
      </c>
      <c r="L383" s="45" t="str">
        <f t="shared" si="48"/>
        <v>OK</v>
      </c>
      <c r="M383" s="122" t="s">
        <v>876</v>
      </c>
      <c r="O383" s="152"/>
    </row>
    <row r="384" spans="1:13" s="35" customFormat="1" ht="13.5">
      <c r="A384" s="37" t="s">
        <v>623</v>
      </c>
      <c r="B384" s="47" t="s">
        <v>1251</v>
      </c>
      <c r="C384" s="47" t="s">
        <v>1252</v>
      </c>
      <c r="D384" s="37" t="s">
        <v>1237</v>
      </c>
      <c r="F384" s="37" t="s">
        <v>623</v>
      </c>
      <c r="G384" s="37" t="str">
        <f t="shared" si="46"/>
        <v>樋山達哉</v>
      </c>
      <c r="H384" s="66" t="s">
        <v>1232</v>
      </c>
      <c r="I384" s="66" t="s">
        <v>229</v>
      </c>
      <c r="J384" s="149">
        <v>1944</v>
      </c>
      <c r="K384" s="52">
        <f t="shared" si="47"/>
        <v>72</v>
      </c>
      <c r="L384" s="45" t="str">
        <f t="shared" si="48"/>
        <v>OK</v>
      </c>
      <c r="M384" s="47" t="s">
        <v>1253</v>
      </c>
    </row>
    <row r="385" spans="1:13" s="35" customFormat="1" ht="13.5">
      <c r="A385" s="37" t="s">
        <v>624</v>
      </c>
      <c r="B385" s="47" t="s">
        <v>1254</v>
      </c>
      <c r="C385" s="47" t="s">
        <v>1255</v>
      </c>
      <c r="D385" s="37" t="s">
        <v>1247</v>
      </c>
      <c r="F385" s="37" t="s">
        <v>624</v>
      </c>
      <c r="G385" s="37" t="str">
        <f t="shared" si="46"/>
        <v>藤本昌彦</v>
      </c>
      <c r="H385" s="66" t="s">
        <v>1232</v>
      </c>
      <c r="I385" s="66" t="s">
        <v>229</v>
      </c>
      <c r="J385" s="149">
        <v>1939</v>
      </c>
      <c r="K385" s="52">
        <f t="shared" si="47"/>
        <v>77</v>
      </c>
      <c r="L385" s="45" t="str">
        <f t="shared" si="48"/>
        <v>OK</v>
      </c>
      <c r="M385" s="47" t="s">
        <v>863</v>
      </c>
    </row>
    <row r="386" spans="1:13" s="35" customFormat="1" ht="13.5">
      <c r="A386" s="37" t="s">
        <v>625</v>
      </c>
      <c r="B386" s="47" t="s">
        <v>1256</v>
      </c>
      <c r="C386" s="47" t="s">
        <v>1257</v>
      </c>
      <c r="D386" s="37" t="s">
        <v>1247</v>
      </c>
      <c r="F386" s="37" t="s">
        <v>625</v>
      </c>
      <c r="G386" s="37" t="str">
        <f t="shared" si="46"/>
        <v>安田和彦</v>
      </c>
      <c r="H386" s="66" t="s">
        <v>1232</v>
      </c>
      <c r="I386" s="66" t="s">
        <v>229</v>
      </c>
      <c r="J386" s="149">
        <v>1945</v>
      </c>
      <c r="K386" s="52">
        <f t="shared" si="47"/>
        <v>71</v>
      </c>
      <c r="L386" s="45" t="str">
        <f t="shared" si="48"/>
        <v>OK</v>
      </c>
      <c r="M386" s="47" t="s">
        <v>863</v>
      </c>
    </row>
    <row r="387" spans="1:13" s="35" customFormat="1" ht="13.5">
      <c r="A387" s="37" t="s">
        <v>626</v>
      </c>
      <c r="B387" s="47" t="s">
        <v>1258</v>
      </c>
      <c r="C387" s="47" t="s">
        <v>1259</v>
      </c>
      <c r="D387" s="37" t="s">
        <v>1260</v>
      </c>
      <c r="F387" s="37" t="s">
        <v>626</v>
      </c>
      <c r="G387" s="37" t="str">
        <f t="shared" si="46"/>
        <v>吉田知司</v>
      </c>
      <c r="H387" s="66" t="s">
        <v>1232</v>
      </c>
      <c r="I387" s="66" t="s">
        <v>229</v>
      </c>
      <c r="J387" s="149">
        <v>1948</v>
      </c>
      <c r="K387" s="52">
        <f t="shared" si="47"/>
        <v>68</v>
      </c>
      <c r="L387" s="45" t="str">
        <f t="shared" si="48"/>
        <v>OK</v>
      </c>
      <c r="M387" s="47" t="s">
        <v>863</v>
      </c>
    </row>
    <row r="388" spans="1:13" s="35" customFormat="1" ht="13.5">
      <c r="A388" s="37" t="s">
        <v>627</v>
      </c>
      <c r="B388" s="47" t="s">
        <v>1261</v>
      </c>
      <c r="C388" s="47" t="s">
        <v>1262</v>
      </c>
      <c r="D388" s="37" t="s">
        <v>1263</v>
      </c>
      <c r="E388" s="37"/>
      <c r="F388" s="37" t="s">
        <v>627</v>
      </c>
      <c r="G388" s="37" t="str">
        <f t="shared" si="46"/>
        <v>山田直八</v>
      </c>
      <c r="H388" s="66" t="s">
        <v>1232</v>
      </c>
      <c r="I388" s="66" t="s">
        <v>229</v>
      </c>
      <c r="J388" s="149">
        <v>1972</v>
      </c>
      <c r="K388" s="52">
        <f t="shared" si="47"/>
        <v>44</v>
      </c>
      <c r="L388" s="45" t="str">
        <f t="shared" si="48"/>
        <v>OK</v>
      </c>
      <c r="M388" s="47" t="s">
        <v>1253</v>
      </c>
    </row>
    <row r="389" spans="1:13" s="35" customFormat="1" ht="13.5">
      <c r="A389" s="37" t="s">
        <v>628</v>
      </c>
      <c r="B389" s="47" t="s">
        <v>1264</v>
      </c>
      <c r="C389" s="47" t="s">
        <v>1265</v>
      </c>
      <c r="D389" s="37" t="s">
        <v>1237</v>
      </c>
      <c r="E389" s="37"/>
      <c r="F389" s="37" t="s">
        <v>628</v>
      </c>
      <c r="G389" s="37" t="str">
        <f t="shared" si="46"/>
        <v>新屋正男</v>
      </c>
      <c r="H389" s="66" t="s">
        <v>1232</v>
      </c>
      <c r="I389" s="66" t="s">
        <v>951</v>
      </c>
      <c r="J389" s="149">
        <v>1943</v>
      </c>
      <c r="K389" s="52">
        <f t="shared" si="47"/>
        <v>73</v>
      </c>
      <c r="L389" s="45" t="str">
        <f t="shared" si="48"/>
        <v>OK</v>
      </c>
      <c r="M389" s="47" t="s">
        <v>863</v>
      </c>
    </row>
    <row r="390" spans="1:13" s="35" customFormat="1" ht="13.5">
      <c r="A390" s="37" t="s">
        <v>629</v>
      </c>
      <c r="B390" s="47" t="s">
        <v>1266</v>
      </c>
      <c r="C390" s="47" t="s">
        <v>1267</v>
      </c>
      <c r="D390" s="37" t="s">
        <v>1247</v>
      </c>
      <c r="E390" s="37"/>
      <c r="F390" s="37" t="s">
        <v>629</v>
      </c>
      <c r="G390" s="37" t="str">
        <f t="shared" si="46"/>
        <v>青木保憲</v>
      </c>
      <c r="H390" s="66" t="s">
        <v>1232</v>
      </c>
      <c r="I390" s="66" t="s">
        <v>1032</v>
      </c>
      <c r="J390" s="149">
        <v>1949</v>
      </c>
      <c r="K390" s="52">
        <f t="shared" si="47"/>
        <v>67</v>
      </c>
      <c r="L390" s="45" t="str">
        <f t="shared" si="48"/>
        <v>OK</v>
      </c>
      <c r="M390" s="47" t="s">
        <v>863</v>
      </c>
    </row>
    <row r="391" spans="1:13" s="35" customFormat="1" ht="13.5">
      <c r="A391" s="37" t="s">
        <v>630</v>
      </c>
      <c r="B391" s="47" t="s">
        <v>799</v>
      </c>
      <c r="C391" s="47" t="s">
        <v>1268</v>
      </c>
      <c r="D391" s="37" t="s">
        <v>1237</v>
      </c>
      <c r="E391" s="37"/>
      <c r="F391" s="37" t="s">
        <v>630</v>
      </c>
      <c r="G391" s="37" t="str">
        <f t="shared" si="46"/>
        <v>谷口一男</v>
      </c>
      <c r="H391" s="66" t="s">
        <v>1232</v>
      </c>
      <c r="I391" s="66" t="s">
        <v>951</v>
      </c>
      <c r="J391" s="149">
        <v>1947</v>
      </c>
      <c r="K391" s="52">
        <f t="shared" si="47"/>
        <v>69</v>
      </c>
      <c r="L391" s="45" t="str">
        <f t="shared" si="48"/>
        <v>OK</v>
      </c>
      <c r="M391" s="73" t="s">
        <v>1120</v>
      </c>
    </row>
    <row r="392" spans="1:13" s="35" customFormat="1" ht="13.5">
      <c r="A392" s="37" t="s">
        <v>631</v>
      </c>
      <c r="B392" s="58" t="s">
        <v>1269</v>
      </c>
      <c r="C392" s="58" t="s">
        <v>1270</v>
      </c>
      <c r="D392" s="37" t="s">
        <v>1247</v>
      </c>
      <c r="F392" s="37" t="s">
        <v>631</v>
      </c>
      <c r="G392" s="37" t="str">
        <f t="shared" si="46"/>
        <v>飯塚アイ子</v>
      </c>
      <c r="H392" s="66" t="s">
        <v>1232</v>
      </c>
      <c r="I392" s="66" t="s">
        <v>826</v>
      </c>
      <c r="J392" s="149">
        <v>1943</v>
      </c>
      <c r="K392" s="52">
        <f t="shared" si="47"/>
        <v>73</v>
      </c>
      <c r="L392" s="45" t="str">
        <f t="shared" si="48"/>
        <v>OK</v>
      </c>
      <c r="M392" s="47" t="s">
        <v>863</v>
      </c>
    </row>
    <row r="393" spans="1:13" s="35" customFormat="1" ht="13.5">
      <c r="A393" s="37" t="s">
        <v>632</v>
      </c>
      <c r="B393" s="58" t="s">
        <v>1271</v>
      </c>
      <c r="C393" s="58" t="s">
        <v>1272</v>
      </c>
      <c r="D393" s="37" t="s">
        <v>1237</v>
      </c>
      <c r="F393" s="37" t="s">
        <v>632</v>
      </c>
      <c r="G393" s="37" t="str">
        <f t="shared" si="46"/>
        <v>大橋富子</v>
      </c>
      <c r="H393" s="66" t="s">
        <v>1232</v>
      </c>
      <c r="I393" s="66" t="s">
        <v>826</v>
      </c>
      <c r="J393" s="149">
        <v>1949</v>
      </c>
      <c r="K393" s="52">
        <f t="shared" si="47"/>
        <v>67</v>
      </c>
      <c r="L393" s="45" t="str">
        <f t="shared" si="48"/>
        <v>OK</v>
      </c>
      <c r="M393" s="47" t="s">
        <v>789</v>
      </c>
    </row>
    <row r="394" spans="1:13" s="35" customFormat="1" ht="13.5">
      <c r="A394" s="37" t="s">
        <v>633</v>
      </c>
      <c r="B394" s="58" t="s">
        <v>778</v>
      </c>
      <c r="C394" s="58" t="s">
        <v>1273</v>
      </c>
      <c r="D394" s="37" t="s">
        <v>1237</v>
      </c>
      <c r="E394" s="55"/>
      <c r="F394" s="37" t="s">
        <v>633</v>
      </c>
      <c r="G394" s="37" t="str">
        <f t="shared" si="46"/>
        <v>北川美由紀</v>
      </c>
      <c r="H394" s="66" t="s">
        <v>1232</v>
      </c>
      <c r="I394" s="66" t="s">
        <v>826</v>
      </c>
      <c r="J394" s="149">
        <v>1949</v>
      </c>
      <c r="K394" s="52">
        <f t="shared" si="47"/>
        <v>67</v>
      </c>
      <c r="L394" s="45" t="str">
        <f t="shared" si="48"/>
        <v>OK</v>
      </c>
      <c r="M394" s="47" t="s">
        <v>1253</v>
      </c>
    </row>
    <row r="395" spans="1:13" s="55" customFormat="1" ht="13.5">
      <c r="A395" s="37" t="s">
        <v>634</v>
      </c>
      <c r="B395" s="58" t="s">
        <v>1274</v>
      </c>
      <c r="C395" s="58" t="s">
        <v>1092</v>
      </c>
      <c r="D395" s="37" t="s">
        <v>1237</v>
      </c>
      <c r="E395" s="35"/>
      <c r="F395" s="37" t="s">
        <v>634</v>
      </c>
      <c r="G395" s="37" t="str">
        <f t="shared" si="46"/>
        <v>澤井恵子</v>
      </c>
      <c r="H395" s="66" t="s">
        <v>1232</v>
      </c>
      <c r="I395" s="66" t="s">
        <v>826</v>
      </c>
      <c r="J395" s="149">
        <v>1948</v>
      </c>
      <c r="K395" s="52">
        <f t="shared" si="47"/>
        <v>68</v>
      </c>
      <c r="L395" s="45" t="str">
        <f t="shared" si="48"/>
        <v>OK</v>
      </c>
      <c r="M395" s="73" t="s">
        <v>1120</v>
      </c>
    </row>
    <row r="396" spans="1:13" s="35" customFormat="1" ht="13.5">
      <c r="A396" s="37" t="s">
        <v>635</v>
      </c>
      <c r="B396" s="58" t="s">
        <v>1275</v>
      </c>
      <c r="C396" s="58" t="s">
        <v>1276</v>
      </c>
      <c r="D396" s="37" t="s">
        <v>1237</v>
      </c>
      <c r="F396" s="37" t="s">
        <v>635</v>
      </c>
      <c r="G396" s="37" t="str">
        <f t="shared" si="46"/>
        <v>平野志津子</v>
      </c>
      <c r="H396" s="66" t="s">
        <v>1232</v>
      </c>
      <c r="I396" s="66" t="s">
        <v>826</v>
      </c>
      <c r="J396" s="149">
        <v>1956</v>
      </c>
      <c r="K396" s="52">
        <f t="shared" si="47"/>
        <v>60</v>
      </c>
      <c r="L396" s="45" t="str">
        <f t="shared" si="48"/>
        <v>OK</v>
      </c>
      <c r="M396" s="47" t="s">
        <v>863</v>
      </c>
    </row>
    <row r="397" spans="1:13" s="35" customFormat="1" ht="13.5">
      <c r="A397" s="37" t="s">
        <v>636</v>
      </c>
      <c r="B397" s="58" t="s">
        <v>1277</v>
      </c>
      <c r="C397" s="58" t="s">
        <v>1278</v>
      </c>
      <c r="D397" s="37" t="s">
        <v>1237</v>
      </c>
      <c r="F397" s="37" t="s">
        <v>636</v>
      </c>
      <c r="G397" s="37" t="str">
        <f t="shared" si="46"/>
        <v>堀部品子</v>
      </c>
      <c r="H397" s="66" t="s">
        <v>1232</v>
      </c>
      <c r="I397" s="66" t="s">
        <v>826</v>
      </c>
      <c r="J397" s="149">
        <v>1951</v>
      </c>
      <c r="K397" s="52">
        <f t="shared" si="47"/>
        <v>65</v>
      </c>
      <c r="L397" s="45" t="str">
        <f t="shared" si="48"/>
        <v>OK</v>
      </c>
      <c r="M397" s="73" t="s">
        <v>1120</v>
      </c>
    </row>
    <row r="398" spans="1:13" s="35" customFormat="1" ht="13.5">
      <c r="A398" s="37" t="s">
        <v>637</v>
      </c>
      <c r="B398" s="58" t="s">
        <v>1279</v>
      </c>
      <c r="C398" s="58" t="s">
        <v>1280</v>
      </c>
      <c r="D398" s="37" t="s">
        <v>1237</v>
      </c>
      <c r="F398" s="37" t="s">
        <v>637</v>
      </c>
      <c r="G398" s="37" t="str">
        <f t="shared" si="46"/>
        <v>森谷洋子</v>
      </c>
      <c r="H398" s="66" t="s">
        <v>1232</v>
      </c>
      <c r="I398" s="66" t="s">
        <v>826</v>
      </c>
      <c r="J398" s="149">
        <v>1951</v>
      </c>
      <c r="K398" s="52">
        <f t="shared" si="47"/>
        <v>65</v>
      </c>
      <c r="L398" s="45" t="str">
        <f t="shared" si="48"/>
        <v>OK</v>
      </c>
      <c r="M398" s="47" t="s">
        <v>1253</v>
      </c>
    </row>
    <row r="399" spans="1:13" s="35" customFormat="1" ht="13.5">
      <c r="A399" s="37" t="s">
        <v>638</v>
      </c>
      <c r="B399" s="58" t="s">
        <v>1281</v>
      </c>
      <c r="C399" s="58" t="s">
        <v>1282</v>
      </c>
      <c r="D399" s="37" t="s">
        <v>1237</v>
      </c>
      <c r="E399" s="55"/>
      <c r="F399" s="37" t="s">
        <v>638</v>
      </c>
      <c r="G399" s="37" t="str">
        <f t="shared" si="46"/>
        <v>川勝豊子</v>
      </c>
      <c r="H399" s="66" t="s">
        <v>1232</v>
      </c>
      <c r="I399" s="66" t="s">
        <v>826</v>
      </c>
      <c r="J399" s="149">
        <v>1946</v>
      </c>
      <c r="K399" s="52">
        <f t="shared" si="47"/>
        <v>70</v>
      </c>
      <c r="L399" s="45" t="str">
        <f t="shared" si="48"/>
        <v>OK</v>
      </c>
      <c r="M399" s="47" t="s">
        <v>924</v>
      </c>
    </row>
    <row r="400" spans="1:13" s="55" customFormat="1" ht="13.5">
      <c r="A400" s="37" t="s">
        <v>639</v>
      </c>
      <c r="B400" s="58" t="s">
        <v>1283</v>
      </c>
      <c r="C400" s="58" t="s">
        <v>1284</v>
      </c>
      <c r="D400" s="37" t="s">
        <v>1237</v>
      </c>
      <c r="E400" s="35"/>
      <c r="F400" s="37" t="s">
        <v>639</v>
      </c>
      <c r="G400" s="37" t="str">
        <f t="shared" si="46"/>
        <v>田邉俊子</v>
      </c>
      <c r="H400" s="66" t="s">
        <v>1232</v>
      </c>
      <c r="I400" s="66" t="s">
        <v>826</v>
      </c>
      <c r="J400" s="149">
        <v>1958</v>
      </c>
      <c r="K400" s="52">
        <f t="shared" si="47"/>
        <v>58</v>
      </c>
      <c r="L400" s="45" t="str">
        <f t="shared" si="48"/>
        <v>OK</v>
      </c>
      <c r="M400" s="47" t="s">
        <v>789</v>
      </c>
    </row>
    <row r="401" spans="1:13" s="35" customFormat="1" ht="13.5">
      <c r="A401" s="37" t="s">
        <v>640</v>
      </c>
      <c r="B401" s="58" t="s">
        <v>1285</v>
      </c>
      <c r="C401" s="58" t="s">
        <v>1100</v>
      </c>
      <c r="D401" s="37" t="s">
        <v>1247</v>
      </c>
      <c r="F401" s="37" t="s">
        <v>640</v>
      </c>
      <c r="G401" s="37" t="str">
        <f t="shared" si="46"/>
        <v>松田順子</v>
      </c>
      <c r="H401" s="66" t="s">
        <v>1232</v>
      </c>
      <c r="I401" s="66" t="s">
        <v>826</v>
      </c>
      <c r="J401" s="149">
        <v>1965</v>
      </c>
      <c r="K401" s="52">
        <f t="shared" si="47"/>
        <v>51</v>
      </c>
      <c r="L401" s="45" t="str">
        <f t="shared" si="48"/>
        <v>OK</v>
      </c>
      <c r="M401" s="73" t="s">
        <v>1120</v>
      </c>
    </row>
    <row r="402" spans="1:13" s="35" customFormat="1" ht="13.5">
      <c r="A402" s="37" t="s">
        <v>641</v>
      </c>
      <c r="B402" s="58" t="s">
        <v>1286</v>
      </c>
      <c r="C402" s="58" t="s">
        <v>1287</v>
      </c>
      <c r="D402" s="37" t="s">
        <v>1237</v>
      </c>
      <c r="E402" s="55"/>
      <c r="F402" s="37" t="s">
        <v>641</v>
      </c>
      <c r="G402" s="37" t="str">
        <f t="shared" si="46"/>
        <v>本池清子</v>
      </c>
      <c r="H402" s="66" t="s">
        <v>1232</v>
      </c>
      <c r="I402" s="66" t="s">
        <v>826</v>
      </c>
      <c r="J402" s="149">
        <v>1967</v>
      </c>
      <c r="K402" s="52">
        <f t="shared" si="47"/>
        <v>49</v>
      </c>
      <c r="L402" s="45" t="str">
        <f t="shared" si="48"/>
        <v>OK</v>
      </c>
      <c r="M402" s="47" t="s">
        <v>1175</v>
      </c>
    </row>
    <row r="403" spans="1:13" s="55" customFormat="1" ht="13.5">
      <c r="A403" s="37" t="s">
        <v>642</v>
      </c>
      <c r="B403" s="58" t="s">
        <v>1261</v>
      </c>
      <c r="C403" s="58" t="s">
        <v>1288</v>
      </c>
      <c r="D403" s="37" t="s">
        <v>1260</v>
      </c>
      <c r="F403" s="37" t="s">
        <v>642</v>
      </c>
      <c r="G403" s="37" t="str">
        <f t="shared" si="46"/>
        <v>山田晶枝</v>
      </c>
      <c r="H403" s="66" t="s">
        <v>1232</v>
      </c>
      <c r="I403" s="66" t="s">
        <v>826</v>
      </c>
      <c r="J403" s="149">
        <v>1972</v>
      </c>
      <c r="K403" s="52">
        <f t="shared" si="47"/>
        <v>44</v>
      </c>
      <c r="L403" s="45" t="str">
        <f t="shared" si="48"/>
        <v>OK</v>
      </c>
      <c r="M403" s="47" t="s">
        <v>1253</v>
      </c>
    </row>
    <row r="404" spans="1:13" s="55" customFormat="1" ht="13.5">
      <c r="A404" s="153" t="s">
        <v>1289</v>
      </c>
      <c r="B404" s="153" t="s">
        <v>1290</v>
      </c>
      <c r="C404" s="153" t="s">
        <v>1291</v>
      </c>
      <c r="D404" s="153" t="s">
        <v>1237</v>
      </c>
      <c r="E404" s="154"/>
      <c r="F404" s="124" t="str">
        <f aca="true" t="shared" si="49" ref="F404:F409">A404</f>
        <v>P27</v>
      </c>
      <c r="G404" s="153" t="str">
        <f t="shared" si="46"/>
        <v>前田征人</v>
      </c>
      <c r="H404" s="155" t="s">
        <v>1232</v>
      </c>
      <c r="I404" s="155" t="s">
        <v>951</v>
      </c>
      <c r="J404" s="156">
        <v>1944</v>
      </c>
      <c r="K404" s="52">
        <f t="shared" si="47"/>
        <v>72</v>
      </c>
      <c r="L404" s="45" t="str">
        <f t="shared" si="48"/>
        <v>OK</v>
      </c>
      <c r="M404" s="122" t="s">
        <v>789</v>
      </c>
    </row>
    <row r="405" spans="1:13" ht="13.5" customHeight="1">
      <c r="A405" s="153" t="s">
        <v>1292</v>
      </c>
      <c r="B405" s="153" t="s">
        <v>1293</v>
      </c>
      <c r="C405" s="153" t="s">
        <v>1294</v>
      </c>
      <c r="D405" s="153" t="s">
        <v>1237</v>
      </c>
      <c r="E405" s="153"/>
      <c r="F405" s="153" t="str">
        <f t="shared" si="49"/>
        <v>P28</v>
      </c>
      <c r="G405" s="153" t="str">
        <f t="shared" si="46"/>
        <v>鶴田 進</v>
      </c>
      <c r="H405" s="153" t="s">
        <v>1232</v>
      </c>
      <c r="I405" s="153" t="s">
        <v>951</v>
      </c>
      <c r="J405" s="157">
        <v>1950</v>
      </c>
      <c r="K405" s="52">
        <f t="shared" si="47"/>
        <v>66</v>
      </c>
      <c r="L405" s="45" t="str">
        <f t="shared" si="48"/>
        <v>OK</v>
      </c>
      <c r="M405" s="153" t="s">
        <v>863</v>
      </c>
    </row>
    <row r="406" spans="1:13" ht="13.5" customHeight="1">
      <c r="A406" s="153" t="s">
        <v>1295</v>
      </c>
      <c r="B406" s="73" t="s">
        <v>1290</v>
      </c>
      <c r="C406" s="73" t="s">
        <v>1296</v>
      </c>
      <c r="D406" s="153" t="s">
        <v>1237</v>
      </c>
      <c r="E406" s="153"/>
      <c r="F406" s="153" t="str">
        <f t="shared" si="49"/>
        <v>P29</v>
      </c>
      <c r="G406" s="153" t="str">
        <f t="shared" si="46"/>
        <v>前田喜久子</v>
      </c>
      <c r="H406" s="153" t="s">
        <v>1232</v>
      </c>
      <c r="I406" s="153" t="s">
        <v>826</v>
      </c>
      <c r="J406" s="157">
        <v>1945</v>
      </c>
      <c r="K406" s="52">
        <f t="shared" si="47"/>
        <v>71</v>
      </c>
      <c r="L406" s="45" t="str">
        <f t="shared" si="48"/>
        <v>OK</v>
      </c>
      <c r="M406" s="153" t="s">
        <v>789</v>
      </c>
    </row>
    <row r="407" spans="1:13" ht="13.5" customHeight="1">
      <c r="A407" s="153" t="s">
        <v>1297</v>
      </c>
      <c r="B407" s="73" t="s">
        <v>1151</v>
      </c>
      <c r="C407" s="73" t="s">
        <v>831</v>
      </c>
      <c r="D407" s="153" t="s">
        <v>1237</v>
      </c>
      <c r="E407" s="153"/>
      <c r="F407" s="153" t="str">
        <f t="shared" si="49"/>
        <v>P30</v>
      </c>
      <c r="G407" s="153" t="str">
        <f t="shared" si="46"/>
        <v>岡本直美</v>
      </c>
      <c r="H407" s="153" t="s">
        <v>1232</v>
      </c>
      <c r="I407" s="153" t="s">
        <v>826</v>
      </c>
      <c r="J407" s="157">
        <v>1969</v>
      </c>
      <c r="K407" s="52">
        <f t="shared" si="47"/>
        <v>47</v>
      </c>
      <c r="L407" s="45" t="str">
        <f t="shared" si="48"/>
        <v>OK</v>
      </c>
      <c r="M407" s="153" t="s">
        <v>863</v>
      </c>
    </row>
    <row r="408" spans="1:13" ht="13.5" customHeight="1">
      <c r="A408" s="153" t="s">
        <v>1298</v>
      </c>
      <c r="B408" s="73" t="s">
        <v>1299</v>
      </c>
      <c r="C408" s="73" t="s">
        <v>1300</v>
      </c>
      <c r="D408" s="153" t="s">
        <v>1237</v>
      </c>
      <c r="E408" s="153"/>
      <c r="F408" s="153" t="str">
        <f t="shared" si="49"/>
        <v>P31</v>
      </c>
      <c r="G408" s="153" t="str">
        <f t="shared" si="46"/>
        <v>苗村裕子</v>
      </c>
      <c r="H408" s="153" t="s">
        <v>1232</v>
      </c>
      <c r="I408" s="153" t="s">
        <v>826</v>
      </c>
      <c r="J408" s="157">
        <v>1975</v>
      </c>
      <c r="K408" s="52">
        <f t="shared" si="47"/>
        <v>41</v>
      </c>
      <c r="L408" s="45" t="str">
        <f t="shared" si="48"/>
        <v>OK</v>
      </c>
      <c r="M408" s="153" t="s">
        <v>863</v>
      </c>
    </row>
    <row r="409" spans="1:13" ht="13.5" customHeight="1">
      <c r="A409" s="153" t="s">
        <v>1301</v>
      </c>
      <c r="B409" s="153" t="s">
        <v>1302</v>
      </c>
      <c r="C409" s="153" t="s">
        <v>1303</v>
      </c>
      <c r="D409" s="153" t="s">
        <v>1237</v>
      </c>
      <c r="E409" s="153"/>
      <c r="F409" s="153" t="str">
        <f t="shared" si="49"/>
        <v>P32</v>
      </c>
      <c r="G409" s="153" t="str">
        <f t="shared" si="46"/>
        <v>五十嵐英毅</v>
      </c>
      <c r="H409" s="153" t="s">
        <v>1232</v>
      </c>
      <c r="I409" s="153" t="s">
        <v>951</v>
      </c>
      <c r="J409" s="157">
        <v>1958</v>
      </c>
      <c r="K409" s="52">
        <f t="shared" si="47"/>
        <v>58</v>
      </c>
      <c r="L409" s="45" t="str">
        <f t="shared" si="48"/>
        <v>OK</v>
      </c>
      <c r="M409" s="153" t="s">
        <v>842</v>
      </c>
    </row>
    <row r="410" spans="1:13" s="55" customFormat="1" ht="13.5">
      <c r="A410" s="37"/>
      <c r="B410" s="58"/>
      <c r="C410" s="58"/>
      <c r="D410" s="37"/>
      <c r="F410" s="45"/>
      <c r="G410" s="37"/>
      <c r="H410" s="66"/>
      <c r="I410" s="66"/>
      <c r="J410" s="149"/>
      <c r="K410" s="52"/>
      <c r="L410" s="45">
        <f t="shared" si="48"/>
      </c>
      <c r="M410" s="47"/>
    </row>
    <row r="411" spans="1:13" s="55" customFormat="1" ht="13.5">
      <c r="A411" s="37"/>
      <c r="B411" s="58"/>
      <c r="C411" s="58"/>
      <c r="D411" s="37"/>
      <c r="F411" s="45"/>
      <c r="G411" s="37"/>
      <c r="H411" s="66"/>
      <c r="I411" s="66"/>
      <c r="J411" s="149"/>
      <c r="K411" s="52"/>
      <c r="L411" s="45">
        <f t="shared" si="48"/>
      </c>
      <c r="M411" s="47"/>
    </row>
    <row r="412" spans="1:13" s="55" customFormat="1" ht="13.5">
      <c r="A412" s="37"/>
      <c r="B412" s="58"/>
      <c r="C412" s="58"/>
      <c r="D412" s="37"/>
      <c r="F412" s="45"/>
      <c r="G412" s="37"/>
      <c r="H412" s="66"/>
      <c r="I412" s="66"/>
      <c r="J412" s="149"/>
      <c r="K412" s="52"/>
      <c r="L412" s="45">
        <f t="shared" si="48"/>
      </c>
      <c r="M412" s="47"/>
    </row>
    <row r="413" spans="1:13" s="55" customFormat="1" ht="13.5">
      <c r="A413" s="37"/>
      <c r="B413" s="58"/>
      <c r="C413" s="58"/>
      <c r="D413" s="37"/>
      <c r="F413" s="45"/>
      <c r="G413" s="37"/>
      <c r="H413" s="66"/>
      <c r="I413" s="66"/>
      <c r="J413" s="149"/>
      <c r="K413" s="52"/>
      <c r="L413" s="45">
        <f t="shared" si="48"/>
      </c>
      <c r="M413" s="47"/>
    </row>
    <row r="414" spans="1:13" s="55" customFormat="1" ht="13.5">
      <c r="A414" s="37"/>
      <c r="B414" s="58"/>
      <c r="C414" s="58"/>
      <c r="D414" s="37"/>
      <c r="F414" s="45"/>
      <c r="G414" s="37"/>
      <c r="H414" s="66"/>
      <c r="I414" s="66"/>
      <c r="J414" s="149"/>
      <c r="K414" s="52"/>
      <c r="L414" s="45">
        <f t="shared" si="48"/>
      </c>
      <c r="M414" s="47"/>
    </row>
    <row r="415" spans="1:13" s="55" customFormat="1" ht="13.5">
      <c r="A415" s="37"/>
      <c r="B415" s="58"/>
      <c r="C415" s="58"/>
      <c r="D415" s="37"/>
      <c r="F415" s="45"/>
      <c r="G415" s="37"/>
      <c r="H415" s="66"/>
      <c r="I415" s="66"/>
      <c r="J415" s="149"/>
      <c r="K415" s="52"/>
      <c r="L415" s="45">
        <f t="shared" si="48"/>
      </c>
      <c r="M415" s="47"/>
    </row>
    <row r="416" spans="1:13" s="55" customFormat="1" ht="13.5">
      <c r="A416" s="37"/>
      <c r="B416" s="58"/>
      <c r="C416" s="58"/>
      <c r="D416" s="37"/>
      <c r="F416" s="45"/>
      <c r="G416" s="37"/>
      <c r="H416" s="66"/>
      <c r="I416" s="66"/>
      <c r="J416" s="149"/>
      <c r="K416" s="52"/>
      <c r="L416" s="45">
        <f t="shared" si="48"/>
      </c>
      <c r="M416" s="47"/>
    </row>
    <row r="417" spans="1:13" s="55" customFormat="1" ht="13.5">
      <c r="A417" s="37"/>
      <c r="B417" s="58"/>
      <c r="C417" s="58"/>
      <c r="D417" s="37"/>
      <c r="F417" s="45"/>
      <c r="G417" s="37"/>
      <c r="H417" s="66"/>
      <c r="I417" s="66"/>
      <c r="J417" s="149"/>
      <c r="K417" s="52"/>
      <c r="L417" s="45">
        <f t="shared" si="48"/>
      </c>
      <c r="M417" s="47"/>
    </row>
    <row r="418" spans="1:13" s="55" customFormat="1" ht="13.5">
      <c r="A418" s="37"/>
      <c r="B418" s="58"/>
      <c r="C418" s="58"/>
      <c r="D418" s="37"/>
      <c r="F418" s="45"/>
      <c r="G418" s="37"/>
      <c r="H418" s="66"/>
      <c r="I418" s="66"/>
      <c r="J418" s="149"/>
      <c r="K418" s="52"/>
      <c r="L418" s="45">
        <f t="shared" si="48"/>
      </c>
      <c r="M418" s="47"/>
    </row>
    <row r="419" spans="2:12" ht="13.5">
      <c r="B419" s="79" t="s">
        <v>1304</v>
      </c>
      <c r="C419" s="79"/>
      <c r="D419" s="240" t="s">
        <v>1305</v>
      </c>
      <c r="E419" s="240"/>
      <c r="F419" s="240"/>
      <c r="G419" s="240"/>
      <c r="H419" s="37" t="s">
        <v>197</v>
      </c>
      <c r="I419" s="201" t="s">
        <v>198</v>
      </c>
      <c r="J419" s="201"/>
      <c r="K419" s="201"/>
      <c r="L419" s="45">
        <f t="shared" si="48"/>
      </c>
    </row>
    <row r="420" spans="2:12" ht="13.5">
      <c r="B420" s="79"/>
      <c r="C420" s="79"/>
      <c r="D420" s="240"/>
      <c r="E420" s="240"/>
      <c r="F420" s="240"/>
      <c r="G420" s="240"/>
      <c r="H420" s="40">
        <f>COUNTIF(M423:M446,"東近江市")</f>
        <v>5</v>
      </c>
      <c r="I420" s="172">
        <f>(H420/RIGHT(A442,2))</f>
        <v>0.25</v>
      </c>
      <c r="J420" s="172"/>
      <c r="K420" s="172"/>
      <c r="L420" s="45">
        <f t="shared" si="48"/>
      </c>
    </row>
    <row r="421" spans="2:12" ht="13.5">
      <c r="B421" s="47" t="s">
        <v>1306</v>
      </c>
      <c r="C421" s="47"/>
      <c r="D421" s="34"/>
      <c r="F421" s="45">
        <f aca="true" t="shared" si="50" ref="F421:F442">A421</f>
        <v>0</v>
      </c>
      <c r="K421" s="52">
        <f>IF(J421="","",(2012-J421))</f>
      </c>
      <c r="L421" s="45">
        <f t="shared" si="48"/>
      </c>
    </row>
    <row r="422" spans="2:12" ht="13.5">
      <c r="B422" s="241" t="s">
        <v>1307</v>
      </c>
      <c r="C422" s="241"/>
      <c r="F422" s="45">
        <f t="shared" si="50"/>
        <v>0</v>
      </c>
      <c r="G422" s="37" t="str">
        <f aca="true" t="shared" si="51" ref="G422:G436">B422&amp;C422</f>
        <v>サプライズ</v>
      </c>
      <c r="K422" s="52"/>
      <c r="L422" s="45"/>
    </row>
    <row r="423" spans="1:13" ht="13.5">
      <c r="A423" s="37" t="s">
        <v>1308</v>
      </c>
      <c r="B423" s="158" t="s">
        <v>1309</v>
      </c>
      <c r="C423" s="158" t="s">
        <v>643</v>
      </c>
      <c r="D423" s="37" t="str">
        <f>B421</f>
        <v>サプラ　</v>
      </c>
      <c r="F423" s="45" t="str">
        <f t="shared" si="50"/>
        <v>S01</v>
      </c>
      <c r="G423" s="37" t="str">
        <f t="shared" si="51"/>
        <v>宇尾数行</v>
      </c>
      <c r="H423" s="66" t="s">
        <v>1307</v>
      </c>
      <c r="I423" s="66" t="s">
        <v>229</v>
      </c>
      <c r="J423" s="62">
        <v>1960</v>
      </c>
      <c r="K423" s="52">
        <f aca="true" t="shared" si="52" ref="K423:K442">IF(J423="","",(2016-J423))</f>
        <v>56</v>
      </c>
      <c r="L423" s="45" t="str">
        <f aca="true" t="shared" si="53" ref="L423:L451">IF(G423="","",IF(COUNTIF($G$6:$G$543,G423)&gt;1,"2重登録","OK"))</f>
        <v>OK</v>
      </c>
      <c r="M423" s="58" t="s">
        <v>1140</v>
      </c>
    </row>
    <row r="424" spans="1:13" ht="13.5">
      <c r="A424" s="37" t="s">
        <v>1310</v>
      </c>
      <c r="B424" s="158" t="s">
        <v>644</v>
      </c>
      <c r="C424" s="159" t="s">
        <v>645</v>
      </c>
      <c r="D424" s="47" t="s">
        <v>1306</v>
      </c>
      <c r="F424" s="37" t="str">
        <f t="shared" si="50"/>
        <v>S02</v>
      </c>
      <c r="G424" s="37" t="str">
        <f t="shared" si="51"/>
        <v>小倉俊郎</v>
      </c>
      <c r="H424" s="66" t="s">
        <v>1307</v>
      </c>
      <c r="I424" s="66" t="s">
        <v>229</v>
      </c>
      <c r="J424" s="62">
        <v>1959</v>
      </c>
      <c r="K424" s="52">
        <f t="shared" si="52"/>
        <v>57</v>
      </c>
      <c r="L424" s="45" t="str">
        <f t="shared" si="53"/>
        <v>OK</v>
      </c>
      <c r="M424" s="58"/>
    </row>
    <row r="425" spans="1:13" ht="13.5">
      <c r="A425" s="37" t="s">
        <v>646</v>
      </c>
      <c r="B425" s="47" t="s">
        <v>1311</v>
      </c>
      <c r="C425" s="47" t="s">
        <v>1312</v>
      </c>
      <c r="D425" s="47" t="s">
        <v>1306</v>
      </c>
      <c r="F425" s="45" t="str">
        <f t="shared" si="50"/>
        <v>S03</v>
      </c>
      <c r="G425" s="37" t="str">
        <f t="shared" si="51"/>
        <v>梅田 </v>
      </c>
      <c r="H425" s="66" t="s">
        <v>1307</v>
      </c>
      <c r="I425" s="66" t="s">
        <v>229</v>
      </c>
      <c r="J425" s="62">
        <v>1966</v>
      </c>
      <c r="K425" s="52">
        <f t="shared" si="52"/>
        <v>50</v>
      </c>
      <c r="L425" s="45" t="str">
        <f t="shared" si="53"/>
        <v>OK</v>
      </c>
      <c r="M425" s="58"/>
    </row>
    <row r="426" spans="1:13" ht="13.5">
      <c r="A426" s="37" t="s">
        <v>647</v>
      </c>
      <c r="B426" s="158" t="s">
        <v>403</v>
      </c>
      <c r="C426" s="159" t="s">
        <v>648</v>
      </c>
      <c r="D426" s="47" t="s">
        <v>1306</v>
      </c>
      <c r="F426" s="45" t="str">
        <f t="shared" si="50"/>
        <v>S04</v>
      </c>
      <c r="G426" s="37" t="str">
        <f t="shared" si="51"/>
        <v>北野智尋</v>
      </c>
      <c r="H426" s="66" t="s">
        <v>1307</v>
      </c>
      <c r="I426" s="66" t="s">
        <v>229</v>
      </c>
      <c r="J426" s="38">
        <v>1970</v>
      </c>
      <c r="K426" s="52">
        <f t="shared" si="52"/>
        <v>46</v>
      </c>
      <c r="L426" s="45" t="str">
        <f t="shared" si="53"/>
        <v>OK</v>
      </c>
      <c r="M426" s="58"/>
    </row>
    <row r="427" spans="1:13" ht="13.5">
      <c r="A427" s="37" t="s">
        <v>649</v>
      </c>
      <c r="B427" s="158" t="s">
        <v>650</v>
      </c>
      <c r="C427" s="158" t="s">
        <v>651</v>
      </c>
      <c r="D427" s="47" t="s">
        <v>1306</v>
      </c>
      <c r="F427" s="45" t="str">
        <f t="shared" si="50"/>
        <v>S05</v>
      </c>
      <c r="G427" s="37" t="str">
        <f t="shared" si="51"/>
        <v>木森厚志</v>
      </c>
      <c r="H427" s="66" t="s">
        <v>1307</v>
      </c>
      <c r="I427" s="66" t="s">
        <v>229</v>
      </c>
      <c r="J427" s="62">
        <v>1961</v>
      </c>
      <c r="K427" s="52">
        <f t="shared" si="52"/>
        <v>55</v>
      </c>
      <c r="L427" s="45" t="str">
        <f t="shared" si="53"/>
        <v>OK</v>
      </c>
      <c r="M427" s="58"/>
    </row>
    <row r="428" spans="1:13" s="55" customFormat="1" ht="13.5">
      <c r="A428" s="37" t="s">
        <v>652</v>
      </c>
      <c r="B428" s="158" t="s">
        <v>333</v>
      </c>
      <c r="C428" s="159" t="s">
        <v>653</v>
      </c>
      <c r="D428" s="47" t="s">
        <v>1306</v>
      </c>
      <c r="F428" s="45" t="str">
        <f t="shared" si="50"/>
        <v>S06</v>
      </c>
      <c r="G428" s="37" t="str">
        <f t="shared" si="51"/>
        <v>田中宏樹</v>
      </c>
      <c r="H428" s="66" t="s">
        <v>1307</v>
      </c>
      <c r="I428" s="66" t="s">
        <v>229</v>
      </c>
      <c r="J428" s="38">
        <v>1965</v>
      </c>
      <c r="K428" s="52">
        <f t="shared" si="52"/>
        <v>51</v>
      </c>
      <c r="L428" s="45" t="str">
        <f t="shared" si="53"/>
        <v>OK</v>
      </c>
      <c r="M428" s="58"/>
    </row>
    <row r="429" spans="1:13" s="55" customFormat="1" ht="13.5">
      <c r="A429" s="37" t="s">
        <v>654</v>
      </c>
      <c r="B429" s="158" t="s">
        <v>411</v>
      </c>
      <c r="C429" s="159" t="s">
        <v>655</v>
      </c>
      <c r="D429" s="47" t="s">
        <v>1306</v>
      </c>
      <c r="F429" s="45" t="str">
        <f t="shared" si="50"/>
        <v>S07</v>
      </c>
      <c r="G429" s="37" t="str">
        <f t="shared" si="51"/>
        <v>坪田敏裕</v>
      </c>
      <c r="H429" s="66" t="s">
        <v>1307</v>
      </c>
      <c r="I429" s="66" t="s">
        <v>229</v>
      </c>
      <c r="J429" s="62">
        <v>1965</v>
      </c>
      <c r="K429" s="52">
        <f t="shared" si="52"/>
        <v>51</v>
      </c>
      <c r="L429" s="45" t="str">
        <f t="shared" si="53"/>
        <v>OK</v>
      </c>
      <c r="M429" s="58"/>
    </row>
    <row r="430" spans="1:13" s="55" customFormat="1" ht="13.5">
      <c r="A430" s="37" t="s">
        <v>656</v>
      </c>
      <c r="B430" s="158" t="s">
        <v>1313</v>
      </c>
      <c r="C430" s="159" t="s">
        <v>1314</v>
      </c>
      <c r="D430" s="47" t="s">
        <v>1315</v>
      </c>
      <c r="F430" s="45" t="str">
        <f t="shared" si="50"/>
        <v>S08</v>
      </c>
      <c r="G430" s="37" t="str">
        <f t="shared" si="51"/>
        <v>坂口直也</v>
      </c>
      <c r="H430" s="66" t="s">
        <v>1316</v>
      </c>
      <c r="I430" s="66" t="s">
        <v>229</v>
      </c>
      <c r="J430" s="62">
        <v>1971</v>
      </c>
      <c r="K430" s="52">
        <f t="shared" si="52"/>
        <v>45</v>
      </c>
      <c r="L430" s="45" t="str">
        <f t="shared" si="53"/>
        <v>OK</v>
      </c>
      <c r="M430" s="58"/>
    </row>
    <row r="431" spans="1:13" s="55" customFormat="1" ht="13.5">
      <c r="A431" s="37" t="s">
        <v>657</v>
      </c>
      <c r="B431" s="158" t="s">
        <v>658</v>
      </c>
      <c r="C431" s="159" t="s">
        <v>659</v>
      </c>
      <c r="D431" s="47" t="s">
        <v>1315</v>
      </c>
      <c r="F431" s="45" t="str">
        <f t="shared" si="50"/>
        <v>S09</v>
      </c>
      <c r="G431" s="37" t="str">
        <f t="shared" si="51"/>
        <v>生岩寛史</v>
      </c>
      <c r="H431" s="66" t="s">
        <v>1316</v>
      </c>
      <c r="I431" s="66" t="s">
        <v>229</v>
      </c>
      <c r="J431" s="62">
        <v>1978</v>
      </c>
      <c r="K431" s="52">
        <f t="shared" si="52"/>
        <v>38</v>
      </c>
      <c r="L431" s="45" t="str">
        <f t="shared" si="53"/>
        <v>OK</v>
      </c>
      <c r="M431" s="58"/>
    </row>
    <row r="432" spans="1:13" s="55" customFormat="1" ht="13.5">
      <c r="A432" s="37" t="s">
        <v>660</v>
      </c>
      <c r="B432" s="158" t="s">
        <v>661</v>
      </c>
      <c r="C432" s="159" t="s">
        <v>1317</v>
      </c>
      <c r="D432" s="47" t="s">
        <v>1315</v>
      </c>
      <c r="F432" s="45" t="str">
        <f t="shared" si="50"/>
        <v>S10</v>
      </c>
      <c r="G432" s="37" t="str">
        <f t="shared" si="51"/>
        <v>濱田 毅</v>
      </c>
      <c r="H432" s="66" t="s">
        <v>1316</v>
      </c>
      <c r="I432" s="66" t="s">
        <v>229</v>
      </c>
      <c r="J432" s="62">
        <v>1962</v>
      </c>
      <c r="K432" s="52">
        <f t="shared" si="52"/>
        <v>54</v>
      </c>
      <c r="L432" s="45" t="str">
        <f t="shared" si="53"/>
        <v>OK</v>
      </c>
      <c r="M432" s="58"/>
    </row>
    <row r="433" spans="1:13" s="55" customFormat="1" ht="13.5">
      <c r="A433" s="37" t="s">
        <v>662</v>
      </c>
      <c r="B433" s="158" t="s">
        <v>663</v>
      </c>
      <c r="C433" s="159" t="s">
        <v>664</v>
      </c>
      <c r="D433" s="47" t="s">
        <v>1315</v>
      </c>
      <c r="F433" s="45" t="str">
        <f t="shared" si="50"/>
        <v>S11</v>
      </c>
      <c r="G433" s="37" t="str">
        <f t="shared" si="51"/>
        <v>別宮敏朗</v>
      </c>
      <c r="H433" s="66" t="s">
        <v>1316</v>
      </c>
      <c r="I433" s="66" t="s">
        <v>229</v>
      </c>
      <c r="J433" s="62">
        <v>1947</v>
      </c>
      <c r="K433" s="52">
        <f t="shared" si="52"/>
        <v>69</v>
      </c>
      <c r="L433" s="45" t="str">
        <f t="shared" si="53"/>
        <v>OK</v>
      </c>
      <c r="M433" s="58"/>
    </row>
    <row r="434" spans="1:13" s="55" customFormat="1" ht="13.5">
      <c r="A434" s="37" t="s">
        <v>665</v>
      </c>
      <c r="B434" s="158" t="s">
        <v>1285</v>
      </c>
      <c r="C434" s="61" t="s">
        <v>666</v>
      </c>
      <c r="D434" s="47" t="s">
        <v>1315</v>
      </c>
      <c r="F434" s="45" t="str">
        <f t="shared" si="50"/>
        <v>S12</v>
      </c>
      <c r="G434" s="37" t="str">
        <f t="shared" si="51"/>
        <v>松田憲次</v>
      </c>
      <c r="H434" s="66" t="s">
        <v>1316</v>
      </c>
      <c r="I434" s="66" t="s">
        <v>229</v>
      </c>
      <c r="J434" s="62">
        <v>1964</v>
      </c>
      <c r="K434" s="52">
        <f t="shared" si="52"/>
        <v>52</v>
      </c>
      <c r="L434" s="45" t="str">
        <f t="shared" si="53"/>
        <v>OK</v>
      </c>
      <c r="M434" s="58" t="s">
        <v>1120</v>
      </c>
    </row>
    <row r="435" spans="1:13" s="55" customFormat="1" ht="13.5">
      <c r="A435" s="37" t="s">
        <v>667</v>
      </c>
      <c r="B435" s="158" t="s">
        <v>1318</v>
      </c>
      <c r="C435" s="158" t="s">
        <v>883</v>
      </c>
      <c r="D435" s="47" t="s">
        <v>1315</v>
      </c>
      <c r="F435" s="45" t="str">
        <f t="shared" si="50"/>
        <v>S13</v>
      </c>
      <c r="G435" s="37" t="str">
        <f t="shared" si="51"/>
        <v>宇尾 翼</v>
      </c>
      <c r="H435" s="66" t="s">
        <v>1316</v>
      </c>
      <c r="I435" s="66" t="s">
        <v>229</v>
      </c>
      <c r="J435" s="62">
        <v>1996</v>
      </c>
      <c r="K435" s="52">
        <f t="shared" si="52"/>
        <v>20</v>
      </c>
      <c r="L435" s="45" t="str">
        <f t="shared" si="53"/>
        <v>OK</v>
      </c>
      <c r="M435" s="58" t="s">
        <v>1120</v>
      </c>
    </row>
    <row r="436" spans="1:12" s="55" customFormat="1" ht="13.5">
      <c r="A436" s="37" t="s">
        <v>668</v>
      </c>
      <c r="B436" s="160" t="s">
        <v>1319</v>
      </c>
      <c r="C436" s="161" t="s">
        <v>1320</v>
      </c>
      <c r="D436" s="47" t="s">
        <v>1321</v>
      </c>
      <c r="F436" s="45" t="str">
        <f t="shared" si="50"/>
        <v>S14</v>
      </c>
      <c r="G436" s="37" t="str">
        <f t="shared" si="51"/>
        <v>本田健一</v>
      </c>
      <c r="H436" s="66" t="s">
        <v>1307</v>
      </c>
      <c r="I436" s="66" t="s">
        <v>761</v>
      </c>
      <c r="J436" s="162">
        <v>1973</v>
      </c>
      <c r="K436" s="52">
        <f t="shared" si="52"/>
        <v>43</v>
      </c>
      <c r="L436" s="45" t="str">
        <f t="shared" si="53"/>
        <v>OK</v>
      </c>
    </row>
    <row r="437" spans="1:12" s="55" customFormat="1" ht="13.5">
      <c r="A437" s="37" t="s">
        <v>669</v>
      </c>
      <c r="B437" s="160" t="s">
        <v>1322</v>
      </c>
      <c r="C437" s="161" t="s">
        <v>1323</v>
      </c>
      <c r="D437" s="47" t="s">
        <v>1321</v>
      </c>
      <c r="F437" s="45" t="str">
        <f t="shared" si="50"/>
        <v>S15</v>
      </c>
      <c r="G437" s="37" t="s">
        <v>1324</v>
      </c>
      <c r="H437" s="66" t="s">
        <v>1325</v>
      </c>
      <c r="I437" s="66" t="s">
        <v>1326</v>
      </c>
      <c r="J437" s="162">
        <v>1974</v>
      </c>
      <c r="K437" s="52">
        <f t="shared" si="52"/>
        <v>42</v>
      </c>
      <c r="L437" s="45" t="str">
        <f t="shared" si="53"/>
        <v>2重登録</v>
      </c>
    </row>
    <row r="438" spans="1:13" s="55" customFormat="1" ht="13.5">
      <c r="A438" s="37" t="s">
        <v>670</v>
      </c>
      <c r="B438" s="163" t="s">
        <v>671</v>
      </c>
      <c r="C438" s="164" t="s">
        <v>672</v>
      </c>
      <c r="D438" s="47" t="s">
        <v>1327</v>
      </c>
      <c r="F438" s="45" t="str">
        <f t="shared" si="50"/>
        <v>S16</v>
      </c>
      <c r="G438" s="37" t="str">
        <f>B438&amp;C438</f>
        <v>梅田陽子</v>
      </c>
      <c r="H438" s="66" t="s">
        <v>1328</v>
      </c>
      <c r="I438" s="66" t="s">
        <v>826</v>
      </c>
      <c r="J438" s="62">
        <v>1967</v>
      </c>
      <c r="K438" s="52">
        <f t="shared" si="52"/>
        <v>49</v>
      </c>
      <c r="L438" s="45" t="str">
        <f t="shared" si="53"/>
        <v>OK</v>
      </c>
      <c r="M438" s="58"/>
    </row>
    <row r="439" spans="1:13" s="55" customFormat="1" ht="13.5">
      <c r="A439" s="37" t="s">
        <v>673</v>
      </c>
      <c r="B439" s="163" t="s">
        <v>674</v>
      </c>
      <c r="C439" s="164" t="s">
        <v>675</v>
      </c>
      <c r="D439" s="47" t="s">
        <v>1315</v>
      </c>
      <c r="F439" s="45" t="str">
        <f t="shared" si="50"/>
        <v>S17</v>
      </c>
      <c r="G439" s="37" t="str">
        <f>B439&amp;C439</f>
        <v>鈴木春美</v>
      </c>
      <c r="H439" s="66" t="s">
        <v>1316</v>
      </c>
      <c r="I439" s="66" t="s">
        <v>826</v>
      </c>
      <c r="J439" s="62">
        <v>1965</v>
      </c>
      <c r="K439" s="52">
        <f t="shared" si="52"/>
        <v>51</v>
      </c>
      <c r="L439" s="45" t="str">
        <f t="shared" si="53"/>
        <v>OK</v>
      </c>
      <c r="M439" s="58" t="s">
        <v>1120</v>
      </c>
    </row>
    <row r="440" spans="1:13" s="55" customFormat="1" ht="13.5">
      <c r="A440" s="37" t="s">
        <v>676</v>
      </c>
      <c r="B440" s="163" t="s">
        <v>1329</v>
      </c>
      <c r="C440" s="164" t="s">
        <v>1330</v>
      </c>
      <c r="D440" s="47" t="s">
        <v>1315</v>
      </c>
      <c r="F440" s="45" t="str">
        <f t="shared" si="50"/>
        <v>S18</v>
      </c>
      <c r="G440" s="37" t="str">
        <f>B440&amp;C440</f>
        <v>川端文子</v>
      </c>
      <c r="H440" s="66" t="s">
        <v>1316</v>
      </c>
      <c r="I440" s="66" t="s">
        <v>826</v>
      </c>
      <c r="J440" s="39">
        <v>1967</v>
      </c>
      <c r="K440" s="52">
        <f t="shared" si="52"/>
        <v>49</v>
      </c>
      <c r="L440" s="45" t="str">
        <f t="shared" si="53"/>
        <v>OK</v>
      </c>
      <c r="M440" s="58" t="s">
        <v>1120</v>
      </c>
    </row>
    <row r="441" spans="1:13" s="55" customFormat="1" ht="13.5">
      <c r="A441" s="37" t="s">
        <v>677</v>
      </c>
      <c r="B441" s="163" t="s">
        <v>1331</v>
      </c>
      <c r="C441" s="165" t="s">
        <v>1332</v>
      </c>
      <c r="D441" s="47" t="s">
        <v>1321</v>
      </c>
      <c r="F441" s="45" t="str">
        <f t="shared" si="50"/>
        <v>S19</v>
      </c>
      <c r="G441" s="37" t="str">
        <f>B441&amp;C441</f>
        <v>更家真佐子</v>
      </c>
      <c r="H441" s="66" t="s">
        <v>1307</v>
      </c>
      <c r="I441" s="66" t="s">
        <v>826</v>
      </c>
      <c r="J441" s="39">
        <v>1951</v>
      </c>
      <c r="K441" s="52">
        <f t="shared" si="52"/>
        <v>65</v>
      </c>
      <c r="L441" s="45" t="str">
        <f t="shared" si="53"/>
        <v>OK</v>
      </c>
      <c r="M441" s="58"/>
    </row>
    <row r="442" spans="1:13" s="55" customFormat="1" ht="13.5">
      <c r="A442" s="37" t="s">
        <v>678</v>
      </c>
      <c r="B442" s="163" t="s">
        <v>834</v>
      </c>
      <c r="C442" s="164" t="s">
        <v>1333</v>
      </c>
      <c r="D442" s="47" t="s">
        <v>1334</v>
      </c>
      <c r="F442" s="45" t="str">
        <f t="shared" si="50"/>
        <v>S20</v>
      </c>
      <c r="G442" s="37" t="str">
        <f>B442&amp;C442</f>
        <v>田中由紀</v>
      </c>
      <c r="H442" s="66" t="s">
        <v>1328</v>
      </c>
      <c r="I442" s="66" t="s">
        <v>826</v>
      </c>
      <c r="J442" s="39">
        <v>1968</v>
      </c>
      <c r="K442" s="52">
        <f t="shared" si="52"/>
        <v>48</v>
      </c>
      <c r="L442" s="45" t="str">
        <f t="shared" si="53"/>
        <v>OK</v>
      </c>
      <c r="M442" s="58"/>
    </row>
    <row r="443" s="55" customFormat="1" ht="13.5">
      <c r="L443" s="45">
        <f t="shared" si="53"/>
      </c>
    </row>
    <row r="444" s="55" customFormat="1" ht="13.5">
      <c r="L444" s="45">
        <f t="shared" si="53"/>
      </c>
    </row>
    <row r="445" spans="2:12" ht="13.5">
      <c r="B445" s="166"/>
      <c r="C445" s="166"/>
      <c r="D445" s="47"/>
      <c r="E445" s="84"/>
      <c r="H445" s="66"/>
      <c r="I445" s="84"/>
      <c r="J445" s="135"/>
      <c r="K445" s="167"/>
      <c r="L445" s="45">
        <f t="shared" si="53"/>
      </c>
    </row>
    <row r="446" spans="2:12" ht="13.5">
      <c r="B446" s="166"/>
      <c r="C446" s="166"/>
      <c r="D446" s="47"/>
      <c r="E446" s="84"/>
      <c r="H446" s="66"/>
      <c r="I446" s="84"/>
      <c r="J446" s="135"/>
      <c r="K446" s="167"/>
      <c r="L446" s="45">
        <f t="shared" si="53"/>
      </c>
    </row>
    <row r="447" spans="2:12" ht="13.5">
      <c r="B447" s="166"/>
      <c r="C447" s="166"/>
      <c r="D447" s="47"/>
      <c r="E447" s="84"/>
      <c r="H447" s="66"/>
      <c r="I447" s="84"/>
      <c r="J447" s="135"/>
      <c r="K447" s="167"/>
      <c r="L447" s="45">
        <f t="shared" si="53"/>
      </c>
    </row>
    <row r="448" spans="2:12" ht="13.5">
      <c r="B448" s="166"/>
      <c r="C448" s="166"/>
      <c r="D448" s="47"/>
      <c r="E448" s="84"/>
      <c r="H448" s="66"/>
      <c r="I448" s="84"/>
      <c r="J448" s="135"/>
      <c r="K448" s="167"/>
      <c r="L448" s="45">
        <f t="shared" si="53"/>
      </c>
    </row>
    <row r="449" spans="2:12" ht="13.5">
      <c r="B449" s="166"/>
      <c r="C449" s="166"/>
      <c r="D449" s="47"/>
      <c r="E449" s="84"/>
      <c r="H449" s="66"/>
      <c r="I449" s="84"/>
      <c r="J449" s="135"/>
      <c r="K449" s="167"/>
      <c r="L449" s="45">
        <f t="shared" si="53"/>
      </c>
    </row>
    <row r="450" spans="2:12" ht="13.5">
      <c r="B450" s="79" t="s">
        <v>1335</v>
      </c>
      <c r="C450" s="79"/>
      <c r="D450" s="238" t="s">
        <v>1336</v>
      </c>
      <c r="E450" s="238"/>
      <c r="F450" s="238"/>
      <c r="G450" s="238"/>
      <c r="L450" s="45">
        <f t="shared" si="53"/>
      </c>
    </row>
    <row r="451" spans="2:12" ht="13.5">
      <c r="B451" s="79"/>
      <c r="C451" s="79"/>
      <c r="D451" s="238"/>
      <c r="E451" s="238"/>
      <c r="F451" s="238"/>
      <c r="G451" s="238"/>
      <c r="L451" s="45">
        <f t="shared" si="53"/>
      </c>
    </row>
    <row r="452" spans="2:12" ht="13.5">
      <c r="B452" s="47"/>
      <c r="C452" s="47"/>
      <c r="D452" s="47"/>
      <c r="F452" s="45"/>
      <c r="G452" s="37" t="s">
        <v>1337</v>
      </c>
      <c r="H452" s="201" t="s">
        <v>1338</v>
      </c>
      <c r="I452" s="201"/>
      <c r="J452" s="201"/>
      <c r="K452" s="45"/>
      <c r="L452" s="45"/>
    </row>
    <row r="453" spans="2:12" ht="13.5">
      <c r="B453" s="241" t="s">
        <v>1339</v>
      </c>
      <c r="C453" s="241"/>
      <c r="F453" s="45"/>
      <c r="G453" s="40">
        <f>COUNTIF(M456:M469,"東近江市")</f>
        <v>0</v>
      </c>
      <c r="H453" s="172">
        <f>(G453/RIGHT(A466,2))</f>
        <v>0</v>
      </c>
      <c r="I453" s="172"/>
      <c r="J453" s="172"/>
      <c r="K453" s="45"/>
      <c r="L453" s="45"/>
    </row>
    <row r="454" spans="2:12" ht="13.5" customHeight="1">
      <c r="B454" s="76"/>
      <c r="C454" s="76"/>
      <c r="D454" s="39" t="s">
        <v>913</v>
      </c>
      <c r="E454" s="39"/>
      <c r="F454" s="39"/>
      <c r="G454" s="40"/>
      <c r="H454" s="41" t="s">
        <v>914</v>
      </c>
      <c r="I454" s="36"/>
      <c r="J454" s="36"/>
      <c r="K454" s="45"/>
      <c r="L454" s="45"/>
    </row>
    <row r="455" spans="1:13" ht="13.5" customHeight="1">
      <c r="A455" s="37" t="s">
        <v>1340</v>
      </c>
      <c r="B455" s="47" t="s">
        <v>1341</v>
      </c>
      <c r="C455" s="47" t="s">
        <v>1342</v>
      </c>
      <c r="D455" s="37" t="s">
        <v>1343</v>
      </c>
      <c r="F455" s="168" t="str">
        <f aca="true" t="shared" si="54" ref="F455:F466">A455</f>
        <v>T01</v>
      </c>
      <c r="G455" s="37" t="str">
        <f aca="true" t="shared" si="55" ref="G455:G469">B455&amp;C455</f>
        <v>野村良平</v>
      </c>
      <c r="H455" s="66" t="s">
        <v>1343</v>
      </c>
      <c r="I455" s="66" t="s">
        <v>229</v>
      </c>
      <c r="J455" s="62">
        <v>1989</v>
      </c>
      <c r="K455" s="52">
        <f aca="true" t="shared" si="56" ref="K455:K469">IF(J455="","",(2016-J455))</f>
        <v>27</v>
      </c>
      <c r="L455" s="45" t="str">
        <f aca="true" t="shared" si="57" ref="L455:L466">IF(G455="","",IF(COUNTIF($G$6:$G$543,G455)&gt;1,"2重登録","OK"))</f>
        <v>OK</v>
      </c>
      <c r="M455" s="37" t="s">
        <v>1344</v>
      </c>
    </row>
    <row r="456" spans="1:13" ht="13.5">
      <c r="A456" s="37" t="s">
        <v>1345</v>
      </c>
      <c r="B456" s="84" t="s">
        <v>1346</v>
      </c>
      <c r="C456" s="84" t="s">
        <v>1347</v>
      </c>
      <c r="D456" s="37" t="s">
        <v>1343</v>
      </c>
      <c r="F456" s="168" t="str">
        <f t="shared" si="54"/>
        <v>T02</v>
      </c>
      <c r="G456" s="37" t="str">
        <f t="shared" si="55"/>
        <v>鹿野雄大</v>
      </c>
      <c r="H456" s="66" t="s">
        <v>1343</v>
      </c>
      <c r="I456" s="66" t="s">
        <v>229</v>
      </c>
      <c r="J456" s="62">
        <v>1991</v>
      </c>
      <c r="K456" s="52">
        <f t="shared" si="56"/>
        <v>25</v>
      </c>
      <c r="L456" s="45" t="str">
        <f t="shared" si="57"/>
        <v>OK</v>
      </c>
      <c r="M456" s="37" t="s">
        <v>789</v>
      </c>
    </row>
    <row r="457" spans="1:13" ht="13.5">
      <c r="A457" s="37" t="s">
        <v>679</v>
      </c>
      <c r="B457" s="47" t="s">
        <v>799</v>
      </c>
      <c r="C457" s="47" t="s">
        <v>1348</v>
      </c>
      <c r="D457" s="37" t="s">
        <v>1343</v>
      </c>
      <c r="F457" s="168" t="str">
        <f t="shared" si="54"/>
        <v>T03</v>
      </c>
      <c r="G457" s="37" t="str">
        <f t="shared" si="55"/>
        <v>谷口 猛</v>
      </c>
      <c r="H457" s="66" t="s">
        <v>1343</v>
      </c>
      <c r="I457" s="66" t="s">
        <v>229</v>
      </c>
      <c r="J457" s="62">
        <v>1992</v>
      </c>
      <c r="K457" s="52">
        <f t="shared" si="56"/>
        <v>24</v>
      </c>
      <c r="L457" s="45" t="str">
        <f t="shared" si="57"/>
        <v>OK</v>
      </c>
      <c r="M457" s="37" t="s">
        <v>972</v>
      </c>
    </row>
    <row r="458" spans="1:13" ht="13.5">
      <c r="A458" s="37" t="s">
        <v>680</v>
      </c>
      <c r="B458" s="47" t="s">
        <v>1349</v>
      </c>
      <c r="C458" s="47" t="s">
        <v>1350</v>
      </c>
      <c r="D458" s="37" t="s">
        <v>1343</v>
      </c>
      <c r="F458" s="168" t="str">
        <f t="shared" si="54"/>
        <v>T04</v>
      </c>
      <c r="G458" s="37" t="str">
        <f t="shared" si="55"/>
        <v>上津慶和</v>
      </c>
      <c r="H458" s="66" t="s">
        <v>1343</v>
      </c>
      <c r="I458" s="66" t="s">
        <v>229</v>
      </c>
      <c r="J458" s="62">
        <v>1993</v>
      </c>
      <c r="K458" s="52">
        <f t="shared" si="56"/>
        <v>23</v>
      </c>
      <c r="L458" s="45" t="str">
        <f t="shared" si="57"/>
        <v>OK</v>
      </c>
      <c r="M458" s="37" t="s">
        <v>972</v>
      </c>
    </row>
    <row r="459" spans="1:13" ht="13.5">
      <c r="A459" s="37" t="s">
        <v>681</v>
      </c>
      <c r="B459" s="47" t="s">
        <v>1351</v>
      </c>
      <c r="C459" s="47" t="s">
        <v>1352</v>
      </c>
      <c r="D459" s="37" t="s">
        <v>1343</v>
      </c>
      <c r="F459" s="168" t="str">
        <f t="shared" si="54"/>
        <v>T05</v>
      </c>
      <c r="G459" s="37" t="str">
        <f t="shared" si="55"/>
        <v>松本遼太郎</v>
      </c>
      <c r="H459" s="66" t="s">
        <v>1343</v>
      </c>
      <c r="I459" s="66" t="s">
        <v>229</v>
      </c>
      <c r="J459" s="62">
        <v>1991</v>
      </c>
      <c r="K459" s="52">
        <f t="shared" si="56"/>
        <v>25</v>
      </c>
      <c r="L459" s="45" t="str">
        <f t="shared" si="57"/>
        <v>OK</v>
      </c>
      <c r="M459" s="37" t="s">
        <v>789</v>
      </c>
    </row>
    <row r="460" spans="1:13" ht="13.5">
      <c r="A460" s="37" t="s">
        <v>682</v>
      </c>
      <c r="B460" s="73" t="s">
        <v>1353</v>
      </c>
      <c r="C460" s="73" t="s">
        <v>1354</v>
      </c>
      <c r="D460" s="37" t="s">
        <v>1343</v>
      </c>
      <c r="F460" s="168" t="str">
        <f t="shared" si="54"/>
        <v>T06</v>
      </c>
      <c r="G460" s="122" t="str">
        <f t="shared" si="55"/>
        <v>吉居さつ紀</v>
      </c>
      <c r="H460" s="66" t="s">
        <v>1343</v>
      </c>
      <c r="I460" s="169" t="s">
        <v>826</v>
      </c>
      <c r="J460" s="62">
        <v>1991</v>
      </c>
      <c r="K460" s="52">
        <f t="shared" si="56"/>
        <v>25</v>
      </c>
      <c r="L460" s="45" t="str">
        <f t="shared" si="57"/>
        <v>OK</v>
      </c>
      <c r="M460" s="37" t="s">
        <v>972</v>
      </c>
    </row>
    <row r="461" spans="1:13" ht="13.5">
      <c r="A461" s="37" t="s">
        <v>683</v>
      </c>
      <c r="B461" s="73" t="s">
        <v>1355</v>
      </c>
      <c r="C461" s="73" t="s">
        <v>1356</v>
      </c>
      <c r="D461" s="37" t="s">
        <v>1357</v>
      </c>
      <c r="F461" s="168" t="str">
        <f t="shared" si="54"/>
        <v>T07</v>
      </c>
      <c r="G461" s="122" t="str">
        <f t="shared" si="55"/>
        <v>北川　円香</v>
      </c>
      <c r="H461" s="66" t="s">
        <v>1357</v>
      </c>
      <c r="I461" s="169" t="s">
        <v>826</v>
      </c>
      <c r="J461" s="62">
        <v>1991</v>
      </c>
      <c r="K461" s="52">
        <f t="shared" si="56"/>
        <v>25</v>
      </c>
      <c r="L461" s="45" t="str">
        <f t="shared" si="57"/>
        <v>OK</v>
      </c>
      <c r="M461" s="37" t="s">
        <v>972</v>
      </c>
    </row>
    <row r="462" spans="1:13" ht="13.5">
      <c r="A462" s="37" t="s">
        <v>684</v>
      </c>
      <c r="B462" s="73" t="s">
        <v>1358</v>
      </c>
      <c r="C462" s="73" t="s">
        <v>0</v>
      </c>
      <c r="D462" s="37" t="s">
        <v>1</v>
      </c>
      <c r="F462" s="168" t="str">
        <f t="shared" si="54"/>
        <v>T08</v>
      </c>
      <c r="G462" s="122" t="str">
        <f t="shared" si="55"/>
        <v>池田まき</v>
      </c>
      <c r="H462" s="66" t="s">
        <v>1</v>
      </c>
      <c r="I462" s="169" t="s">
        <v>826</v>
      </c>
      <c r="J462" s="62">
        <v>1991</v>
      </c>
      <c r="K462" s="52">
        <f t="shared" si="56"/>
        <v>25</v>
      </c>
      <c r="L462" s="45" t="str">
        <f t="shared" si="57"/>
        <v>OK</v>
      </c>
      <c r="M462" s="37" t="s">
        <v>972</v>
      </c>
    </row>
    <row r="463" spans="1:13" ht="13.5">
      <c r="A463" s="37" t="s">
        <v>685</v>
      </c>
      <c r="B463" s="73" t="s">
        <v>2</v>
      </c>
      <c r="C463" s="73" t="s">
        <v>3</v>
      </c>
      <c r="D463" s="37" t="s">
        <v>4</v>
      </c>
      <c r="F463" s="168" t="str">
        <f t="shared" si="54"/>
        <v>T09</v>
      </c>
      <c r="G463" s="122" t="str">
        <f t="shared" si="55"/>
        <v>前川美恵</v>
      </c>
      <c r="H463" s="66" t="s">
        <v>4</v>
      </c>
      <c r="I463" s="169" t="s">
        <v>826</v>
      </c>
      <c r="J463" s="62">
        <v>1988</v>
      </c>
      <c r="K463" s="52">
        <f t="shared" si="56"/>
        <v>28</v>
      </c>
      <c r="L463" s="45" t="str">
        <f t="shared" si="57"/>
        <v>OK</v>
      </c>
      <c r="M463" s="37" t="s">
        <v>793</v>
      </c>
    </row>
    <row r="464" spans="1:13" ht="13.5">
      <c r="A464" s="37" t="s">
        <v>686</v>
      </c>
      <c r="B464" s="73" t="s">
        <v>5</v>
      </c>
      <c r="C464" s="73" t="s">
        <v>6</v>
      </c>
      <c r="D464" s="37" t="s">
        <v>1</v>
      </c>
      <c r="F464" s="168" t="str">
        <f t="shared" si="54"/>
        <v>T10</v>
      </c>
      <c r="G464" s="122" t="str">
        <f t="shared" si="55"/>
        <v>草野菜摘</v>
      </c>
      <c r="H464" s="66" t="s">
        <v>1</v>
      </c>
      <c r="I464" s="169" t="s">
        <v>826</v>
      </c>
      <c r="J464" s="62">
        <v>1993</v>
      </c>
      <c r="K464" s="52">
        <f t="shared" si="56"/>
        <v>23</v>
      </c>
      <c r="L464" s="45" t="str">
        <f t="shared" si="57"/>
        <v>OK</v>
      </c>
      <c r="M464" s="37" t="s">
        <v>793</v>
      </c>
    </row>
    <row r="465" spans="1:13" ht="13.5">
      <c r="A465" s="37" t="s">
        <v>687</v>
      </c>
      <c r="B465" s="47" t="s">
        <v>7</v>
      </c>
      <c r="C465" s="47" t="s">
        <v>8</v>
      </c>
      <c r="D465" s="37" t="s">
        <v>1</v>
      </c>
      <c r="F465" s="168" t="str">
        <f t="shared" si="54"/>
        <v>T11</v>
      </c>
      <c r="G465" s="37" t="str">
        <f t="shared" si="55"/>
        <v>高橋和也</v>
      </c>
      <c r="H465" s="66" t="s">
        <v>1</v>
      </c>
      <c r="I465" s="66" t="s">
        <v>951</v>
      </c>
      <c r="J465" s="62">
        <v>1994</v>
      </c>
      <c r="K465" s="52">
        <f t="shared" si="56"/>
        <v>22</v>
      </c>
      <c r="L465" s="45" t="str">
        <f t="shared" si="57"/>
        <v>OK</v>
      </c>
      <c r="M465" s="37" t="s">
        <v>972</v>
      </c>
    </row>
    <row r="466" spans="1:13" ht="13.5">
      <c r="A466" s="37" t="s">
        <v>688</v>
      </c>
      <c r="B466" s="47" t="s">
        <v>9</v>
      </c>
      <c r="C466" s="47" t="s">
        <v>1221</v>
      </c>
      <c r="D466" s="37" t="s">
        <v>1343</v>
      </c>
      <c r="F466" s="168" t="str">
        <f t="shared" si="54"/>
        <v>T12</v>
      </c>
      <c r="G466" s="37" t="str">
        <f t="shared" si="55"/>
        <v>川下洋平</v>
      </c>
      <c r="H466" s="66" t="s">
        <v>1343</v>
      </c>
      <c r="I466" s="66" t="s">
        <v>1032</v>
      </c>
      <c r="J466" s="62">
        <v>1988</v>
      </c>
      <c r="K466" s="52">
        <f t="shared" si="56"/>
        <v>28</v>
      </c>
      <c r="L466" s="45" t="str">
        <f t="shared" si="57"/>
        <v>OK</v>
      </c>
      <c r="M466" s="37" t="s">
        <v>789</v>
      </c>
    </row>
    <row r="467" spans="1:13" ht="13.5">
      <c r="A467" s="37" t="s">
        <v>10</v>
      </c>
      <c r="B467" s="47" t="s">
        <v>11</v>
      </c>
      <c r="C467" s="47" t="s">
        <v>12</v>
      </c>
      <c r="D467" s="37" t="s">
        <v>1343</v>
      </c>
      <c r="G467" s="37" t="str">
        <f t="shared" si="55"/>
        <v>上原義弘</v>
      </c>
      <c r="H467" s="66" t="s">
        <v>1343</v>
      </c>
      <c r="I467" s="66" t="s">
        <v>761</v>
      </c>
      <c r="J467" s="62">
        <v>1974</v>
      </c>
      <c r="K467" s="52">
        <f t="shared" si="56"/>
        <v>42</v>
      </c>
      <c r="L467" s="45" t="str">
        <f>IF(G467="","",IF(COUNTIF($G$1:$G$24,G467)&gt;1,"2重登録","OK"))</f>
        <v>OK</v>
      </c>
      <c r="M467" s="37" t="s">
        <v>789</v>
      </c>
    </row>
    <row r="468" spans="1:13" ht="13.5">
      <c r="A468" s="37" t="s">
        <v>13</v>
      </c>
      <c r="B468" s="47" t="s">
        <v>14</v>
      </c>
      <c r="C468" s="47" t="s">
        <v>15</v>
      </c>
      <c r="D468" s="37" t="s">
        <v>1343</v>
      </c>
      <c r="G468" s="37" t="str">
        <f t="shared" si="55"/>
        <v>東山 博</v>
      </c>
      <c r="H468" s="66" t="s">
        <v>1343</v>
      </c>
      <c r="I468" s="66" t="s">
        <v>761</v>
      </c>
      <c r="J468" s="62">
        <v>1964</v>
      </c>
      <c r="K468" s="52">
        <f t="shared" si="56"/>
        <v>52</v>
      </c>
      <c r="L468" s="45" t="s">
        <v>16</v>
      </c>
      <c r="M468" s="37" t="s">
        <v>789</v>
      </c>
    </row>
    <row r="469" spans="1:13" ht="13.5">
      <c r="A469" s="37" t="s">
        <v>17</v>
      </c>
      <c r="B469" s="37" t="s">
        <v>18</v>
      </c>
      <c r="C469" s="37" t="s">
        <v>19</v>
      </c>
      <c r="D469" s="37" t="s">
        <v>1</v>
      </c>
      <c r="G469" s="37" t="str">
        <f t="shared" si="55"/>
        <v>中尾 巧</v>
      </c>
      <c r="H469" s="66" t="s">
        <v>1</v>
      </c>
      <c r="I469" s="69" t="s">
        <v>761</v>
      </c>
      <c r="J469" s="62">
        <v>1983</v>
      </c>
      <c r="K469" s="52">
        <f t="shared" si="56"/>
        <v>33</v>
      </c>
      <c r="L469" s="45" t="s">
        <v>16</v>
      </c>
      <c r="M469" s="37" t="s">
        <v>20</v>
      </c>
    </row>
    <row r="470" spans="2:12" ht="13.5">
      <c r="B470" s="166"/>
      <c r="C470" s="166"/>
      <c r="D470" s="47"/>
      <c r="E470" s="84"/>
      <c r="H470" s="66"/>
      <c r="I470" s="84"/>
      <c r="J470" s="135"/>
      <c r="K470" s="167"/>
      <c r="L470" s="45">
        <f aca="true" t="shared" si="58" ref="L470:L479">IF(G470="","",IF(COUNTIF($G$6:$G$543,G470)&gt;1,"2重登録","OK"))</f>
      </c>
    </row>
    <row r="471" spans="2:12" ht="13.5">
      <c r="B471" s="166"/>
      <c r="C471" s="166"/>
      <c r="D471" s="47"/>
      <c r="E471" s="84"/>
      <c r="H471" s="66"/>
      <c r="I471" s="84"/>
      <c r="J471" s="135"/>
      <c r="K471" s="167"/>
      <c r="L471" s="45">
        <f t="shared" si="58"/>
      </c>
    </row>
    <row r="472" spans="2:12" ht="13.5">
      <c r="B472" s="166"/>
      <c r="C472" s="166"/>
      <c r="D472" s="47"/>
      <c r="E472" s="84"/>
      <c r="H472" s="66"/>
      <c r="I472" s="84"/>
      <c r="J472" s="135"/>
      <c r="K472" s="167"/>
      <c r="L472" s="45">
        <f t="shared" si="58"/>
      </c>
    </row>
    <row r="473" spans="2:12" ht="13.5">
      <c r="B473" s="166"/>
      <c r="C473" s="166"/>
      <c r="D473" s="47"/>
      <c r="E473" s="84"/>
      <c r="H473" s="66"/>
      <c r="I473" s="84"/>
      <c r="J473" s="135"/>
      <c r="K473" s="167"/>
      <c r="L473" s="45">
        <f t="shared" si="58"/>
      </c>
    </row>
    <row r="474" spans="2:12" ht="13.5">
      <c r="B474" s="166"/>
      <c r="C474" s="166"/>
      <c r="D474" s="47"/>
      <c r="E474" s="84"/>
      <c r="H474" s="66"/>
      <c r="I474" s="84"/>
      <c r="J474" s="135"/>
      <c r="K474" s="167"/>
      <c r="L474" s="45">
        <f t="shared" si="58"/>
      </c>
    </row>
    <row r="475" spans="2:12" ht="13.5">
      <c r="B475" s="166"/>
      <c r="C475" s="166"/>
      <c r="D475" s="47"/>
      <c r="E475" s="84"/>
      <c r="H475" s="66"/>
      <c r="I475" s="84"/>
      <c r="J475" s="135"/>
      <c r="K475" s="167"/>
      <c r="L475" s="45">
        <f t="shared" si="58"/>
      </c>
    </row>
    <row r="476" spans="2:12" ht="13.5">
      <c r="B476" s="166"/>
      <c r="C476" s="166"/>
      <c r="D476" s="47"/>
      <c r="E476" s="84"/>
      <c r="H476" s="66"/>
      <c r="I476" s="84"/>
      <c r="J476" s="135"/>
      <c r="K476" s="167"/>
      <c r="L476" s="45">
        <f t="shared" si="58"/>
      </c>
    </row>
    <row r="477" spans="2:12" ht="13.5">
      <c r="B477" s="166"/>
      <c r="C477" s="166"/>
      <c r="D477" s="47"/>
      <c r="E477" s="84"/>
      <c r="H477" s="66"/>
      <c r="I477" s="84"/>
      <c r="J477" s="135"/>
      <c r="K477" s="167"/>
      <c r="L477" s="45">
        <f t="shared" si="58"/>
      </c>
    </row>
    <row r="478" spans="1:14" s="113" customFormat="1" ht="13.5">
      <c r="A478" s="49"/>
      <c r="B478" s="245" t="s">
        <v>21</v>
      </c>
      <c r="C478" s="245"/>
      <c r="D478" s="245" t="s">
        <v>22</v>
      </c>
      <c r="E478" s="245"/>
      <c r="F478" s="245"/>
      <c r="G478" s="245"/>
      <c r="H478" s="49"/>
      <c r="I478" s="49"/>
      <c r="J478" s="112"/>
      <c r="K478" s="49"/>
      <c r="L478" s="45">
        <f t="shared" si="58"/>
      </c>
      <c r="M478" s="49"/>
      <c r="N478" s="170"/>
    </row>
    <row r="479" spans="1:14" s="113" customFormat="1" ht="13.5">
      <c r="A479" s="49"/>
      <c r="B479" s="245"/>
      <c r="C479" s="245"/>
      <c r="D479" s="245"/>
      <c r="E479" s="245"/>
      <c r="F479" s="245"/>
      <c r="G479" s="245"/>
      <c r="H479" s="49"/>
      <c r="I479" s="49"/>
      <c r="J479" s="112"/>
      <c r="K479" s="49"/>
      <c r="L479" s="45">
        <f t="shared" si="58"/>
      </c>
      <c r="M479" s="49"/>
      <c r="N479" s="170"/>
    </row>
    <row r="480" spans="1:15" s="113" customFormat="1" ht="13.5">
      <c r="A480" s="84"/>
      <c r="B480" s="84" t="s">
        <v>689</v>
      </c>
      <c r="C480" s="84"/>
      <c r="D480" s="37"/>
      <c r="E480" s="84"/>
      <c r="F480" s="168"/>
      <c r="G480" s="37" t="s">
        <v>23</v>
      </c>
      <c r="H480" s="201" t="s">
        <v>24</v>
      </c>
      <c r="I480" s="201"/>
      <c r="J480" s="201"/>
      <c r="K480" s="167"/>
      <c r="L480" s="45"/>
      <c r="M480" s="37"/>
      <c r="N480" s="171"/>
      <c r="O480" s="173"/>
    </row>
    <row r="481" spans="1:14" s="113" customFormat="1" ht="13.5">
      <c r="A481" s="84"/>
      <c r="B481" s="251" t="s">
        <v>690</v>
      </c>
      <c r="C481" s="251"/>
      <c r="D481" s="251"/>
      <c r="E481" s="84"/>
      <c r="F481" s="168">
        <f aca="true" t="shared" si="59" ref="F481:F522">A481</f>
        <v>0</v>
      </c>
      <c r="G481" s="40">
        <f>COUNTIF(M482:M519,"東近江市")</f>
        <v>5</v>
      </c>
      <c r="H481" s="172">
        <f>(G481/RIGHT(A522,2))</f>
        <v>0.12195121951219512</v>
      </c>
      <c r="I481" s="172"/>
      <c r="J481" s="172"/>
      <c r="K481" s="167"/>
      <c r="L481" s="45"/>
      <c r="M481" s="37"/>
      <c r="N481" s="170"/>
    </row>
    <row r="482" spans="1:14" s="113" customFormat="1" ht="14.25">
      <c r="A482" s="174" t="s">
        <v>25</v>
      </c>
      <c r="B482" s="175" t="s">
        <v>26</v>
      </c>
      <c r="C482" s="175" t="s">
        <v>27</v>
      </c>
      <c r="D482" s="84" t="s">
        <v>689</v>
      </c>
      <c r="E482" s="59"/>
      <c r="F482" s="168" t="str">
        <f t="shared" si="59"/>
        <v>u01</v>
      </c>
      <c r="G482" s="49" t="str">
        <f>B482&amp;C482</f>
        <v>池上浩幸</v>
      </c>
      <c r="H482" s="84" t="s">
        <v>28</v>
      </c>
      <c r="I482" s="84" t="s">
        <v>229</v>
      </c>
      <c r="J482" s="176">
        <v>1965</v>
      </c>
      <c r="K482" s="167">
        <f aca="true" t="shared" si="60" ref="K482:K522">2016-J482</f>
        <v>51</v>
      </c>
      <c r="L482" s="45" t="str">
        <f aca="true" t="shared" si="61" ref="L482:L526">IF(G482="","",IF(COUNTIF($G$6:$G$543,G482)&gt;1,"2重登録","OK"))</f>
        <v>OK</v>
      </c>
      <c r="M482" s="177" t="s">
        <v>895</v>
      </c>
      <c r="N482" s="170"/>
    </row>
    <row r="483" spans="1:14" s="113" customFormat="1" ht="14.25">
      <c r="A483" s="174" t="s">
        <v>29</v>
      </c>
      <c r="B483" s="175" t="s">
        <v>30</v>
      </c>
      <c r="C483" s="175" t="s">
        <v>31</v>
      </c>
      <c r="D483" s="84" t="s">
        <v>689</v>
      </c>
      <c r="E483" s="59"/>
      <c r="F483" s="168" t="str">
        <f t="shared" si="59"/>
        <v>u02</v>
      </c>
      <c r="G483" s="49" t="str">
        <f>B483&amp;C483</f>
        <v>石井正俊</v>
      </c>
      <c r="H483" s="84" t="s">
        <v>28</v>
      </c>
      <c r="I483" s="84" t="s">
        <v>229</v>
      </c>
      <c r="J483" s="176">
        <v>1975</v>
      </c>
      <c r="K483" s="167">
        <f t="shared" si="60"/>
        <v>41</v>
      </c>
      <c r="L483" s="45" t="str">
        <f t="shared" si="61"/>
        <v>OK</v>
      </c>
      <c r="M483" s="177" t="s">
        <v>863</v>
      </c>
      <c r="N483" s="170"/>
    </row>
    <row r="484" spans="1:14" s="113" customFormat="1" ht="13.5">
      <c r="A484" s="174" t="s">
        <v>691</v>
      </c>
      <c r="B484" s="178" t="s">
        <v>32</v>
      </c>
      <c r="C484" s="178" t="s">
        <v>883</v>
      </c>
      <c r="D484" s="84" t="s">
        <v>689</v>
      </c>
      <c r="E484" s="59"/>
      <c r="F484" s="168" t="str">
        <f t="shared" si="59"/>
        <v>u03</v>
      </c>
      <c r="G484" s="49" t="str">
        <f>B484&amp;C484</f>
        <v>一色 翼</v>
      </c>
      <c r="H484" s="84" t="s">
        <v>28</v>
      </c>
      <c r="I484" s="179" t="s">
        <v>229</v>
      </c>
      <c r="J484" s="180">
        <v>1983</v>
      </c>
      <c r="K484" s="167">
        <f t="shared" si="60"/>
        <v>33</v>
      </c>
      <c r="L484" s="45" t="str">
        <f t="shared" si="61"/>
        <v>OK</v>
      </c>
      <c r="M484" s="181" t="s">
        <v>880</v>
      </c>
      <c r="N484" s="170"/>
    </row>
    <row r="485" spans="1:13" s="113" customFormat="1" ht="13.5">
      <c r="A485" s="174" t="s">
        <v>692</v>
      </c>
      <c r="B485" s="182" t="s">
        <v>33</v>
      </c>
      <c r="C485" s="49" t="s">
        <v>34</v>
      </c>
      <c r="D485" s="84" t="s">
        <v>689</v>
      </c>
      <c r="E485" s="49"/>
      <c r="F485" s="168" t="str">
        <f t="shared" si="59"/>
        <v>u04</v>
      </c>
      <c r="G485" s="49" t="s">
        <v>35</v>
      </c>
      <c r="H485" s="84" t="s">
        <v>28</v>
      </c>
      <c r="I485" s="179" t="s">
        <v>1032</v>
      </c>
      <c r="J485" s="112">
        <v>1988</v>
      </c>
      <c r="K485" s="167">
        <f t="shared" si="60"/>
        <v>28</v>
      </c>
      <c r="L485" s="45" t="str">
        <f t="shared" si="61"/>
        <v>OK</v>
      </c>
      <c r="M485" s="177" t="s">
        <v>863</v>
      </c>
    </row>
    <row r="486" spans="1:14" s="113" customFormat="1" ht="14.25">
      <c r="A486" s="174" t="s">
        <v>693</v>
      </c>
      <c r="B486" s="183" t="s">
        <v>36</v>
      </c>
      <c r="C486" s="183" t="s">
        <v>37</v>
      </c>
      <c r="D486" s="84" t="s">
        <v>689</v>
      </c>
      <c r="E486" s="59"/>
      <c r="F486" s="168" t="str">
        <f t="shared" si="59"/>
        <v>u05</v>
      </c>
      <c r="G486" s="49" t="str">
        <f>B486&amp;C486</f>
        <v>片岡一寿</v>
      </c>
      <c r="H486" s="84" t="s">
        <v>28</v>
      </c>
      <c r="I486" s="84" t="s">
        <v>229</v>
      </c>
      <c r="J486" s="176">
        <v>1971</v>
      </c>
      <c r="K486" s="167">
        <f t="shared" si="60"/>
        <v>45</v>
      </c>
      <c r="L486" s="45" t="str">
        <f t="shared" si="61"/>
        <v>OK</v>
      </c>
      <c r="M486" s="177" t="s">
        <v>877</v>
      </c>
      <c r="N486" s="170"/>
    </row>
    <row r="487" spans="1:14" s="113" customFormat="1" ht="14.25">
      <c r="A487" s="174" t="s">
        <v>694</v>
      </c>
      <c r="B487" s="183" t="s">
        <v>38</v>
      </c>
      <c r="C487" s="183" t="s">
        <v>39</v>
      </c>
      <c r="D487" s="84" t="s">
        <v>689</v>
      </c>
      <c r="E487" s="59"/>
      <c r="F487" s="168" t="str">
        <f t="shared" si="59"/>
        <v>u06</v>
      </c>
      <c r="G487" s="49" t="str">
        <f>B487&amp;C487</f>
        <v>片岡  大</v>
      </c>
      <c r="H487" s="84" t="s">
        <v>28</v>
      </c>
      <c r="I487" s="84" t="s">
        <v>229</v>
      </c>
      <c r="J487" s="176">
        <v>1969</v>
      </c>
      <c r="K487" s="167">
        <f t="shared" si="60"/>
        <v>47</v>
      </c>
      <c r="L487" s="45" t="str">
        <f t="shared" si="61"/>
        <v>OK</v>
      </c>
      <c r="M487" s="177" t="s">
        <v>40</v>
      </c>
      <c r="N487" s="170"/>
    </row>
    <row r="488" spans="1:13" s="113" customFormat="1" ht="13.5">
      <c r="A488" s="174" t="s">
        <v>695</v>
      </c>
      <c r="B488" s="182" t="s">
        <v>41</v>
      </c>
      <c r="C488" s="49" t="s">
        <v>42</v>
      </c>
      <c r="D488" s="84" t="s">
        <v>689</v>
      </c>
      <c r="E488" s="49"/>
      <c r="F488" s="168" t="str">
        <f t="shared" si="59"/>
        <v>u07</v>
      </c>
      <c r="G488" s="49" t="s">
        <v>43</v>
      </c>
      <c r="H488" s="84" t="s">
        <v>28</v>
      </c>
      <c r="I488" s="184" t="s">
        <v>1032</v>
      </c>
      <c r="J488" s="112">
        <v>1981</v>
      </c>
      <c r="K488" s="167">
        <f t="shared" si="60"/>
        <v>35</v>
      </c>
      <c r="L488" s="45" t="str">
        <f t="shared" si="61"/>
        <v>OK</v>
      </c>
      <c r="M488" s="177" t="s">
        <v>965</v>
      </c>
    </row>
    <row r="489" spans="1:14" s="113" customFormat="1" ht="14.25">
      <c r="A489" s="174" t="s">
        <v>696</v>
      </c>
      <c r="B489" s="182" t="s">
        <v>44</v>
      </c>
      <c r="C489" s="182" t="s">
        <v>1294</v>
      </c>
      <c r="D489" s="84" t="s">
        <v>689</v>
      </c>
      <c r="E489" s="178"/>
      <c r="F489" s="168" t="str">
        <f t="shared" si="59"/>
        <v>u08</v>
      </c>
      <c r="G489" s="49" t="str">
        <f>B489&amp;C489</f>
        <v>木下 進</v>
      </c>
      <c r="H489" s="84" t="s">
        <v>28</v>
      </c>
      <c r="I489" s="84" t="s">
        <v>229</v>
      </c>
      <c r="J489" s="185">
        <v>1950</v>
      </c>
      <c r="K489" s="167">
        <f t="shared" si="60"/>
        <v>66</v>
      </c>
      <c r="L489" s="45" t="str">
        <f t="shared" si="61"/>
        <v>OK</v>
      </c>
      <c r="M489" s="177" t="s">
        <v>45</v>
      </c>
      <c r="N489" s="170"/>
    </row>
    <row r="490" spans="1:13" s="113" customFormat="1" ht="13.5">
      <c r="A490" s="174" t="s">
        <v>697</v>
      </c>
      <c r="B490" s="182" t="s">
        <v>872</v>
      </c>
      <c r="C490" s="49" t="s">
        <v>46</v>
      </c>
      <c r="D490" s="84" t="s">
        <v>689</v>
      </c>
      <c r="E490" s="49"/>
      <c r="F490" s="186" t="str">
        <f t="shared" si="59"/>
        <v>u09</v>
      </c>
      <c r="G490" s="49" t="str">
        <f>B490&amp;C490</f>
        <v>久保田勉</v>
      </c>
      <c r="H490" s="84" t="s">
        <v>28</v>
      </c>
      <c r="I490" s="179" t="s">
        <v>1032</v>
      </c>
      <c r="J490" s="112">
        <v>1967</v>
      </c>
      <c r="K490" s="167">
        <f t="shared" si="60"/>
        <v>49</v>
      </c>
      <c r="L490" s="45" t="str">
        <f t="shared" si="61"/>
        <v>OK</v>
      </c>
      <c r="M490" s="177" t="s">
        <v>47</v>
      </c>
    </row>
    <row r="491" spans="1:13" s="113" customFormat="1" ht="13.5">
      <c r="A491" s="174" t="s">
        <v>698</v>
      </c>
      <c r="B491" s="182" t="s">
        <v>48</v>
      </c>
      <c r="C491" s="49" t="s">
        <v>49</v>
      </c>
      <c r="D491" s="84" t="s">
        <v>689</v>
      </c>
      <c r="E491" s="59"/>
      <c r="F491" s="168" t="str">
        <f t="shared" si="59"/>
        <v>u10</v>
      </c>
      <c r="G491" s="49" t="s">
        <v>50</v>
      </c>
      <c r="H491" s="84" t="s">
        <v>28</v>
      </c>
      <c r="I491" s="179" t="s">
        <v>1032</v>
      </c>
      <c r="J491" s="112">
        <v>1997</v>
      </c>
      <c r="K491" s="167">
        <f t="shared" si="60"/>
        <v>19</v>
      </c>
      <c r="L491" s="45" t="str">
        <f t="shared" si="61"/>
        <v>OK</v>
      </c>
      <c r="M491" s="58" t="s">
        <v>858</v>
      </c>
    </row>
    <row r="492" spans="1:20" s="113" customFormat="1" ht="13.5">
      <c r="A492" s="174" t="s">
        <v>699</v>
      </c>
      <c r="B492" s="77" t="s">
        <v>51</v>
      </c>
      <c r="C492" s="77" t="s">
        <v>52</v>
      </c>
      <c r="D492" s="84" t="s">
        <v>689</v>
      </c>
      <c r="E492" s="81"/>
      <c r="F492" s="81" t="str">
        <f t="shared" si="59"/>
        <v>u11</v>
      </c>
      <c r="G492" s="37" t="str">
        <f>B492&amp;C492</f>
        <v>稙田優也</v>
      </c>
      <c r="H492" s="84" t="s">
        <v>28</v>
      </c>
      <c r="I492" s="37" t="s">
        <v>229</v>
      </c>
      <c r="J492" s="33">
        <v>1982</v>
      </c>
      <c r="K492" s="167">
        <f t="shared" si="60"/>
        <v>34</v>
      </c>
      <c r="L492" s="45" t="str">
        <f t="shared" si="61"/>
        <v>OK</v>
      </c>
      <c r="M492" s="84" t="s">
        <v>863</v>
      </c>
      <c r="N492" s="35"/>
      <c r="O492" s="35"/>
      <c r="P492" s="35"/>
      <c r="Q492" s="35"/>
      <c r="R492" s="35"/>
      <c r="S492" s="35"/>
      <c r="T492" s="35"/>
    </row>
    <row r="493" spans="1:13" s="113" customFormat="1" ht="13.5">
      <c r="A493" s="174" t="s">
        <v>700</v>
      </c>
      <c r="B493" s="182" t="s">
        <v>53</v>
      </c>
      <c r="C493" s="49" t="s">
        <v>8</v>
      </c>
      <c r="D493" s="84" t="s">
        <v>689</v>
      </c>
      <c r="E493" s="49"/>
      <c r="F493" s="168" t="str">
        <f t="shared" si="59"/>
        <v>u12</v>
      </c>
      <c r="G493" s="49" t="s">
        <v>54</v>
      </c>
      <c r="H493" s="84" t="s">
        <v>28</v>
      </c>
      <c r="I493" s="179" t="s">
        <v>1032</v>
      </c>
      <c r="J493" s="112">
        <v>1987</v>
      </c>
      <c r="K493" s="167">
        <f t="shared" si="60"/>
        <v>29</v>
      </c>
      <c r="L493" s="45" t="str">
        <f t="shared" si="61"/>
        <v>OK</v>
      </c>
      <c r="M493" s="177" t="s">
        <v>793</v>
      </c>
    </row>
    <row r="494" spans="1:14" s="113" customFormat="1" ht="14.25">
      <c r="A494" s="174" t="s">
        <v>701</v>
      </c>
      <c r="B494" s="175" t="s">
        <v>55</v>
      </c>
      <c r="C494" s="175" t="s">
        <v>56</v>
      </c>
      <c r="D494" s="84" t="s">
        <v>689</v>
      </c>
      <c r="E494" s="59"/>
      <c r="F494" s="168" t="str">
        <f t="shared" si="59"/>
        <v>u13</v>
      </c>
      <c r="G494" s="49" t="str">
        <f>B494&amp;C494</f>
        <v>竹田圭佑</v>
      </c>
      <c r="H494" s="84" t="s">
        <v>28</v>
      </c>
      <c r="I494" s="84" t="s">
        <v>229</v>
      </c>
      <c r="J494" s="176">
        <v>1982</v>
      </c>
      <c r="K494" s="167">
        <f t="shared" si="60"/>
        <v>34</v>
      </c>
      <c r="L494" s="45" t="str">
        <f t="shared" si="61"/>
        <v>OK</v>
      </c>
      <c r="M494" s="177" t="s">
        <v>789</v>
      </c>
      <c r="N494" s="170"/>
    </row>
    <row r="495" spans="1:13" s="113" customFormat="1" ht="13.5">
      <c r="A495" s="174" t="s">
        <v>702</v>
      </c>
      <c r="B495" s="182" t="s">
        <v>57</v>
      </c>
      <c r="C495" s="49" t="s">
        <v>58</v>
      </c>
      <c r="D495" s="84" t="s">
        <v>689</v>
      </c>
      <c r="E495" s="49"/>
      <c r="F495" s="168" t="str">
        <f t="shared" si="59"/>
        <v>u14</v>
      </c>
      <c r="G495" s="49" t="s">
        <v>59</v>
      </c>
      <c r="H495" s="84" t="s">
        <v>28</v>
      </c>
      <c r="I495" s="184" t="s">
        <v>229</v>
      </c>
      <c r="J495" s="112">
        <v>1967</v>
      </c>
      <c r="K495" s="167">
        <f t="shared" si="60"/>
        <v>49</v>
      </c>
      <c r="L495" s="45" t="str">
        <f t="shared" si="61"/>
        <v>OK</v>
      </c>
      <c r="M495" s="177" t="s">
        <v>965</v>
      </c>
    </row>
    <row r="496" spans="1:20" s="35" customFormat="1" ht="13.5">
      <c r="A496" s="174" t="s">
        <v>703</v>
      </c>
      <c r="B496" s="182" t="s">
        <v>60</v>
      </c>
      <c r="C496" s="182" t="s">
        <v>61</v>
      </c>
      <c r="D496" s="84" t="s">
        <v>689</v>
      </c>
      <c r="E496" s="49"/>
      <c r="F496" s="168" t="str">
        <f t="shared" si="59"/>
        <v>u15</v>
      </c>
      <c r="G496" s="49" t="str">
        <f aca="true" t="shared" si="62" ref="G496:G510">B496&amp;C496</f>
        <v>永瀬卓夫</v>
      </c>
      <c r="H496" s="84" t="s">
        <v>28</v>
      </c>
      <c r="I496" s="179" t="s">
        <v>1032</v>
      </c>
      <c r="J496" s="112">
        <v>1950</v>
      </c>
      <c r="K496" s="167">
        <f t="shared" si="60"/>
        <v>66</v>
      </c>
      <c r="L496" s="45" t="str">
        <f t="shared" si="61"/>
        <v>OK</v>
      </c>
      <c r="M496" s="177" t="s">
        <v>924</v>
      </c>
      <c r="N496" s="113"/>
      <c r="O496" s="113"/>
      <c r="P496" s="113"/>
      <c r="Q496" s="113"/>
      <c r="R496" s="113"/>
      <c r="S496" s="113"/>
      <c r="T496" s="113"/>
    </row>
    <row r="497" spans="1:20" s="35" customFormat="1" ht="13.5">
      <c r="A497" s="174" t="s">
        <v>704</v>
      </c>
      <c r="B497" s="182" t="s">
        <v>62</v>
      </c>
      <c r="C497" s="49" t="s">
        <v>63</v>
      </c>
      <c r="D497" s="84" t="s">
        <v>689</v>
      </c>
      <c r="E497" s="49"/>
      <c r="F497" s="168" t="str">
        <f t="shared" si="59"/>
        <v>u16</v>
      </c>
      <c r="G497" s="49" t="str">
        <f t="shared" si="62"/>
        <v>倍田 武</v>
      </c>
      <c r="H497" s="84" t="s">
        <v>28</v>
      </c>
      <c r="I497" s="184" t="s">
        <v>229</v>
      </c>
      <c r="J497" s="112">
        <v>1970</v>
      </c>
      <c r="K497" s="167">
        <f t="shared" si="60"/>
        <v>46</v>
      </c>
      <c r="L497" s="45" t="str">
        <f t="shared" si="61"/>
        <v>OK</v>
      </c>
      <c r="M497" s="177" t="s">
        <v>877</v>
      </c>
      <c r="N497" s="113"/>
      <c r="O497" s="113"/>
      <c r="P497" s="113"/>
      <c r="Q497" s="113"/>
      <c r="R497" s="113"/>
      <c r="S497" s="113"/>
      <c r="T497" s="113"/>
    </row>
    <row r="498" spans="1:20" s="35" customFormat="1" ht="13.5">
      <c r="A498" s="174" t="s">
        <v>705</v>
      </c>
      <c r="B498" s="182" t="s">
        <v>64</v>
      </c>
      <c r="C498" s="49" t="s">
        <v>65</v>
      </c>
      <c r="D498" s="84" t="s">
        <v>689</v>
      </c>
      <c r="E498" s="49"/>
      <c r="F498" s="186" t="str">
        <f t="shared" si="59"/>
        <v>u17</v>
      </c>
      <c r="G498" s="49" t="str">
        <f t="shared" si="62"/>
        <v>久田 彰</v>
      </c>
      <c r="H498" s="84" t="s">
        <v>28</v>
      </c>
      <c r="I498" s="179" t="s">
        <v>229</v>
      </c>
      <c r="J498" s="112">
        <v>1971</v>
      </c>
      <c r="K498" s="167">
        <f t="shared" si="60"/>
        <v>45</v>
      </c>
      <c r="L498" s="45" t="str">
        <f t="shared" si="61"/>
        <v>OK</v>
      </c>
      <c r="M498" s="177" t="s">
        <v>877</v>
      </c>
      <c r="N498" s="113"/>
      <c r="O498" s="113"/>
      <c r="P498" s="113"/>
      <c r="Q498" s="113"/>
      <c r="R498" s="113"/>
      <c r="S498" s="113"/>
      <c r="T498" s="113"/>
    </row>
    <row r="499" spans="1:20" s="35" customFormat="1" ht="14.25">
      <c r="A499" s="174" t="s">
        <v>706</v>
      </c>
      <c r="B499" s="175" t="s">
        <v>1261</v>
      </c>
      <c r="C499" s="175" t="s">
        <v>66</v>
      </c>
      <c r="D499" s="84" t="s">
        <v>689</v>
      </c>
      <c r="E499" s="59"/>
      <c r="F499" s="168" t="str">
        <f t="shared" si="59"/>
        <v>u18</v>
      </c>
      <c r="G499" s="49" t="str">
        <f t="shared" si="62"/>
        <v>山田智史</v>
      </c>
      <c r="H499" s="84" t="s">
        <v>28</v>
      </c>
      <c r="I499" s="84" t="s">
        <v>229</v>
      </c>
      <c r="J499" s="176">
        <v>1969</v>
      </c>
      <c r="K499" s="167">
        <f t="shared" si="60"/>
        <v>47</v>
      </c>
      <c r="L499" s="45" t="str">
        <f t="shared" si="61"/>
        <v>OK</v>
      </c>
      <c r="M499" s="177" t="s">
        <v>863</v>
      </c>
      <c r="N499" s="170"/>
      <c r="O499" s="113"/>
      <c r="P499" s="113"/>
      <c r="Q499" s="113"/>
      <c r="R499" s="113"/>
      <c r="S499" s="113"/>
      <c r="T499" s="113"/>
    </row>
    <row r="500" spans="1:14" s="113" customFormat="1" ht="14.25">
      <c r="A500" s="174" t="s">
        <v>707</v>
      </c>
      <c r="B500" s="175" t="s">
        <v>945</v>
      </c>
      <c r="C500" s="175" t="s">
        <v>67</v>
      </c>
      <c r="D500" s="84" t="s">
        <v>689</v>
      </c>
      <c r="E500" s="59"/>
      <c r="F500" s="168" t="str">
        <f t="shared" si="59"/>
        <v>u19</v>
      </c>
      <c r="G500" s="49" t="str">
        <f t="shared" si="62"/>
        <v>山本昌紀</v>
      </c>
      <c r="H500" s="84" t="s">
        <v>28</v>
      </c>
      <c r="I500" s="84" t="s">
        <v>229</v>
      </c>
      <c r="J500" s="176">
        <v>1970</v>
      </c>
      <c r="K500" s="167">
        <f t="shared" si="60"/>
        <v>46</v>
      </c>
      <c r="L500" s="45" t="str">
        <f t="shared" si="61"/>
        <v>OK</v>
      </c>
      <c r="M500" s="177" t="s">
        <v>868</v>
      </c>
      <c r="N500" s="170"/>
    </row>
    <row r="501" spans="1:14" s="113" customFormat="1" ht="13.5">
      <c r="A501" s="174" t="s">
        <v>708</v>
      </c>
      <c r="B501" s="178" t="s">
        <v>68</v>
      </c>
      <c r="C501" s="178" t="s">
        <v>69</v>
      </c>
      <c r="D501" s="84" t="s">
        <v>689</v>
      </c>
      <c r="E501" s="59"/>
      <c r="F501" s="168" t="str">
        <f t="shared" si="59"/>
        <v>u20</v>
      </c>
      <c r="G501" s="49" t="str">
        <f t="shared" si="62"/>
        <v>吉村 淳</v>
      </c>
      <c r="H501" s="84" t="s">
        <v>28</v>
      </c>
      <c r="I501" s="179" t="s">
        <v>229</v>
      </c>
      <c r="J501" s="180">
        <v>1976</v>
      </c>
      <c r="K501" s="167">
        <f t="shared" si="60"/>
        <v>40</v>
      </c>
      <c r="L501" s="45" t="str">
        <f t="shared" si="61"/>
        <v>OK</v>
      </c>
      <c r="M501" s="177" t="s">
        <v>859</v>
      </c>
      <c r="N501" s="170"/>
    </row>
    <row r="502" spans="1:20" s="113" customFormat="1" ht="13.5">
      <c r="A502" s="174" t="s">
        <v>709</v>
      </c>
      <c r="B502" s="37" t="s">
        <v>710</v>
      </c>
      <c r="C502" s="37" t="s">
        <v>711</v>
      </c>
      <c r="D502" s="84" t="s">
        <v>689</v>
      </c>
      <c r="E502" s="37"/>
      <c r="F502" s="37" t="str">
        <f t="shared" si="59"/>
        <v>u21</v>
      </c>
      <c r="G502" s="37" t="str">
        <f t="shared" si="62"/>
        <v>井内一博</v>
      </c>
      <c r="H502" s="84" t="s">
        <v>28</v>
      </c>
      <c r="I502" s="37" t="s">
        <v>229</v>
      </c>
      <c r="J502" s="33">
        <v>1976</v>
      </c>
      <c r="K502" s="167">
        <f t="shared" si="60"/>
        <v>40</v>
      </c>
      <c r="L502" s="45" t="str">
        <f t="shared" si="61"/>
        <v>OK</v>
      </c>
      <c r="M502" s="37" t="s">
        <v>1253</v>
      </c>
      <c r="N502" s="35"/>
      <c r="O502" s="35"/>
      <c r="P502" s="35"/>
      <c r="Q502" s="35"/>
      <c r="R502" s="35"/>
      <c r="S502" s="35"/>
      <c r="T502" s="39"/>
    </row>
    <row r="503" spans="1:14" s="113" customFormat="1" ht="14.25">
      <c r="A503" s="174" t="s">
        <v>712</v>
      </c>
      <c r="B503" s="187" t="s">
        <v>713</v>
      </c>
      <c r="C503" s="188" t="s">
        <v>714</v>
      </c>
      <c r="D503" s="84" t="s">
        <v>689</v>
      </c>
      <c r="E503" s="189"/>
      <c r="F503" s="168" t="str">
        <f t="shared" si="59"/>
        <v>u22</v>
      </c>
      <c r="G503" s="49" t="str">
        <f t="shared" si="62"/>
        <v>高瀬眞志</v>
      </c>
      <c r="H503" s="84" t="s">
        <v>28</v>
      </c>
      <c r="I503" s="84" t="s">
        <v>229</v>
      </c>
      <c r="J503" s="89">
        <v>1959</v>
      </c>
      <c r="K503" s="167">
        <f t="shared" si="60"/>
        <v>57</v>
      </c>
      <c r="L503" s="45" t="str">
        <f t="shared" si="61"/>
        <v>OK</v>
      </c>
      <c r="M503" s="177" t="s">
        <v>895</v>
      </c>
      <c r="N503" s="170"/>
    </row>
    <row r="504" spans="1:20" s="113" customFormat="1" ht="13.5">
      <c r="A504" s="174" t="s">
        <v>715</v>
      </c>
      <c r="B504" s="47" t="s">
        <v>716</v>
      </c>
      <c r="C504" s="47" t="s">
        <v>717</v>
      </c>
      <c r="D504" s="84" t="s">
        <v>689</v>
      </c>
      <c r="E504" s="37"/>
      <c r="F504" s="37" t="str">
        <f t="shared" si="59"/>
        <v>u23</v>
      </c>
      <c r="G504" s="37" t="str">
        <f t="shared" si="62"/>
        <v>竹下英伸</v>
      </c>
      <c r="H504" s="84" t="s">
        <v>28</v>
      </c>
      <c r="I504" s="37" t="s">
        <v>229</v>
      </c>
      <c r="J504" s="33">
        <v>1972</v>
      </c>
      <c r="K504" s="167">
        <f t="shared" si="60"/>
        <v>44</v>
      </c>
      <c r="L504" s="45" t="str">
        <f t="shared" si="61"/>
        <v>OK</v>
      </c>
      <c r="M504" s="58" t="s">
        <v>858</v>
      </c>
      <c r="N504" s="35"/>
      <c r="O504" s="35"/>
      <c r="P504" s="35"/>
      <c r="Q504" s="35"/>
      <c r="R504" s="35"/>
      <c r="S504" s="39"/>
      <c r="T504" s="35"/>
    </row>
    <row r="505" spans="1:20" s="113" customFormat="1" ht="13.5">
      <c r="A505" s="174" t="s">
        <v>718</v>
      </c>
      <c r="B505" s="47" t="s">
        <v>70</v>
      </c>
      <c r="C505" s="47" t="s">
        <v>71</v>
      </c>
      <c r="D505" s="84" t="s">
        <v>689</v>
      </c>
      <c r="E505" s="37"/>
      <c r="F505" s="37" t="str">
        <f t="shared" si="59"/>
        <v>u24</v>
      </c>
      <c r="G505" s="37" t="str">
        <f t="shared" si="62"/>
        <v>中原康晶</v>
      </c>
      <c r="H505" s="84" t="s">
        <v>28</v>
      </c>
      <c r="I505" s="37" t="s">
        <v>1032</v>
      </c>
      <c r="J505" s="33">
        <v>1984</v>
      </c>
      <c r="K505" s="167">
        <f t="shared" si="60"/>
        <v>32</v>
      </c>
      <c r="L505" s="45" t="str">
        <f t="shared" si="61"/>
        <v>OK</v>
      </c>
      <c r="M505" s="37" t="s">
        <v>1253</v>
      </c>
      <c r="N505" s="35"/>
      <c r="O505" s="35"/>
      <c r="P505" s="35"/>
      <c r="Q505" s="35"/>
      <c r="R505" s="35"/>
      <c r="S505" s="35"/>
      <c r="T505" s="35"/>
    </row>
    <row r="506" spans="1:20" s="113" customFormat="1" ht="13.5">
      <c r="A506" s="174" t="s">
        <v>719</v>
      </c>
      <c r="B506" s="47" t="s">
        <v>72</v>
      </c>
      <c r="C506" s="47" t="s">
        <v>73</v>
      </c>
      <c r="D506" s="84" t="s">
        <v>689</v>
      </c>
      <c r="E506" s="37"/>
      <c r="F506" s="37" t="str">
        <f t="shared" si="59"/>
        <v>u25</v>
      </c>
      <c r="G506" s="37" t="str">
        <f t="shared" si="62"/>
        <v>田中邦明</v>
      </c>
      <c r="H506" s="84" t="s">
        <v>28</v>
      </c>
      <c r="I506" s="37" t="s">
        <v>229</v>
      </c>
      <c r="J506" s="33">
        <v>1984</v>
      </c>
      <c r="K506" s="167">
        <f t="shared" si="60"/>
        <v>32</v>
      </c>
      <c r="L506" s="45" t="str">
        <f t="shared" si="61"/>
        <v>OK</v>
      </c>
      <c r="M506" s="37" t="s">
        <v>1253</v>
      </c>
      <c r="N506" s="35"/>
      <c r="O506" s="35"/>
      <c r="P506" s="39"/>
      <c r="Q506" s="35"/>
      <c r="R506" s="35"/>
      <c r="S506" s="35"/>
      <c r="T506" s="35"/>
    </row>
    <row r="507" spans="1:14" s="113" customFormat="1" ht="14.25">
      <c r="A507" s="174" t="s">
        <v>720</v>
      </c>
      <c r="B507" s="190" t="s">
        <v>74</v>
      </c>
      <c r="C507" s="190" t="s">
        <v>1100</v>
      </c>
      <c r="D507" s="84" t="s">
        <v>689</v>
      </c>
      <c r="E507" s="59"/>
      <c r="F507" s="168" t="str">
        <f t="shared" si="59"/>
        <v>u26</v>
      </c>
      <c r="G507" s="49" t="str">
        <f t="shared" si="62"/>
        <v>今井順子</v>
      </c>
      <c r="H507" s="84" t="s">
        <v>28</v>
      </c>
      <c r="I507" s="84" t="s">
        <v>274</v>
      </c>
      <c r="J507" s="185">
        <v>1958</v>
      </c>
      <c r="K507" s="167">
        <f t="shared" si="60"/>
        <v>58</v>
      </c>
      <c r="L507" s="45" t="str">
        <f t="shared" si="61"/>
        <v>OK</v>
      </c>
      <c r="M507" s="191" t="s">
        <v>858</v>
      </c>
      <c r="N507" s="170"/>
    </row>
    <row r="508" spans="1:14" s="113" customFormat="1" ht="13.5">
      <c r="A508" s="174" t="s">
        <v>721</v>
      </c>
      <c r="B508" s="192" t="s">
        <v>75</v>
      </c>
      <c r="C508" s="193" t="s">
        <v>76</v>
      </c>
      <c r="D508" s="84" t="s">
        <v>689</v>
      </c>
      <c r="E508" s="194"/>
      <c r="F508" s="168" t="str">
        <f t="shared" si="59"/>
        <v>u27</v>
      </c>
      <c r="G508" s="49" t="str">
        <f t="shared" si="62"/>
        <v>植垣貴美子</v>
      </c>
      <c r="H508" s="84" t="s">
        <v>28</v>
      </c>
      <c r="I508" s="84" t="s">
        <v>274</v>
      </c>
      <c r="J508" s="195">
        <v>1965</v>
      </c>
      <c r="K508" s="167">
        <f t="shared" si="60"/>
        <v>51</v>
      </c>
      <c r="L508" s="45" t="str">
        <f t="shared" si="61"/>
        <v>OK</v>
      </c>
      <c r="M508" s="196" t="s">
        <v>862</v>
      </c>
      <c r="N508" s="170"/>
    </row>
    <row r="509" spans="1:14" s="113" customFormat="1" ht="13.5">
      <c r="A509" s="174" t="s">
        <v>722</v>
      </c>
      <c r="B509" s="192" t="s">
        <v>36</v>
      </c>
      <c r="C509" s="193" t="s">
        <v>77</v>
      </c>
      <c r="D509" s="84" t="s">
        <v>689</v>
      </c>
      <c r="E509" s="195" t="s">
        <v>78</v>
      </c>
      <c r="F509" s="168" t="str">
        <f t="shared" si="59"/>
        <v>u28</v>
      </c>
      <c r="G509" s="37" t="str">
        <f t="shared" si="62"/>
        <v>片岡 聖</v>
      </c>
      <c r="H509" s="84" t="s">
        <v>28</v>
      </c>
      <c r="I509" s="84" t="s">
        <v>274</v>
      </c>
      <c r="J509" s="195">
        <v>2002</v>
      </c>
      <c r="K509" s="167">
        <f t="shared" si="60"/>
        <v>14</v>
      </c>
      <c r="L509" s="45" t="str">
        <f t="shared" si="61"/>
        <v>OK</v>
      </c>
      <c r="M509" s="196" t="s">
        <v>877</v>
      </c>
      <c r="N509" s="170"/>
    </row>
    <row r="510" spans="1:20" s="35" customFormat="1" ht="14.25">
      <c r="A510" s="174" t="s">
        <v>723</v>
      </c>
      <c r="B510" s="197" t="s">
        <v>79</v>
      </c>
      <c r="C510" s="197" t="s">
        <v>724</v>
      </c>
      <c r="D510" s="84" t="s">
        <v>689</v>
      </c>
      <c r="E510" s="178"/>
      <c r="F510" s="168" t="str">
        <f t="shared" si="59"/>
        <v>u29</v>
      </c>
      <c r="G510" s="49" t="str">
        <f t="shared" si="62"/>
        <v>鹿取あつみ</v>
      </c>
      <c r="H510" s="84" t="s">
        <v>28</v>
      </c>
      <c r="I510" s="84" t="s">
        <v>274</v>
      </c>
      <c r="J510" s="185">
        <v>1963</v>
      </c>
      <c r="K510" s="167">
        <f t="shared" si="60"/>
        <v>53</v>
      </c>
      <c r="L510" s="45" t="str">
        <f t="shared" si="61"/>
        <v>OK</v>
      </c>
      <c r="M510" s="177" t="s">
        <v>972</v>
      </c>
      <c r="N510" s="170"/>
      <c r="O510" s="113"/>
      <c r="P510" s="113"/>
      <c r="Q510" s="113"/>
      <c r="R510" s="113"/>
      <c r="S510" s="113"/>
      <c r="T510" s="113"/>
    </row>
    <row r="511" spans="1:13" s="113" customFormat="1" ht="13.5">
      <c r="A511" s="174" t="s">
        <v>725</v>
      </c>
      <c r="B511" s="198" t="s">
        <v>80</v>
      </c>
      <c r="C511" s="199" t="s">
        <v>81</v>
      </c>
      <c r="D511" s="84" t="s">
        <v>689</v>
      </c>
      <c r="E511" s="49"/>
      <c r="F511" s="168" t="str">
        <f t="shared" si="59"/>
        <v>u30</v>
      </c>
      <c r="G511" s="49" t="s">
        <v>82</v>
      </c>
      <c r="H511" s="84" t="s">
        <v>28</v>
      </c>
      <c r="I511" s="184" t="s">
        <v>826</v>
      </c>
      <c r="J511" s="112">
        <v>1965</v>
      </c>
      <c r="K511" s="167">
        <f t="shared" si="60"/>
        <v>51</v>
      </c>
      <c r="L511" s="45" t="str">
        <f t="shared" si="61"/>
        <v>OK</v>
      </c>
      <c r="M511" s="177" t="s">
        <v>1013</v>
      </c>
    </row>
    <row r="512" spans="1:14" s="113" customFormat="1" ht="13.5">
      <c r="A512" s="174" t="s">
        <v>726</v>
      </c>
      <c r="B512" s="190" t="s">
        <v>83</v>
      </c>
      <c r="C512" s="190" t="s">
        <v>84</v>
      </c>
      <c r="D512" s="84" t="s">
        <v>689</v>
      </c>
      <c r="E512" s="59"/>
      <c r="F512" s="168" t="str">
        <f t="shared" si="59"/>
        <v>u31</v>
      </c>
      <c r="G512" s="49" t="str">
        <f>B512&amp;C512</f>
        <v>川崎悦子</v>
      </c>
      <c r="H512" s="84" t="s">
        <v>28</v>
      </c>
      <c r="I512" s="84" t="s">
        <v>274</v>
      </c>
      <c r="J512" s="180">
        <v>1955</v>
      </c>
      <c r="K512" s="167">
        <f t="shared" si="60"/>
        <v>61</v>
      </c>
      <c r="L512" s="45" t="str">
        <f t="shared" si="61"/>
        <v>OK</v>
      </c>
      <c r="M512" s="177" t="s">
        <v>789</v>
      </c>
      <c r="N512" s="170"/>
    </row>
    <row r="513" spans="1:14" s="113" customFormat="1" ht="14.25">
      <c r="A513" s="174" t="s">
        <v>727</v>
      </c>
      <c r="B513" s="197" t="s">
        <v>85</v>
      </c>
      <c r="C513" s="197" t="s">
        <v>728</v>
      </c>
      <c r="D513" s="84" t="s">
        <v>689</v>
      </c>
      <c r="E513" s="59"/>
      <c r="F513" s="168" t="str">
        <f t="shared" si="59"/>
        <v>u32</v>
      </c>
      <c r="G513" s="49" t="str">
        <f>B513&amp;C513</f>
        <v>古株淳子</v>
      </c>
      <c r="H513" s="84" t="s">
        <v>28</v>
      </c>
      <c r="I513" s="84" t="s">
        <v>274</v>
      </c>
      <c r="J513" s="176">
        <v>1968</v>
      </c>
      <c r="K513" s="167">
        <f t="shared" si="60"/>
        <v>48</v>
      </c>
      <c r="L513" s="45" t="str">
        <f t="shared" si="61"/>
        <v>OK</v>
      </c>
      <c r="M513" s="177" t="s">
        <v>863</v>
      </c>
      <c r="N513" s="170"/>
    </row>
    <row r="514" spans="1:20" s="113" customFormat="1" ht="13.5">
      <c r="A514" s="174" t="s">
        <v>729</v>
      </c>
      <c r="B514" s="58" t="s">
        <v>801</v>
      </c>
      <c r="C514" s="58" t="s">
        <v>86</v>
      </c>
      <c r="D514" s="84" t="s">
        <v>689</v>
      </c>
      <c r="E514" s="37"/>
      <c r="F514" s="45" t="str">
        <f t="shared" si="59"/>
        <v>u33</v>
      </c>
      <c r="G514" s="37" t="str">
        <f>B514&amp;C514</f>
        <v>辻 佳子</v>
      </c>
      <c r="H514" s="84" t="s">
        <v>28</v>
      </c>
      <c r="I514" s="66" t="s">
        <v>826</v>
      </c>
      <c r="J514" s="34">
        <v>1973</v>
      </c>
      <c r="K514" s="167">
        <f t="shared" si="60"/>
        <v>43</v>
      </c>
      <c r="L514" s="45" t="str">
        <f t="shared" si="61"/>
        <v>OK</v>
      </c>
      <c r="M514" s="37" t="s">
        <v>789</v>
      </c>
      <c r="N514" s="35"/>
      <c r="O514" s="35"/>
      <c r="P514" s="35"/>
      <c r="Q514" s="35"/>
      <c r="R514" s="35"/>
      <c r="S514" s="35"/>
      <c r="T514" s="35"/>
    </row>
    <row r="515" spans="1:14" s="113" customFormat="1" ht="14.25">
      <c r="A515" s="174" t="s">
        <v>730</v>
      </c>
      <c r="B515" s="197" t="s">
        <v>87</v>
      </c>
      <c r="C515" s="197" t="s">
        <v>88</v>
      </c>
      <c r="D515" s="84" t="s">
        <v>689</v>
      </c>
      <c r="E515" s="59"/>
      <c r="F515" s="168" t="str">
        <f t="shared" si="59"/>
        <v>u34</v>
      </c>
      <c r="G515" s="37" t="str">
        <f>B515&amp;C515</f>
        <v>西崎友香</v>
      </c>
      <c r="H515" s="84" t="s">
        <v>28</v>
      </c>
      <c r="I515" s="84" t="s">
        <v>274</v>
      </c>
      <c r="J515" s="176">
        <v>1980</v>
      </c>
      <c r="K515" s="167">
        <f t="shared" si="60"/>
        <v>36</v>
      </c>
      <c r="L515" s="45" t="str">
        <f t="shared" si="61"/>
        <v>OK</v>
      </c>
      <c r="M515" s="177" t="s">
        <v>789</v>
      </c>
      <c r="N515" s="170"/>
    </row>
    <row r="516" spans="1:13" s="113" customFormat="1" ht="13.5">
      <c r="A516" s="174" t="s">
        <v>731</v>
      </c>
      <c r="B516" s="198" t="s">
        <v>62</v>
      </c>
      <c r="C516" s="199" t="s">
        <v>89</v>
      </c>
      <c r="D516" s="84" t="s">
        <v>689</v>
      </c>
      <c r="E516" s="49"/>
      <c r="F516" s="168" t="str">
        <f t="shared" si="59"/>
        <v>u35</v>
      </c>
      <c r="G516" s="49" t="s">
        <v>90</v>
      </c>
      <c r="H516" s="84" t="s">
        <v>28</v>
      </c>
      <c r="I516" s="184" t="s">
        <v>826</v>
      </c>
      <c r="J516" s="112">
        <v>1969</v>
      </c>
      <c r="K516" s="167">
        <f t="shared" si="60"/>
        <v>47</v>
      </c>
      <c r="L516" s="45" t="str">
        <f t="shared" si="61"/>
        <v>OK</v>
      </c>
      <c r="M516" s="177" t="s">
        <v>877</v>
      </c>
    </row>
    <row r="517" spans="1:14" s="113" customFormat="1" ht="14.25">
      <c r="A517" s="174" t="s">
        <v>732</v>
      </c>
      <c r="B517" s="197" t="s">
        <v>91</v>
      </c>
      <c r="C517" s="197" t="s">
        <v>92</v>
      </c>
      <c r="D517" s="84" t="s">
        <v>689</v>
      </c>
      <c r="E517" s="59"/>
      <c r="F517" s="168" t="str">
        <f t="shared" si="59"/>
        <v>u36</v>
      </c>
      <c r="G517" s="49" t="str">
        <f aca="true" t="shared" si="63" ref="G517:G522">B517&amp;C517</f>
        <v>村井典子</v>
      </c>
      <c r="H517" s="84" t="s">
        <v>28</v>
      </c>
      <c r="I517" s="84" t="s">
        <v>274</v>
      </c>
      <c r="J517" s="185">
        <v>1968</v>
      </c>
      <c r="K517" s="167">
        <f t="shared" si="60"/>
        <v>48</v>
      </c>
      <c r="L517" s="45" t="str">
        <f t="shared" si="61"/>
        <v>OK</v>
      </c>
      <c r="M517" s="177" t="s">
        <v>863</v>
      </c>
      <c r="N517" s="170"/>
    </row>
    <row r="518" spans="1:14" s="113" customFormat="1" ht="14.25">
      <c r="A518" s="174" t="s">
        <v>733</v>
      </c>
      <c r="B518" s="197" t="s">
        <v>93</v>
      </c>
      <c r="C518" s="197" t="s">
        <v>94</v>
      </c>
      <c r="D518" s="84" t="s">
        <v>689</v>
      </c>
      <c r="E518" s="59"/>
      <c r="F518" s="168" t="str">
        <f t="shared" si="59"/>
        <v>u37</v>
      </c>
      <c r="G518" s="49" t="str">
        <f t="shared" si="63"/>
        <v>矢野由美子</v>
      </c>
      <c r="H518" s="84" t="s">
        <v>28</v>
      </c>
      <c r="I518" s="84" t="s">
        <v>274</v>
      </c>
      <c r="J518" s="185">
        <v>1963</v>
      </c>
      <c r="K518" s="167">
        <f t="shared" si="60"/>
        <v>53</v>
      </c>
      <c r="L518" s="45" t="str">
        <f t="shared" si="61"/>
        <v>OK</v>
      </c>
      <c r="M518" s="177" t="s">
        <v>95</v>
      </c>
      <c r="N518" s="170"/>
    </row>
    <row r="519" spans="1:20" s="113" customFormat="1" ht="13.5">
      <c r="A519" s="174" t="s">
        <v>734</v>
      </c>
      <c r="B519" s="85" t="s">
        <v>96</v>
      </c>
      <c r="C519" s="85" t="s">
        <v>97</v>
      </c>
      <c r="D519" s="84" t="s">
        <v>689</v>
      </c>
      <c r="E519" s="37"/>
      <c r="F519" s="45" t="str">
        <f t="shared" si="59"/>
        <v>u38</v>
      </c>
      <c r="G519" s="37" t="str">
        <f t="shared" si="63"/>
        <v>竹下光代</v>
      </c>
      <c r="H519" s="84" t="s">
        <v>28</v>
      </c>
      <c r="I519" s="66" t="s">
        <v>826</v>
      </c>
      <c r="J519" s="34">
        <v>1974</v>
      </c>
      <c r="K519" s="167">
        <f t="shared" si="60"/>
        <v>42</v>
      </c>
      <c r="L519" s="45" t="str">
        <f t="shared" si="61"/>
        <v>OK</v>
      </c>
      <c r="M519" s="58" t="s">
        <v>858</v>
      </c>
      <c r="N519" s="35"/>
      <c r="O519" s="35"/>
      <c r="P519" s="35"/>
      <c r="Q519" s="35"/>
      <c r="R519" s="35"/>
      <c r="S519" s="35"/>
      <c r="T519" s="35"/>
    </row>
    <row r="520" spans="1:13" s="49" customFormat="1" ht="13.5">
      <c r="A520" s="174" t="s">
        <v>735</v>
      </c>
      <c r="B520" s="182" t="s">
        <v>98</v>
      </c>
      <c r="C520" s="49" t="s">
        <v>99</v>
      </c>
      <c r="D520" s="84" t="s">
        <v>689</v>
      </c>
      <c r="F520" s="45" t="str">
        <f t="shared" si="59"/>
        <v>u39</v>
      </c>
      <c r="G520" s="49" t="str">
        <f t="shared" si="63"/>
        <v>野上亮平</v>
      </c>
      <c r="H520" s="84" t="s">
        <v>28</v>
      </c>
      <c r="I520" s="49" t="s">
        <v>229</v>
      </c>
      <c r="J520" s="112">
        <v>1986</v>
      </c>
      <c r="K520" s="167">
        <f t="shared" si="60"/>
        <v>30</v>
      </c>
      <c r="L520" s="45" t="str">
        <f t="shared" si="61"/>
        <v>OK</v>
      </c>
      <c r="M520" s="177" t="s">
        <v>793</v>
      </c>
    </row>
    <row r="521" spans="1:13" s="49" customFormat="1" ht="13.5">
      <c r="A521" s="174" t="s">
        <v>736</v>
      </c>
      <c r="B521" s="49" t="s">
        <v>100</v>
      </c>
      <c r="C521" s="49" t="s">
        <v>101</v>
      </c>
      <c r="D521" s="84" t="s">
        <v>689</v>
      </c>
      <c r="F521" s="168" t="str">
        <f t="shared" si="59"/>
        <v>u40</v>
      </c>
      <c r="G521" s="37" t="str">
        <f t="shared" si="63"/>
        <v>神田圭右</v>
      </c>
      <c r="H521" s="84" t="s">
        <v>28</v>
      </c>
      <c r="I521" s="49" t="s">
        <v>229</v>
      </c>
      <c r="J521" s="112">
        <v>1991</v>
      </c>
      <c r="K521" s="167">
        <f t="shared" si="60"/>
        <v>25</v>
      </c>
      <c r="L521" s="45" t="str">
        <f t="shared" si="61"/>
        <v>OK</v>
      </c>
      <c r="M521" s="177" t="s">
        <v>102</v>
      </c>
    </row>
    <row r="522" spans="1:13" s="49" customFormat="1" ht="13.5">
      <c r="A522" s="174" t="s">
        <v>737</v>
      </c>
      <c r="B522" s="96" t="s">
        <v>103</v>
      </c>
      <c r="C522" s="96" t="s">
        <v>104</v>
      </c>
      <c r="D522" s="84" t="s">
        <v>689</v>
      </c>
      <c r="F522" s="168" t="str">
        <f t="shared" si="59"/>
        <v>u41</v>
      </c>
      <c r="G522" s="49" t="str">
        <f t="shared" si="63"/>
        <v>山脇慶子</v>
      </c>
      <c r="H522" s="84" t="s">
        <v>28</v>
      </c>
      <c r="I522" s="184" t="s">
        <v>826</v>
      </c>
      <c r="J522" s="112">
        <v>1986</v>
      </c>
      <c r="K522" s="167">
        <f t="shared" si="60"/>
        <v>30</v>
      </c>
      <c r="L522" s="45" t="str">
        <f t="shared" si="61"/>
        <v>OK</v>
      </c>
      <c r="M522" s="177" t="s">
        <v>972</v>
      </c>
    </row>
    <row r="523" spans="1:13" s="49" customFormat="1" ht="13.5">
      <c r="A523" s="59"/>
      <c r="B523" s="96"/>
      <c r="C523" s="96"/>
      <c r="D523" s="84"/>
      <c r="F523" s="168"/>
      <c r="H523" s="84"/>
      <c r="I523" s="184"/>
      <c r="J523" s="112"/>
      <c r="K523" s="167"/>
      <c r="L523" s="45">
        <f t="shared" si="61"/>
      </c>
      <c r="M523" s="177"/>
    </row>
    <row r="524" spans="1:13" s="49" customFormat="1" ht="13.5">
      <c r="A524" s="200"/>
      <c r="B524" s="79" t="s">
        <v>105</v>
      </c>
      <c r="C524" s="79"/>
      <c r="D524" s="239" t="s">
        <v>106</v>
      </c>
      <c r="E524" s="240"/>
      <c r="F524" s="240"/>
      <c r="G524" s="240"/>
      <c r="H524" s="37" t="s">
        <v>197</v>
      </c>
      <c r="I524" s="201" t="s">
        <v>198</v>
      </c>
      <c r="J524" s="201"/>
      <c r="K524" s="201"/>
      <c r="L524" s="45">
        <f t="shared" si="61"/>
      </c>
      <c r="M524" s="37"/>
    </row>
    <row r="525" spans="2:12" ht="13.5">
      <c r="B525" s="79"/>
      <c r="C525" s="79"/>
      <c r="D525" s="240"/>
      <c r="E525" s="240"/>
      <c r="F525" s="240"/>
      <c r="G525" s="240"/>
      <c r="H525" s="40">
        <f>COUNTIF(M528:M541,"東近江市")</f>
        <v>3</v>
      </c>
      <c r="I525" s="172">
        <f>(H525/RIGHT(A541,2))</f>
        <v>0.21428571428571427</v>
      </c>
      <c r="J525" s="172"/>
      <c r="K525" s="172"/>
      <c r="L525" s="45">
        <f t="shared" si="61"/>
      </c>
    </row>
    <row r="526" spans="2:12" ht="13.5">
      <c r="B526" s="47" t="s">
        <v>107</v>
      </c>
      <c r="C526" s="47"/>
      <c r="D526" s="34" t="s">
        <v>738</v>
      </c>
      <c r="F526" s="45">
        <f>A527</f>
        <v>0</v>
      </c>
      <c r="K526" s="52">
        <f>IF(J526="","",(2012-J526))</f>
      </c>
      <c r="L526" s="45">
        <f t="shared" si="61"/>
      </c>
    </row>
    <row r="527" spans="2:12" ht="13.5">
      <c r="B527" s="241" t="s">
        <v>108</v>
      </c>
      <c r="C527" s="241"/>
      <c r="D527" s="37" t="s">
        <v>739</v>
      </c>
      <c r="F527" s="45"/>
      <c r="G527" s="37" t="str">
        <f aca="true" t="shared" si="64" ref="G527:G541">B527&amp;C527</f>
        <v>Mut(ムート）</v>
      </c>
      <c r="K527" s="52">
        <f>IF(J527="","",(2012-J527))</f>
      </c>
      <c r="L527" s="45"/>
    </row>
    <row r="528" spans="1:13" ht="13.5">
      <c r="A528" s="37" t="s">
        <v>109</v>
      </c>
      <c r="B528" s="58" t="s">
        <v>801</v>
      </c>
      <c r="C528" s="58" t="s">
        <v>110</v>
      </c>
      <c r="D528" s="47" t="s">
        <v>107</v>
      </c>
      <c r="F528" s="45" t="str">
        <f aca="true" t="shared" si="65" ref="F528:F541">A528</f>
        <v>Y01</v>
      </c>
      <c r="G528" s="37" t="str">
        <f t="shared" si="64"/>
        <v>辻 真弓</v>
      </c>
      <c r="H528" s="47" t="s">
        <v>107</v>
      </c>
      <c r="I528" s="66" t="s">
        <v>826</v>
      </c>
      <c r="J528" s="62">
        <v>1985</v>
      </c>
      <c r="K528" s="52">
        <f>IF(J528="","",(2016-J528))</f>
        <v>31</v>
      </c>
      <c r="L528" s="45" t="str">
        <f aca="true" t="shared" si="66" ref="L528:L541">IF(G528="","",IF(COUNTIF($G$6:$G$543,G528)&gt;1,"2重登録","OK"))</f>
        <v>OK</v>
      </c>
      <c r="M528" s="58" t="s">
        <v>740</v>
      </c>
    </row>
    <row r="529" spans="1:13" ht="13.5">
      <c r="A529" s="37" t="s">
        <v>111</v>
      </c>
      <c r="B529" s="58" t="s">
        <v>1258</v>
      </c>
      <c r="C529" s="58" t="s">
        <v>112</v>
      </c>
      <c r="D529" s="47" t="s">
        <v>113</v>
      </c>
      <c r="F529" s="37" t="str">
        <f t="shared" si="65"/>
        <v>Y02</v>
      </c>
      <c r="G529" s="37" t="str">
        <f t="shared" si="64"/>
        <v>吉田淳子</v>
      </c>
      <c r="H529" s="47" t="s">
        <v>113</v>
      </c>
      <c r="I529" s="66" t="s">
        <v>826</v>
      </c>
      <c r="J529" s="38">
        <v>1966</v>
      </c>
      <c r="K529" s="52">
        <f>IF(J529="","",(2016-J529))</f>
        <v>50</v>
      </c>
      <c r="L529" s="45" t="str">
        <f t="shared" si="66"/>
        <v>OK</v>
      </c>
      <c r="M529" s="47" t="s">
        <v>877</v>
      </c>
    </row>
    <row r="530" spans="1:13" ht="13.5">
      <c r="A530" s="37" t="s">
        <v>114</v>
      </c>
      <c r="B530" s="47" t="s">
        <v>115</v>
      </c>
      <c r="C530" s="47" t="s">
        <v>116</v>
      </c>
      <c r="D530" s="47" t="s">
        <v>117</v>
      </c>
      <c r="F530" s="45" t="str">
        <f t="shared" si="65"/>
        <v>Y03</v>
      </c>
      <c r="G530" s="37" t="str">
        <f t="shared" si="64"/>
        <v>山口稔貴</v>
      </c>
      <c r="H530" s="47" t="s">
        <v>117</v>
      </c>
      <c r="I530" s="66" t="s">
        <v>229</v>
      </c>
      <c r="J530" s="62">
        <v>1988</v>
      </c>
      <c r="K530" s="52">
        <f>IF(J530="","",(2016-J530))</f>
        <v>28</v>
      </c>
      <c r="L530" s="45" t="str">
        <f t="shared" si="66"/>
        <v>OK</v>
      </c>
      <c r="M530" s="47" t="s">
        <v>877</v>
      </c>
    </row>
    <row r="531" spans="1:13" ht="13.5">
      <c r="A531" s="37" t="s">
        <v>741</v>
      </c>
      <c r="B531" s="84" t="s">
        <v>118</v>
      </c>
      <c r="C531" s="84" t="s">
        <v>119</v>
      </c>
      <c r="D531" s="47" t="s">
        <v>113</v>
      </c>
      <c r="F531" s="45" t="str">
        <f t="shared" si="65"/>
        <v>Y04</v>
      </c>
      <c r="G531" s="37" t="str">
        <f t="shared" si="64"/>
        <v>白井秀幸</v>
      </c>
      <c r="H531" s="47" t="s">
        <v>113</v>
      </c>
      <c r="I531" s="66" t="s">
        <v>229</v>
      </c>
      <c r="J531" s="62">
        <v>1988</v>
      </c>
      <c r="K531" s="52">
        <f>IF(J531="","",(2016-J531))</f>
        <v>28</v>
      </c>
      <c r="L531" s="45" t="str">
        <f t="shared" si="66"/>
        <v>OK</v>
      </c>
      <c r="M531" s="47" t="s">
        <v>877</v>
      </c>
    </row>
    <row r="532" spans="1:13" ht="13.5">
      <c r="A532" s="37" t="s">
        <v>742</v>
      </c>
      <c r="B532" s="47" t="s">
        <v>1151</v>
      </c>
      <c r="C532" s="47" t="s">
        <v>120</v>
      </c>
      <c r="D532" s="47" t="s">
        <v>121</v>
      </c>
      <c r="F532" s="45" t="str">
        <f t="shared" si="65"/>
        <v>Y05</v>
      </c>
      <c r="G532" s="37" t="str">
        <f t="shared" si="64"/>
        <v>岡本悟志</v>
      </c>
      <c r="H532" s="47" t="s">
        <v>121</v>
      </c>
      <c r="I532" s="66" t="s">
        <v>229</v>
      </c>
      <c r="J532" s="62">
        <v>1988</v>
      </c>
      <c r="K532" s="52">
        <f>IF(J532="","",(2015-J532))</f>
        <v>27</v>
      </c>
      <c r="L532" s="45" t="str">
        <f t="shared" si="66"/>
        <v>OK</v>
      </c>
      <c r="M532" s="47" t="s">
        <v>868</v>
      </c>
    </row>
    <row r="533" spans="1:13" ht="13.5">
      <c r="A533" s="37" t="s">
        <v>743</v>
      </c>
      <c r="B533" s="47" t="s">
        <v>122</v>
      </c>
      <c r="C533" s="47" t="s">
        <v>123</v>
      </c>
      <c r="D533" s="47" t="s">
        <v>117</v>
      </c>
      <c r="F533" s="45" t="str">
        <f t="shared" si="65"/>
        <v>Y06</v>
      </c>
      <c r="G533" s="37" t="str">
        <f t="shared" si="64"/>
        <v>津曲崇志</v>
      </c>
      <c r="H533" s="47" t="s">
        <v>117</v>
      </c>
      <c r="I533" s="66" t="s">
        <v>229</v>
      </c>
      <c r="J533" s="62">
        <v>1988</v>
      </c>
      <c r="K533" s="52">
        <f>IF(J533="","",(2015-J533))</f>
        <v>27</v>
      </c>
      <c r="L533" s="45" t="str">
        <f t="shared" si="66"/>
        <v>OK</v>
      </c>
      <c r="M533" s="47" t="s">
        <v>877</v>
      </c>
    </row>
    <row r="534" spans="1:13" ht="13.5">
      <c r="A534" s="37" t="s">
        <v>744</v>
      </c>
      <c r="B534" s="47" t="s">
        <v>124</v>
      </c>
      <c r="C534" s="47" t="s">
        <v>125</v>
      </c>
      <c r="D534" s="47" t="s">
        <v>126</v>
      </c>
      <c r="F534" s="45" t="str">
        <f t="shared" si="65"/>
        <v>Y07</v>
      </c>
      <c r="G534" s="37" t="str">
        <f t="shared" si="64"/>
        <v>浜中岳史</v>
      </c>
      <c r="H534" s="47" t="s">
        <v>126</v>
      </c>
      <c r="I534" s="66" t="s">
        <v>229</v>
      </c>
      <c r="J534" s="62">
        <v>1980</v>
      </c>
      <c r="K534" s="52">
        <f>IF(J534="","",(2015-J534))</f>
        <v>35</v>
      </c>
      <c r="L534" s="45" t="str">
        <f t="shared" si="66"/>
        <v>OK</v>
      </c>
      <c r="M534" s="58" t="s">
        <v>740</v>
      </c>
    </row>
    <row r="535" spans="1:13" ht="13.5">
      <c r="A535" s="37" t="s">
        <v>745</v>
      </c>
      <c r="B535" s="47" t="s">
        <v>127</v>
      </c>
      <c r="C535" s="47" t="s">
        <v>128</v>
      </c>
      <c r="D535" s="47" t="s">
        <v>117</v>
      </c>
      <c r="F535" s="45" t="str">
        <f t="shared" si="65"/>
        <v>Y08</v>
      </c>
      <c r="G535" s="37" t="str">
        <f t="shared" si="64"/>
        <v>三浦朱莉</v>
      </c>
      <c r="H535" s="47" t="s">
        <v>117</v>
      </c>
      <c r="I535" s="66" t="s">
        <v>229</v>
      </c>
      <c r="J535" s="62">
        <v>1990</v>
      </c>
      <c r="K535" s="52">
        <f>IF(J535="","",(2015-J535))</f>
        <v>25</v>
      </c>
      <c r="L535" s="45" t="str">
        <f t="shared" si="66"/>
        <v>OK</v>
      </c>
      <c r="M535" s="58" t="s">
        <v>740</v>
      </c>
    </row>
    <row r="536" spans="1:13" ht="13.5">
      <c r="A536" s="37" t="s">
        <v>746</v>
      </c>
      <c r="B536" s="58" t="s">
        <v>129</v>
      </c>
      <c r="C536" s="58" t="s">
        <v>130</v>
      </c>
      <c r="D536" s="47" t="s">
        <v>121</v>
      </c>
      <c r="F536" s="45" t="str">
        <f t="shared" si="65"/>
        <v>Y09</v>
      </c>
      <c r="G536" s="37" t="str">
        <f t="shared" si="64"/>
        <v>福本香菜実</v>
      </c>
      <c r="H536" s="47" t="s">
        <v>121</v>
      </c>
      <c r="I536" s="66" t="s">
        <v>826</v>
      </c>
      <c r="J536" s="62">
        <v>1992</v>
      </c>
      <c r="K536" s="52">
        <f aca="true" t="shared" si="67" ref="K536:K541">IF(J536="","",(2016-J536))</f>
        <v>24</v>
      </c>
      <c r="L536" s="45" t="str">
        <f t="shared" si="66"/>
        <v>OK</v>
      </c>
      <c r="M536" s="47" t="s">
        <v>863</v>
      </c>
    </row>
    <row r="537" spans="1:13" ht="13.5">
      <c r="A537" s="37" t="s">
        <v>747</v>
      </c>
      <c r="B537" s="58" t="s">
        <v>131</v>
      </c>
      <c r="C537" s="58" t="s">
        <v>132</v>
      </c>
      <c r="D537" s="47" t="s">
        <v>107</v>
      </c>
      <c r="F537" s="45" t="str">
        <f t="shared" si="65"/>
        <v>Y10</v>
      </c>
      <c r="G537" s="37" t="str">
        <f t="shared" si="64"/>
        <v>大野みずき</v>
      </c>
      <c r="H537" s="47" t="s">
        <v>107</v>
      </c>
      <c r="I537" s="66" t="s">
        <v>826</v>
      </c>
      <c r="J537" s="62">
        <v>1994</v>
      </c>
      <c r="K537" s="52">
        <f t="shared" si="67"/>
        <v>22</v>
      </c>
      <c r="L537" s="45" t="str">
        <f t="shared" si="66"/>
        <v>OK</v>
      </c>
      <c r="M537" s="47" t="s">
        <v>1175</v>
      </c>
    </row>
    <row r="538" spans="1:13" ht="13.5">
      <c r="A538" s="37" t="s">
        <v>748</v>
      </c>
      <c r="B538" s="47" t="s">
        <v>133</v>
      </c>
      <c r="C538" s="47" t="s">
        <v>1257</v>
      </c>
      <c r="D538" s="47" t="s">
        <v>113</v>
      </c>
      <c r="F538" s="45" t="str">
        <f t="shared" si="65"/>
        <v>Y11</v>
      </c>
      <c r="G538" s="37" t="str">
        <f t="shared" si="64"/>
        <v>嶋村和彦</v>
      </c>
      <c r="H538" s="47" t="s">
        <v>113</v>
      </c>
      <c r="I538" s="66" t="s">
        <v>229</v>
      </c>
      <c r="J538" s="62">
        <v>1990</v>
      </c>
      <c r="K538" s="52">
        <f t="shared" si="67"/>
        <v>26</v>
      </c>
      <c r="L538" s="45" t="str">
        <f t="shared" si="66"/>
        <v>OK</v>
      </c>
      <c r="M538" s="47" t="s">
        <v>1052</v>
      </c>
    </row>
    <row r="539" spans="1:13" ht="13.5">
      <c r="A539" s="37" t="s">
        <v>749</v>
      </c>
      <c r="B539" s="47" t="s">
        <v>134</v>
      </c>
      <c r="C539" s="47" t="s">
        <v>135</v>
      </c>
      <c r="D539" s="47" t="s">
        <v>117</v>
      </c>
      <c r="F539" s="45" t="str">
        <f t="shared" si="65"/>
        <v>Y12</v>
      </c>
      <c r="G539" s="37" t="str">
        <f t="shared" si="64"/>
        <v>川合優</v>
      </c>
      <c r="H539" s="47" t="s">
        <v>117</v>
      </c>
      <c r="I539" s="66" t="s">
        <v>229</v>
      </c>
      <c r="J539" s="62">
        <v>1991</v>
      </c>
      <c r="K539" s="52">
        <f t="shared" si="67"/>
        <v>25</v>
      </c>
      <c r="L539" s="45" t="str">
        <f t="shared" si="66"/>
        <v>OK</v>
      </c>
      <c r="M539" s="47" t="s">
        <v>1052</v>
      </c>
    </row>
    <row r="540" spans="1:13" ht="13.5">
      <c r="A540" s="37" t="s">
        <v>750</v>
      </c>
      <c r="B540" s="47" t="s">
        <v>136</v>
      </c>
      <c r="C540" s="47" t="s">
        <v>781</v>
      </c>
      <c r="D540" s="47" t="s">
        <v>107</v>
      </c>
      <c r="F540" s="45" t="str">
        <f t="shared" si="65"/>
        <v>Y13</v>
      </c>
      <c r="G540" s="37" t="str">
        <f t="shared" si="64"/>
        <v>小川文雄</v>
      </c>
      <c r="H540" s="47" t="s">
        <v>107</v>
      </c>
      <c r="I540" s="66" t="s">
        <v>229</v>
      </c>
      <c r="J540" s="62">
        <v>1960</v>
      </c>
      <c r="K540" s="52">
        <f t="shared" si="67"/>
        <v>56</v>
      </c>
      <c r="L540" s="45" t="str">
        <f t="shared" si="66"/>
        <v>OK</v>
      </c>
      <c r="M540" s="47" t="s">
        <v>863</v>
      </c>
    </row>
    <row r="541" spans="1:13" ht="13.5">
      <c r="A541" s="37" t="s">
        <v>751</v>
      </c>
      <c r="B541" s="47" t="s">
        <v>137</v>
      </c>
      <c r="C541" s="47" t="s">
        <v>138</v>
      </c>
      <c r="D541" s="47" t="s">
        <v>113</v>
      </c>
      <c r="F541" s="45" t="str">
        <f t="shared" si="65"/>
        <v>Y14</v>
      </c>
      <c r="G541" s="37" t="str">
        <f t="shared" si="64"/>
        <v>寺村浩一</v>
      </c>
      <c r="H541" s="47" t="s">
        <v>113</v>
      </c>
      <c r="I541" s="66" t="s">
        <v>229</v>
      </c>
      <c r="J541" s="62">
        <v>1968</v>
      </c>
      <c r="K541" s="52">
        <f t="shared" si="67"/>
        <v>48</v>
      </c>
      <c r="L541" s="45" t="str">
        <f t="shared" si="66"/>
        <v>OK</v>
      </c>
      <c r="M541" s="47" t="s">
        <v>1253</v>
      </c>
    </row>
    <row r="542" spans="7:12" ht="13.5">
      <c r="G542" s="246" t="s">
        <v>139</v>
      </c>
      <c r="H542" s="246"/>
      <c r="I542" s="66"/>
      <c r="J542" s="37"/>
      <c r="K542" s="37"/>
      <c r="L542" s="45"/>
    </row>
    <row r="543" spans="1:13" s="35" customFormat="1" ht="18.75" customHeight="1">
      <c r="A543" s="37"/>
      <c r="B543" s="33"/>
      <c r="C543" s="33"/>
      <c r="D543" s="37"/>
      <c r="E543" s="37"/>
      <c r="F543" s="45"/>
      <c r="G543" s="246"/>
      <c r="H543" s="246"/>
      <c r="I543" s="37"/>
      <c r="J543" s="38"/>
      <c r="K543" s="38"/>
      <c r="L543" s="45">
        <f>IF(G543="","",IF(COUNTIF($G$6:$G$543,G543)&gt;1,"2重登録","OK"))</f>
      </c>
      <c r="M543" s="37"/>
    </row>
    <row r="544" spans="1:13" s="35" customFormat="1" ht="18.75" customHeight="1">
      <c r="A544" s="201" t="s">
        <v>752</v>
      </c>
      <c r="B544" s="201"/>
      <c r="C544" s="244">
        <f>RIGHT(A522,2)+RIGHT(A541,2)+RIGHT(A469,2)+RIGHT(A442,2)+RIGHT(A409,2)+RIGHT(A362,2)+RIGHT(A298,2)+RIGHT(A250,2)+RIGHT(A168,2)+RIGHT(A123,2)+RIGHT(A50,2)+RIGHT(A15,2)</f>
        <v>379</v>
      </c>
      <c r="D544" s="244"/>
      <c r="E544" s="244"/>
      <c r="F544" s="45"/>
      <c r="G544" s="248">
        <f>$H$20+$G$195+$G$257+$G$311+$G$375+$G$481+$H$420+$G$67+$G$453+G137+$G$5+$H$525</f>
        <v>87</v>
      </c>
      <c r="H544" s="248"/>
      <c r="I544" s="37"/>
      <c r="J544" s="38"/>
      <c r="K544" s="38"/>
      <c r="L544" s="45"/>
      <c r="M544" s="37"/>
    </row>
    <row r="545" spans="1:13" s="35" customFormat="1" ht="18.75" customHeight="1">
      <c r="A545" s="201"/>
      <c r="B545" s="201"/>
      <c r="C545" s="244"/>
      <c r="D545" s="244"/>
      <c r="E545" s="244"/>
      <c r="F545" s="45"/>
      <c r="G545" s="248"/>
      <c r="H545" s="248"/>
      <c r="I545" s="37"/>
      <c r="J545" s="38"/>
      <c r="K545" s="38"/>
      <c r="L545" s="37"/>
      <c r="M545" s="37"/>
    </row>
    <row r="546" spans="1:13" s="35" customFormat="1" ht="18.75" customHeight="1">
      <c r="A546" s="33"/>
      <c r="B546" s="37"/>
      <c r="C546" s="37"/>
      <c r="D546" s="37"/>
      <c r="E546" s="37"/>
      <c r="F546" s="37"/>
      <c r="G546" s="65"/>
      <c r="H546" s="65"/>
      <c r="I546" s="37"/>
      <c r="J546" s="38"/>
      <c r="K546" s="38"/>
      <c r="L546" s="37"/>
      <c r="M546" s="37"/>
    </row>
    <row r="547" spans="1:13" s="35" customFormat="1" ht="13.5">
      <c r="A547" s="37"/>
      <c r="B547" s="37"/>
      <c r="C547" s="37"/>
      <c r="D547" s="243"/>
      <c r="E547" s="37"/>
      <c r="F547" s="37"/>
      <c r="G547" s="246" t="s">
        <v>140</v>
      </c>
      <c r="H547" s="246"/>
      <c r="I547" s="37"/>
      <c r="J547" s="38"/>
      <c r="K547" s="38"/>
      <c r="L547" s="37"/>
      <c r="M547" s="37"/>
    </row>
    <row r="548" spans="1:13" s="35" customFormat="1" ht="13.5">
      <c r="A548" s="37"/>
      <c r="B548" s="37"/>
      <c r="C548" s="243"/>
      <c r="D548" s="201"/>
      <c r="E548" s="37"/>
      <c r="F548" s="37"/>
      <c r="G548" s="246"/>
      <c r="H548" s="246"/>
      <c r="I548" s="37"/>
      <c r="J548" s="38"/>
      <c r="K548" s="38"/>
      <c r="L548" s="37"/>
      <c r="M548" s="37"/>
    </row>
    <row r="549" spans="1:13" s="35" customFormat="1" ht="13.5">
      <c r="A549" s="37"/>
      <c r="B549" s="37"/>
      <c r="C549" s="244"/>
      <c r="D549" s="37"/>
      <c r="E549" s="37"/>
      <c r="F549" s="37"/>
      <c r="G549" s="247">
        <f>$G$544/$C$544</f>
        <v>0.22955145118733508</v>
      </c>
      <c r="H549" s="247"/>
      <c r="I549" s="37"/>
      <c r="J549" s="38"/>
      <c r="K549" s="38"/>
      <c r="L549" s="37"/>
      <c r="M549" s="37"/>
    </row>
    <row r="550" spans="1:13" s="35" customFormat="1" ht="13.5">
      <c r="A550" s="37"/>
      <c r="B550" s="37"/>
      <c r="C550" s="37"/>
      <c r="D550" s="37"/>
      <c r="E550" s="37"/>
      <c r="F550" s="37"/>
      <c r="G550" s="247"/>
      <c r="H550" s="247"/>
      <c r="I550" s="37"/>
      <c r="J550" s="38"/>
      <c r="K550" s="38"/>
      <c r="L550" s="37"/>
      <c r="M550" s="37"/>
    </row>
    <row r="551" spans="1:13" s="35" customFormat="1" ht="13.5">
      <c r="A551" s="37"/>
      <c r="B551" s="37"/>
      <c r="C551" s="44"/>
      <c r="D551" s="37"/>
      <c r="E551" s="37"/>
      <c r="F551" s="37"/>
      <c r="G551" s="37"/>
      <c r="H551" s="37"/>
      <c r="I551" s="37"/>
      <c r="J551" s="38"/>
      <c r="K551" s="38"/>
      <c r="L551" s="37"/>
      <c r="M551" s="37"/>
    </row>
    <row r="552" spans="1:13" s="35" customFormat="1" ht="13.5">
      <c r="A552" s="37"/>
      <c r="B552" s="37"/>
      <c r="C552" s="37"/>
      <c r="D552" s="37"/>
      <c r="E552" s="37"/>
      <c r="F552" s="37"/>
      <c r="G552" s="37"/>
      <c r="H552" s="37"/>
      <c r="I552" s="37"/>
      <c r="J552" s="38"/>
      <c r="K552" s="38"/>
      <c r="L552" s="37"/>
      <c r="M552" s="37"/>
    </row>
  </sheetData>
  <sheetProtection password="CC53" sheet="1" objects="1" scenarios="1"/>
  <mergeCells count="58">
    <mergeCell ref="B422:C422"/>
    <mergeCell ref="D478:G479"/>
    <mergeCell ref="H480:J480"/>
    <mergeCell ref="B481:D481"/>
    <mergeCell ref="B450:C451"/>
    <mergeCell ref="D450:G451"/>
    <mergeCell ref="H452:J452"/>
    <mergeCell ref="B453:C453"/>
    <mergeCell ref="H453:J453"/>
    <mergeCell ref="I19:K19"/>
    <mergeCell ref="B21:C21"/>
    <mergeCell ref="I419:K419"/>
    <mergeCell ref="I420:K420"/>
    <mergeCell ref="B307:D308"/>
    <mergeCell ref="B377:C377"/>
    <mergeCell ref="B419:C420"/>
    <mergeCell ref="D419:G420"/>
    <mergeCell ref="H137:J137"/>
    <mergeCell ref="C192:D193"/>
    <mergeCell ref="G547:H548"/>
    <mergeCell ref="G549:H550"/>
    <mergeCell ref="H481:J481"/>
    <mergeCell ref="G542:H543"/>
    <mergeCell ref="G544:H545"/>
    <mergeCell ref="I524:K524"/>
    <mergeCell ref="I525:K525"/>
    <mergeCell ref="C548:C549"/>
    <mergeCell ref="C544:E545"/>
    <mergeCell ref="B372:C373"/>
    <mergeCell ref="D372:H373"/>
    <mergeCell ref="D524:G525"/>
    <mergeCell ref="B524:C525"/>
    <mergeCell ref="B527:C527"/>
    <mergeCell ref="A544:B545"/>
    <mergeCell ref="B478:C479"/>
    <mergeCell ref="D547:D548"/>
    <mergeCell ref="B254:C255"/>
    <mergeCell ref="D254:G255"/>
    <mergeCell ref="B137:C137"/>
    <mergeCell ref="B195:D196"/>
    <mergeCell ref="B2:C3"/>
    <mergeCell ref="D2:H3"/>
    <mergeCell ref="B19:C20"/>
    <mergeCell ref="D19:G20"/>
    <mergeCell ref="H375:J375"/>
    <mergeCell ref="H257:J257"/>
    <mergeCell ref="B22:C22"/>
    <mergeCell ref="B134:C135"/>
    <mergeCell ref="D134:H135"/>
    <mergeCell ref="H136:J136"/>
    <mergeCell ref="C64:D65"/>
    <mergeCell ref="E64:I65"/>
    <mergeCell ref="B66:C67"/>
    <mergeCell ref="E192:H193"/>
    <mergeCell ref="B309:C310"/>
    <mergeCell ref="B256:C257"/>
    <mergeCell ref="H256:J256"/>
    <mergeCell ref="H374:J374"/>
  </mergeCells>
  <printOptions/>
  <pageMargins left="0" right="0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:E18"/>
    </sheetView>
  </sheetViews>
  <sheetFormatPr defaultColWidth="9.00390625" defaultRowHeight="14.25"/>
  <sheetData/>
  <sheetProtection/>
  <printOptions/>
  <pageMargins left="0.3937007874015748" right="0" top="0" bottom="0" header="0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2016-06-13T08:03:55Z</cp:lastPrinted>
  <dcterms:created xsi:type="dcterms:W3CDTF">2011-05-26T14:50:37Z</dcterms:created>
  <dcterms:modified xsi:type="dcterms:W3CDTF">2016-06-13T08:04:31Z</dcterms:modified>
  <cp:category/>
  <cp:version/>
  <cp:contentType/>
  <cp:contentStatus/>
</cp:coreProperties>
</file>